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56" windowHeight="10872" activeTab="1"/>
  </bookViews>
  <sheets>
    <sheet name="รายไตรมาส" sheetId="1" r:id="rId1"/>
    <sheet name="รายปี" sheetId="2" r:id="rId2"/>
  </sheets>
  <definedNames/>
  <calcPr fullCalcOnLoad="1"/>
</workbook>
</file>

<file path=xl/sharedStrings.xml><?xml version="1.0" encoding="utf-8"?>
<sst xmlns="http://schemas.openxmlformats.org/spreadsheetml/2006/main" count="184" uniqueCount="72">
  <si>
    <t>รายการ</t>
  </si>
  <si>
    <t>Q1</t>
  </si>
  <si>
    <t>Q2</t>
  </si>
  <si>
    <t>Q3</t>
  </si>
  <si>
    <t>Q4</t>
  </si>
  <si>
    <t>รวม</t>
  </si>
  <si>
    <t>7. สำรองรายรับ</t>
  </si>
  <si>
    <t xml:space="preserve">          หน่วย : ล้านบาท</t>
  </si>
  <si>
    <t>จัดทำและรวบรวมโดย     ส่วนระบบสถิติการคลัง สำนักนโยบายการคลัง สำนักงานเศรษฐกิจการคลัง</t>
  </si>
  <si>
    <t>ปีงบประมาณ</t>
  </si>
  <si>
    <t xml:space="preserve">          FIT_D111</t>
  </si>
  <si>
    <t xml:space="preserve">          รายได้กรุงเทพมหานคร</t>
  </si>
  <si>
    <t>ปีงบประมาณ 2551</t>
  </si>
  <si>
    <t>ปีงบประมาณ 2552</t>
  </si>
  <si>
    <t>ปีงบประมาณ 2553</t>
  </si>
  <si>
    <t>ปีงบประมาณ 2554</t>
  </si>
  <si>
    <t>ปีงบประมาณ 2555</t>
  </si>
  <si>
    <t xml:space="preserve">   3.2 ค่าภาคหลวงแร่</t>
  </si>
  <si>
    <t xml:space="preserve">   3.3 ค่าภาคหลวงปิโตรเลี่ยม</t>
  </si>
  <si>
    <t>รวมรายได้ (1+2+3+4)</t>
  </si>
  <si>
    <t>3. รายได้จากภาษีอากรที่รัฐบาลแบ่งให้</t>
  </si>
  <si>
    <r>
      <t>1. รายได้ที่ อปท. จัดเก็บเอง</t>
    </r>
    <r>
      <rPr>
        <b/>
        <vertAlign val="superscript"/>
        <sz val="16"/>
        <rFont val="TH SarabunPSK"/>
        <family val="2"/>
      </rPr>
      <t xml:space="preserve"> 1/</t>
    </r>
  </si>
  <si>
    <r>
      <t>2. รายได้ภาษีอากรที่รัฐจัดเก็บให้</t>
    </r>
    <r>
      <rPr>
        <b/>
        <vertAlign val="superscript"/>
        <sz val="16"/>
        <rFont val="TH SarabunPSK"/>
        <family val="2"/>
      </rPr>
      <t xml:space="preserve"> 2/</t>
    </r>
  </si>
  <si>
    <r>
      <t xml:space="preserve">4. รายได้จากเงินอุดหนุน </t>
    </r>
    <r>
      <rPr>
        <b/>
        <vertAlign val="superscript"/>
        <sz val="16"/>
        <rFont val="TH SarabunPSK"/>
        <family val="2"/>
      </rPr>
      <t>3/</t>
    </r>
  </si>
  <si>
    <r>
      <t xml:space="preserve">5. รายรับจากเงินสะสม </t>
    </r>
    <r>
      <rPr>
        <b/>
        <vertAlign val="superscript"/>
        <sz val="16"/>
        <rFont val="TH SarabunPSK"/>
        <family val="2"/>
      </rPr>
      <t>4/</t>
    </r>
  </si>
  <si>
    <r>
      <t xml:space="preserve">6. เงินกู้ </t>
    </r>
    <r>
      <rPr>
        <b/>
        <vertAlign val="superscript"/>
        <sz val="16"/>
        <rFont val="TH SarabunPSK"/>
        <family val="2"/>
      </rPr>
      <t>5/</t>
    </r>
  </si>
  <si>
    <t>รวมรายรับ(1+2+3+4+5+6+7)</t>
  </si>
  <si>
    <t>ปีงบประมาณ 2556</t>
  </si>
  <si>
    <t>ปีงบประมาณ 2557</t>
  </si>
  <si>
    <t xml:space="preserve">     1.1 รายได้จากภาษีอากร  </t>
  </si>
  <si>
    <t xml:space="preserve">     1.2 รายได้ที่ไม่ใช่ภาษีอากร</t>
  </si>
  <si>
    <t xml:space="preserve">     2.1 ภาษีมูลค่าเพิ่ม 1 ใน 9</t>
  </si>
  <si>
    <t xml:space="preserve">     2.2 ภาษีธุรกิจเฉพาะ</t>
  </si>
  <si>
    <t xml:space="preserve">     2.3 ภาษีสรรพสามิต</t>
  </si>
  <si>
    <t xml:space="preserve">     2.4 ภาษีสุราและเบียร์</t>
  </si>
  <si>
    <t xml:space="preserve">     2.5 ภาษีค่าธรรมเนียมรถยนต์และล้อเลื่อน</t>
  </si>
  <si>
    <t xml:space="preserve">     2.6 ค่าธรรมเนียมจดทะเบียนอสังหาริมทรัพย์</t>
  </si>
  <si>
    <t xml:space="preserve">     2.7 อื่น ๆ</t>
  </si>
  <si>
    <t xml:space="preserve">     3.1 ภาษีมูลค่าเพิ่มที่จัดสรรให้ตาม พ.ร.บ. กำหนดแผนฯ</t>
  </si>
  <si>
    <t xml:space="preserve">     4.1 หมวดเงินอุดหนุนทั่วไป</t>
  </si>
  <si>
    <t xml:space="preserve">     4.2 เงินอุดหนุนเฉพาะกิจ</t>
  </si>
  <si>
    <t xml:space="preserve">     6.1 เงินกู้จากธนาคาร</t>
  </si>
  <si>
    <t xml:space="preserve">     6.2 เงินกู้จาก กสท. และ กสอ.</t>
  </si>
  <si>
    <t xml:space="preserve">         1.1.1 ภาษีโรงเรือนและที่ดิน</t>
  </si>
  <si>
    <t xml:space="preserve">         1.1.2 ภาษีบำรุงท้องที่</t>
  </si>
  <si>
    <t xml:space="preserve">         1.1.3 ภาษีป้าย</t>
  </si>
  <si>
    <t xml:space="preserve">         1.1.4 อากรฆ่าสัตว์</t>
  </si>
  <si>
    <t xml:space="preserve">         1.2.1 ค่าธรรมเนียม  ค่าปรับ  และใบอนุญาต</t>
  </si>
  <si>
    <t xml:space="preserve">         1.2.2. รายได้จากทรัพย์สิน</t>
  </si>
  <si>
    <t xml:space="preserve">         1.2.3.  รายได้จากสาธารณูปโภคและการพาณิชย์</t>
  </si>
  <si>
    <t xml:space="preserve">         1.2.4. รายได้เบ็ดเตล็ด</t>
  </si>
  <si>
    <t xml:space="preserve">         1.2.5. รายได้จากทุน</t>
  </si>
  <si>
    <t>หมายเหตุ : 1/  รายได้ของกรุงเทพมหานคร (กทม.) จำนวน 1 แห่ง เป็นข้อมูลที่จัดเก็บจาก กทม.</t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</si>
  <si>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rFont val="TH SarabunPSK"/>
        <family val="2"/>
      </rPr>
      <t>2</t>
    </r>
    <r>
      <rPr>
        <sz val="16"/>
        <color indexed="8"/>
        <rFont val="TH SarabunPSK"/>
        <family val="2"/>
      </rPr>
      <t xml:space="preserve">/  รายได้จากการจัดสรรภาษีที่รัฐบาลจัดเก็บและแบ่งให้ จากกรมเชื้อเพลิงธรรมชาติ </t>
    </r>
  </si>
  <si>
    <r>
      <rPr>
        <sz val="16"/>
        <color indexed="9"/>
        <rFont val="TH SarabunPSK"/>
        <family val="2"/>
      </rPr>
      <t xml:space="preserve">หมายเหตุ : 2/  </t>
    </r>
    <r>
      <rPr>
        <sz val="16"/>
        <color indexed="8"/>
        <rFont val="TH SarabunPSK"/>
        <family val="2"/>
      </rPr>
      <t>กรมอุตสาหกรรมพื้นฐานการเหมืองแร่ กรมที่ดิน กรมการขนส่งทางบก และสำนักงานเศรษฐกิจการคลัง</t>
    </r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</si>
  <si>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color indexed="8"/>
        <rFont val="TH SarabunPSK"/>
        <family val="2"/>
      </rPr>
      <t>3/  รายได้จากเงินอุดหนุนรัฐบาล จากกรมบัญชีกลาง</t>
    </r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</si>
  <si>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color indexed="8"/>
        <rFont val="TH SarabunPSK"/>
        <family val="2"/>
      </rPr>
      <t xml:space="preserve">4/  หมวดเงินจ่ายขาดสะสม เป็นข้อมูลที่จัดเก็บจาก อปท. ปีงบประมาณ 2551 จำนวน 1 แห่ง, </t>
    </r>
  </si>
  <si>
    <r>
      <rPr>
        <sz val="16"/>
        <color indexed="9"/>
        <rFont val="TH SarabunPSK"/>
        <family val="2"/>
      </rPr>
      <t xml:space="preserve">หมายเหตุ : 2/  </t>
    </r>
    <r>
      <rPr>
        <sz val="16"/>
        <color indexed="8"/>
        <rFont val="TH SarabunPSK"/>
        <family val="2"/>
      </rPr>
      <t xml:space="preserve">ปีงบประมาณ 2552 จำนวน 1 แห่ง, ปีงบประมาณ 2553 จำนวน 1 แห่ง, ปีงบประมาณ 2554 </t>
    </r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</si>
  <si>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color indexed="8"/>
        <rFont val="TH SarabunPSK"/>
        <family val="2"/>
      </rPr>
      <t xml:space="preserve">5/  หมวดเงินกู้ เป็นข้อมูลที่จัดเก็บจาก อปท. ปีงบประมาณ 2551 จำนวน 1 แห่ง, ปีงบประมาณ 2552 </t>
    </r>
  </si>
  <si>
    <r>
      <rPr>
        <sz val="16"/>
        <color indexed="9"/>
        <rFont val="TH SarabunPSK"/>
        <family val="2"/>
      </rPr>
      <t xml:space="preserve">หมายเหตุ : 2/  </t>
    </r>
    <r>
      <rPr>
        <sz val="16"/>
        <color indexed="8"/>
        <rFont val="TH SarabunPSK"/>
        <family val="2"/>
      </rPr>
      <t xml:space="preserve">จำนวน 1 แห่ง, ปีงบประมาณ 2553 จำนวน 1 แห่ง, ปีงบประมาณ 2554 จำนวน 1 แห่ง, </t>
    </r>
  </si>
  <si>
    <t>ปีงบประมาณ 2558</t>
  </si>
  <si>
    <t>ปีงบประมาณ 2559</t>
  </si>
  <si>
    <r>
      <rPr>
        <sz val="16"/>
        <color indexed="9"/>
        <rFont val="TH SarabunPSK"/>
        <family val="2"/>
      </rPr>
      <t xml:space="preserve">หมายเหตุ : 2/  </t>
    </r>
    <r>
      <rPr>
        <sz val="16"/>
        <color indexed="8"/>
        <rFont val="TH SarabunPSK"/>
        <family val="2"/>
      </rPr>
      <t>ปีงบประมาณ 2555 จำนวน 0 แห่ง, ปีงบประมาณ 2556 จำนวน 0 แห่ง, ปีงบประมาณ  2557  จำนวน  0  แห่ง</t>
    </r>
  </si>
  <si>
    <r>
      <rPr>
        <sz val="16"/>
        <color indexed="9"/>
        <rFont val="TH SarabunPSK"/>
        <family val="2"/>
      </rPr>
      <t xml:space="preserve">หมายเหตุ : 2/  </t>
    </r>
    <r>
      <rPr>
        <sz val="16"/>
        <color indexed="8"/>
        <rFont val="TH SarabunPSK"/>
        <family val="2"/>
      </rPr>
      <t>จำนวน 1 แห่ง,ปีงบประมาณ 2555 จำนวน 0 แห่ง, ปีงบประมาณ 2556 จำนวน 1 แห่ง, ปีงบประมาณ  2557  จำนวน  0  แห่ง</t>
    </r>
  </si>
  <si>
    <t>ปีงบประมาณ 2560</t>
  </si>
  <si>
    <t xml:space="preserve">                    ปีงบประมาณ  2558  จำนวน  0  แห่ง, ปีงบประมาณ  2559  จำนวน  0  แห่ง ปีงบประมาณ  2560  จำนวน  0  แห่ง ปีงบประมาณ  2561  จำนวน  0  แห่ง</t>
  </si>
  <si>
    <t xml:space="preserve">                   ปีงบประมาณ  2558  จำนวน  0  แห่ง, ปีงบประมาณ  2559  จำนวน  0  แห่ง ปีงบประมาณ  2560  จำนวน  0  แห่ง ปีงบประมาณ  2561  จำนวน  0  แห่ง</t>
  </si>
  <si>
    <t>ปีงบประมาณ 2561</t>
  </si>
  <si>
    <t xml:space="preserve">ผู้รับผิดชอบ      นางสาวไพลิน ช่างภิญโญ </t>
  </si>
  <si>
    <t>ผู้รับผิดชอบ      นางสาวไพลิน ช่างภิญโญ</t>
  </si>
  <si>
    <t>ปีงบประมาณ 2562</t>
  </si>
  <si>
    <t>จัดทำขึ้น          18 ธันวาคม   2562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</si>
</sst>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vertAlign val="superscript"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sz val="16"/>
      <color indexed="8"/>
      <name val="Angsana New"/>
      <family val="1"/>
    </font>
    <font>
      <sz val="16"/>
      <color indexed="9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/>
    </xf>
    <xf numFmtId="171" fontId="2" fillId="0" borderId="16" xfId="42" applyFont="1" applyFill="1" applyBorder="1" applyAlignment="1">
      <alignment/>
    </xf>
    <xf numFmtId="171" fontId="2" fillId="0" borderId="17" xfId="42" applyFont="1" applyFill="1" applyBorder="1" applyAlignment="1">
      <alignment/>
    </xf>
    <xf numFmtId="171" fontId="2" fillId="0" borderId="18" xfId="42" applyFont="1" applyFill="1" applyBorder="1" applyAlignment="1">
      <alignment/>
    </xf>
    <xf numFmtId="0" fontId="5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/>
    </xf>
    <xf numFmtId="171" fontId="2" fillId="0" borderId="20" xfId="42" applyFont="1" applyFill="1" applyBorder="1" applyAlignment="1">
      <alignment/>
    </xf>
    <xf numFmtId="171" fontId="2" fillId="0" borderId="21" xfId="42" applyFont="1" applyFill="1" applyBorder="1" applyAlignment="1">
      <alignment/>
    </xf>
    <xf numFmtId="4" fontId="6" fillId="0" borderId="19" xfId="0" applyNumberFormat="1" applyFont="1" applyFill="1" applyBorder="1" applyAlignment="1">
      <alignment horizontal="left" indent="1"/>
    </xf>
    <xf numFmtId="171" fontId="6" fillId="0" borderId="20" xfId="42" applyFont="1" applyFill="1" applyBorder="1" applyAlignment="1">
      <alignment/>
    </xf>
    <xf numFmtId="171" fontId="6" fillId="0" borderId="21" xfId="42" applyFont="1" applyFill="1" applyBorder="1" applyAlignment="1">
      <alignment/>
    </xf>
    <xf numFmtId="171" fontId="5" fillId="0" borderId="18" xfId="42" applyFont="1" applyFill="1" applyBorder="1" applyAlignment="1">
      <alignment/>
    </xf>
    <xf numFmtId="171" fontId="3" fillId="0" borderId="20" xfId="42" applyFont="1" applyFill="1" applyBorder="1" applyAlignment="1">
      <alignment/>
    </xf>
    <xf numFmtId="171" fontId="3" fillId="0" borderId="21" xfId="42" applyFont="1" applyFill="1" applyBorder="1" applyAlignment="1">
      <alignment/>
    </xf>
    <xf numFmtId="4" fontId="6" fillId="0" borderId="19" xfId="0" applyNumberFormat="1" applyFont="1" applyFill="1" applyBorder="1" applyAlignment="1">
      <alignment horizontal="left"/>
    </xf>
    <xf numFmtId="171" fontId="5" fillId="0" borderId="20" xfId="42" applyFont="1" applyFill="1" applyBorder="1" applyAlignment="1">
      <alignment/>
    </xf>
    <xf numFmtId="171" fontId="5" fillId="0" borderId="21" xfId="42" applyFont="1" applyFill="1" applyBorder="1" applyAlignment="1">
      <alignment/>
    </xf>
    <xf numFmtId="4" fontId="3" fillId="0" borderId="19" xfId="0" applyNumberFormat="1" applyFont="1" applyFill="1" applyBorder="1" applyAlignment="1">
      <alignment horizontal="left"/>
    </xf>
    <xf numFmtId="171" fontId="5" fillId="0" borderId="22" xfId="42" applyFont="1" applyFill="1" applyBorder="1" applyAlignment="1">
      <alignment/>
    </xf>
    <xf numFmtId="171" fontId="3" fillId="0" borderId="23" xfId="42" applyFont="1" applyFill="1" applyBorder="1" applyAlignment="1">
      <alignment/>
    </xf>
    <xf numFmtId="171" fontId="3" fillId="0" borderId="24" xfId="42" applyFont="1" applyFill="1" applyBorder="1" applyAlignment="1">
      <alignment/>
    </xf>
    <xf numFmtId="171" fontId="2" fillId="0" borderId="22" xfId="42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/>
    </xf>
    <xf numFmtId="171" fontId="8" fillId="0" borderId="26" xfId="42" applyFont="1" applyFill="1" applyBorder="1" applyAlignment="1">
      <alignment/>
    </xf>
    <xf numFmtId="171" fontId="8" fillId="0" borderId="27" xfId="42" applyFont="1" applyFill="1" applyBorder="1" applyAlignment="1">
      <alignment/>
    </xf>
    <xf numFmtId="171" fontId="2" fillId="0" borderId="28" xfId="42" applyFont="1" applyFill="1" applyBorder="1" applyAlignment="1">
      <alignment/>
    </xf>
    <xf numFmtId="0" fontId="8" fillId="0" borderId="0" xfId="0" applyFont="1" applyFill="1" applyAlignment="1">
      <alignment/>
    </xf>
    <xf numFmtId="4" fontId="3" fillId="0" borderId="15" xfId="0" applyNumberFormat="1" applyFont="1" applyFill="1" applyBorder="1" applyAlignment="1">
      <alignment horizontal="left"/>
    </xf>
    <xf numFmtId="171" fontId="5" fillId="0" borderId="29" xfId="42" applyFont="1" applyFill="1" applyBorder="1" applyAlignment="1">
      <alignment/>
    </xf>
    <xf numFmtId="171" fontId="5" fillId="0" borderId="30" xfId="42" applyFont="1" applyFill="1" applyBorder="1" applyAlignment="1">
      <alignment/>
    </xf>
    <xf numFmtId="171" fontId="2" fillId="0" borderId="31" xfId="42" applyFont="1" applyFill="1" applyBorder="1" applyAlignment="1">
      <alignment/>
    </xf>
    <xf numFmtId="171" fontId="2" fillId="0" borderId="30" xfId="42" applyFont="1" applyFill="1" applyBorder="1" applyAlignment="1">
      <alignment/>
    </xf>
    <xf numFmtId="171" fontId="2" fillId="0" borderId="29" xfId="42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32" xfId="0" applyNumberFormat="1" applyFont="1" applyFill="1" applyBorder="1" applyAlignment="1">
      <alignment horizontal="center"/>
    </xf>
    <xf numFmtId="171" fontId="8" fillId="0" borderId="33" xfId="42" applyFont="1" applyFill="1" applyBorder="1" applyAlignment="1">
      <alignment/>
    </xf>
    <xf numFmtId="171" fontId="8" fillId="0" borderId="34" xfId="42" applyFont="1" applyFill="1" applyBorder="1" applyAlignment="1">
      <alignment/>
    </xf>
    <xf numFmtId="171" fontId="2" fillId="0" borderId="35" xfId="42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>
      <alignment horizontal="left" readingOrder="1"/>
    </xf>
    <xf numFmtId="4" fontId="6" fillId="0" borderId="0" xfId="0" applyNumberFormat="1" applyFont="1" applyFill="1" applyBorder="1" applyAlignment="1">
      <alignment horizontal="left"/>
    </xf>
    <xf numFmtId="17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171" fontId="2" fillId="0" borderId="36" xfId="42" applyFont="1" applyFill="1" applyBorder="1" applyAlignment="1">
      <alignment/>
    </xf>
    <xf numFmtId="171" fontId="6" fillId="0" borderId="22" xfId="42" applyFont="1" applyFill="1" applyBorder="1" applyAlignment="1">
      <alignment/>
    </xf>
    <xf numFmtId="171" fontId="3" fillId="0" borderId="22" xfId="42" applyFont="1" applyFill="1" applyBorder="1" applyAlignment="1">
      <alignment/>
    </xf>
    <xf numFmtId="171" fontId="2" fillId="0" borderId="26" xfId="42" applyFont="1" applyFill="1" applyBorder="1" applyAlignment="1">
      <alignment/>
    </xf>
    <xf numFmtId="171" fontId="2" fillId="0" borderId="27" xfId="42" applyFont="1" applyFill="1" applyBorder="1" applyAlignment="1">
      <alignment/>
    </xf>
    <xf numFmtId="171" fontId="5" fillId="0" borderId="27" xfId="42" applyFont="1" applyFill="1" applyBorder="1" applyAlignment="1">
      <alignment/>
    </xf>
    <xf numFmtId="171" fontId="2" fillId="0" borderId="23" xfId="42" applyFont="1" applyFill="1" applyBorder="1" applyAlignment="1">
      <alignment/>
    </xf>
    <xf numFmtId="171" fontId="2" fillId="0" borderId="24" xfId="42" applyFont="1" applyFill="1" applyBorder="1" applyAlignment="1">
      <alignment/>
    </xf>
    <xf numFmtId="171" fontId="5" fillId="0" borderId="24" xfId="42" applyFont="1" applyFill="1" applyBorder="1" applyAlignment="1">
      <alignment/>
    </xf>
    <xf numFmtId="171" fontId="3" fillId="0" borderId="33" xfId="42" applyFont="1" applyFill="1" applyBorder="1" applyAlignment="1">
      <alignment/>
    </xf>
    <xf numFmtId="171" fontId="3" fillId="0" borderId="34" xfId="42" applyFont="1" applyFill="1" applyBorder="1" applyAlignment="1">
      <alignment/>
    </xf>
    <xf numFmtId="171" fontId="3" fillId="0" borderId="35" xfId="42" applyFont="1" applyFill="1" applyBorder="1" applyAlignment="1">
      <alignment/>
    </xf>
    <xf numFmtId="171" fontId="2" fillId="0" borderId="37" xfId="42" applyFont="1" applyFill="1" applyBorder="1" applyAlignment="1">
      <alignment/>
    </xf>
    <xf numFmtId="171" fontId="2" fillId="0" borderId="38" xfId="42" applyFont="1" applyFill="1" applyBorder="1" applyAlignment="1">
      <alignment/>
    </xf>
    <xf numFmtId="171" fontId="6" fillId="0" borderId="38" xfId="42" applyFont="1" applyFill="1" applyBorder="1" applyAlignment="1">
      <alignment/>
    </xf>
    <xf numFmtId="171" fontId="3" fillId="0" borderId="38" xfId="42" applyFont="1" applyFill="1" applyBorder="1" applyAlignment="1">
      <alignment/>
    </xf>
    <xf numFmtId="171" fontId="5" fillId="0" borderId="38" xfId="42" applyFont="1" applyFill="1" applyBorder="1" applyAlignment="1">
      <alignment/>
    </xf>
    <xf numFmtId="171" fontId="3" fillId="0" borderId="39" xfId="42" applyFont="1" applyFill="1" applyBorder="1" applyAlignment="1">
      <alignment/>
    </xf>
    <xf numFmtId="171" fontId="8" fillId="0" borderId="40" xfId="42" applyFont="1" applyFill="1" applyBorder="1" applyAlignment="1">
      <alignment/>
    </xf>
    <xf numFmtId="171" fontId="2" fillId="0" borderId="41" xfId="42" applyFont="1" applyFill="1" applyBorder="1" applyAlignment="1">
      <alignment/>
    </xf>
    <xf numFmtId="171" fontId="8" fillId="0" borderId="42" xfId="42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171" fontId="2" fillId="0" borderId="44" xfId="42" applyFont="1" applyFill="1" applyBorder="1" applyAlignment="1">
      <alignment/>
    </xf>
    <xf numFmtId="171" fontId="2" fillId="0" borderId="45" xfId="42" applyFont="1" applyFill="1" applyBorder="1" applyAlignment="1">
      <alignment/>
    </xf>
    <xf numFmtId="171" fontId="6" fillId="0" borderId="45" xfId="42" applyFont="1" applyFill="1" applyBorder="1" applyAlignment="1">
      <alignment/>
    </xf>
    <xf numFmtId="171" fontId="3" fillId="0" borderId="45" xfId="42" applyFont="1" applyFill="1" applyBorder="1" applyAlignment="1">
      <alignment/>
    </xf>
    <xf numFmtId="171" fontId="5" fillId="0" borderId="45" xfId="42" applyFont="1" applyFill="1" applyBorder="1" applyAlignment="1">
      <alignment/>
    </xf>
    <xf numFmtId="171" fontId="3" fillId="0" borderId="46" xfId="42" applyFont="1" applyFill="1" applyBorder="1" applyAlignment="1">
      <alignment/>
    </xf>
    <xf numFmtId="171" fontId="8" fillId="0" borderId="47" xfId="42" applyFont="1" applyFill="1" applyBorder="1" applyAlignment="1">
      <alignment/>
    </xf>
    <xf numFmtId="171" fontId="2" fillId="0" borderId="48" xfId="42" applyFont="1" applyFill="1" applyBorder="1" applyAlignment="1">
      <alignment/>
    </xf>
    <xf numFmtId="171" fontId="8" fillId="0" borderId="49" xfId="42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171" fontId="5" fillId="0" borderId="19" xfId="42" applyFont="1" applyFill="1" applyBorder="1" applyAlignment="1">
      <alignment/>
    </xf>
    <xf numFmtId="171" fontId="5" fillId="33" borderId="39" xfId="42" applyNumberFormat="1" applyFont="1" applyFill="1" applyBorder="1" applyAlignment="1">
      <alignment/>
    </xf>
    <xf numFmtId="171" fontId="5" fillId="33" borderId="24" xfId="42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zoomScale="85" zoomScaleNormal="85" zoomScaleSheetLayoutView="100" zoomScalePageLayoutView="0" workbookViewId="0" topLeftCell="A1">
      <pane xSplit="7" ySplit="14" topLeftCell="BE30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A55" sqref="A55"/>
    </sheetView>
  </sheetViews>
  <sheetFormatPr defaultColWidth="9.00390625" defaultRowHeight="19.5" customHeight="1"/>
  <cols>
    <col min="1" max="1" width="46.7109375" style="55" customWidth="1"/>
    <col min="2" max="5" width="12.421875" style="55" customWidth="1"/>
    <col min="6" max="6" width="11.57421875" style="55" customWidth="1"/>
    <col min="7" max="10" width="12.421875" style="55" customWidth="1"/>
    <col min="11" max="11" width="11.57421875" style="55" customWidth="1"/>
    <col min="12" max="15" width="12.421875" style="55" customWidth="1"/>
    <col min="16" max="16" width="11.57421875" style="55" customWidth="1"/>
    <col min="17" max="20" width="12.421875" style="55" customWidth="1"/>
    <col min="21" max="21" width="11.57421875" style="55" customWidth="1"/>
    <col min="22" max="25" width="12.421875" style="55" customWidth="1"/>
    <col min="26" max="26" width="11.57421875" style="55" customWidth="1"/>
    <col min="27" max="30" width="12.421875" style="55" customWidth="1"/>
    <col min="31" max="31" width="11.57421875" style="55" customWidth="1"/>
    <col min="32" max="35" width="12.421875" style="55" customWidth="1"/>
    <col min="36" max="36" width="11.57421875" style="55" customWidth="1"/>
    <col min="37" max="40" width="12.421875" style="55" customWidth="1"/>
    <col min="41" max="41" width="11.57421875" style="55" customWidth="1"/>
    <col min="42" max="45" width="12.421875" style="55" bestFit="1" customWidth="1"/>
    <col min="46" max="46" width="11.57421875" style="55" customWidth="1"/>
    <col min="47" max="50" width="12.421875" style="55" bestFit="1" customWidth="1"/>
    <col min="51" max="51" width="11.57421875" style="55" customWidth="1"/>
    <col min="52" max="55" width="12.7109375" style="55" bestFit="1" customWidth="1"/>
    <col min="56" max="56" width="11.7109375" style="55" bestFit="1" customWidth="1"/>
    <col min="57" max="60" width="12.7109375" style="55" bestFit="1" customWidth="1"/>
    <col min="61" max="61" width="11.7109375" style="55" bestFit="1" customWidth="1"/>
    <col min="62" max="16384" width="9.00390625" style="55" customWidth="1"/>
  </cols>
  <sheetData>
    <row r="1" spans="1:51" s="1" customFormat="1" ht="19.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51" s="1" customFormat="1" ht="19.5" customHeight="1">
      <c r="A2" s="46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</row>
    <row r="3" spans="1:61" s="1" customFormat="1" ht="19.5" customHeight="1" thickBot="1">
      <c r="A3" s="102" t="s">
        <v>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</row>
    <row r="4" spans="1:61" s="1" customFormat="1" ht="19.5" customHeight="1">
      <c r="A4" s="92" t="s">
        <v>0</v>
      </c>
      <c r="B4" s="94" t="s">
        <v>12</v>
      </c>
      <c r="C4" s="95"/>
      <c r="D4" s="95"/>
      <c r="E4" s="95"/>
      <c r="F4" s="96"/>
      <c r="G4" s="100" t="s">
        <v>13</v>
      </c>
      <c r="H4" s="95"/>
      <c r="I4" s="95"/>
      <c r="J4" s="95"/>
      <c r="K4" s="101"/>
      <c r="L4" s="94" t="s">
        <v>14</v>
      </c>
      <c r="M4" s="95"/>
      <c r="N4" s="95"/>
      <c r="O4" s="95"/>
      <c r="P4" s="96"/>
      <c r="Q4" s="100" t="s">
        <v>15</v>
      </c>
      <c r="R4" s="95"/>
      <c r="S4" s="95"/>
      <c r="T4" s="95"/>
      <c r="U4" s="101"/>
      <c r="V4" s="94" t="s">
        <v>16</v>
      </c>
      <c r="W4" s="95"/>
      <c r="X4" s="95"/>
      <c r="Y4" s="95"/>
      <c r="Z4" s="96"/>
      <c r="AA4" s="94" t="s">
        <v>27</v>
      </c>
      <c r="AB4" s="95"/>
      <c r="AC4" s="95"/>
      <c r="AD4" s="95"/>
      <c r="AE4" s="96"/>
      <c r="AF4" s="97" t="s">
        <v>28</v>
      </c>
      <c r="AG4" s="98"/>
      <c r="AH4" s="98"/>
      <c r="AI4" s="98"/>
      <c r="AJ4" s="99"/>
      <c r="AK4" s="97" t="s">
        <v>60</v>
      </c>
      <c r="AL4" s="98"/>
      <c r="AM4" s="98"/>
      <c r="AN4" s="98"/>
      <c r="AO4" s="99"/>
      <c r="AP4" s="97" t="s">
        <v>61</v>
      </c>
      <c r="AQ4" s="98"/>
      <c r="AR4" s="98"/>
      <c r="AS4" s="98"/>
      <c r="AT4" s="99"/>
      <c r="AU4" s="97" t="s">
        <v>64</v>
      </c>
      <c r="AV4" s="98"/>
      <c r="AW4" s="98"/>
      <c r="AX4" s="98"/>
      <c r="AY4" s="99"/>
      <c r="AZ4" s="97" t="s">
        <v>67</v>
      </c>
      <c r="BA4" s="98"/>
      <c r="BB4" s="98"/>
      <c r="BC4" s="98"/>
      <c r="BD4" s="99"/>
      <c r="BE4" s="97" t="s">
        <v>70</v>
      </c>
      <c r="BF4" s="98"/>
      <c r="BG4" s="98"/>
      <c r="BH4" s="98"/>
      <c r="BI4" s="99"/>
    </row>
    <row r="5" spans="1:61" s="1" customFormat="1" ht="19.5" customHeight="1" thickBot="1">
      <c r="A5" s="93"/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5" t="s">
        <v>1</v>
      </c>
      <c r="H5" s="3" t="s">
        <v>2</v>
      </c>
      <c r="I5" s="3" t="s">
        <v>3</v>
      </c>
      <c r="J5" s="3" t="s">
        <v>4</v>
      </c>
      <c r="K5" s="6" t="s">
        <v>5</v>
      </c>
      <c r="L5" s="2" t="s">
        <v>1</v>
      </c>
      <c r="M5" s="3" t="s">
        <v>2</v>
      </c>
      <c r="N5" s="3" t="s">
        <v>3</v>
      </c>
      <c r="O5" s="3" t="s">
        <v>4</v>
      </c>
      <c r="P5" s="4" t="s">
        <v>5</v>
      </c>
      <c r="Q5" s="5" t="s">
        <v>1</v>
      </c>
      <c r="R5" s="3" t="s">
        <v>2</v>
      </c>
      <c r="S5" s="3" t="s">
        <v>3</v>
      </c>
      <c r="T5" s="3" t="s">
        <v>4</v>
      </c>
      <c r="U5" s="6" t="s">
        <v>5</v>
      </c>
      <c r="V5" s="2" t="s">
        <v>1</v>
      </c>
      <c r="W5" s="3" t="s">
        <v>2</v>
      </c>
      <c r="X5" s="3" t="s">
        <v>3</v>
      </c>
      <c r="Y5" s="3" t="s">
        <v>4</v>
      </c>
      <c r="Z5" s="4" t="s">
        <v>5</v>
      </c>
      <c r="AA5" s="2" t="s">
        <v>1</v>
      </c>
      <c r="AB5" s="3" t="s">
        <v>2</v>
      </c>
      <c r="AC5" s="3" t="s">
        <v>3</v>
      </c>
      <c r="AD5" s="3" t="s">
        <v>4</v>
      </c>
      <c r="AE5" s="4" t="s">
        <v>5</v>
      </c>
      <c r="AF5" s="78" t="s">
        <v>1</v>
      </c>
      <c r="AG5" s="78" t="s">
        <v>2</v>
      </c>
      <c r="AH5" s="78" t="s">
        <v>3</v>
      </c>
      <c r="AI5" s="5" t="s">
        <v>4</v>
      </c>
      <c r="AJ5" s="4" t="s">
        <v>5</v>
      </c>
      <c r="AK5" s="78" t="s">
        <v>1</v>
      </c>
      <c r="AL5" s="78" t="s">
        <v>2</v>
      </c>
      <c r="AM5" s="78" t="s">
        <v>3</v>
      </c>
      <c r="AN5" s="5" t="s">
        <v>4</v>
      </c>
      <c r="AO5" s="4" t="s">
        <v>5</v>
      </c>
      <c r="AP5" s="78" t="s">
        <v>1</v>
      </c>
      <c r="AQ5" s="78" t="s">
        <v>2</v>
      </c>
      <c r="AR5" s="78" t="s">
        <v>3</v>
      </c>
      <c r="AS5" s="5" t="s">
        <v>4</v>
      </c>
      <c r="AT5" s="4" t="s">
        <v>5</v>
      </c>
      <c r="AU5" s="78" t="s">
        <v>1</v>
      </c>
      <c r="AV5" s="78" t="s">
        <v>2</v>
      </c>
      <c r="AW5" s="78" t="s">
        <v>3</v>
      </c>
      <c r="AX5" s="5" t="s">
        <v>4</v>
      </c>
      <c r="AY5" s="4" t="s">
        <v>5</v>
      </c>
      <c r="AZ5" s="78" t="s">
        <v>1</v>
      </c>
      <c r="BA5" s="78" t="s">
        <v>2</v>
      </c>
      <c r="BB5" s="78" t="s">
        <v>3</v>
      </c>
      <c r="BC5" s="5" t="s">
        <v>4</v>
      </c>
      <c r="BD5" s="4" t="s">
        <v>5</v>
      </c>
      <c r="BE5" s="78" t="s">
        <v>1</v>
      </c>
      <c r="BF5" s="78" t="s">
        <v>2</v>
      </c>
      <c r="BG5" s="78" t="s">
        <v>3</v>
      </c>
      <c r="BH5" s="5" t="s">
        <v>4</v>
      </c>
      <c r="BI5" s="4" t="s">
        <v>5</v>
      </c>
    </row>
    <row r="6" spans="1:61" s="11" customFormat="1" ht="19.5" customHeight="1">
      <c r="A6" s="7" t="s">
        <v>21</v>
      </c>
      <c r="B6" s="8">
        <f>B7+B12</f>
        <v>1252.96</v>
      </c>
      <c r="C6" s="9">
        <f>C7+C12</f>
        <v>3407.7400000000002</v>
      </c>
      <c r="D6" s="9">
        <f>D7+D12</f>
        <v>4895.32</v>
      </c>
      <c r="E6" s="9">
        <f>E7+E12</f>
        <v>2425.1</v>
      </c>
      <c r="F6" s="10">
        <f>SUM(B6:E6)</f>
        <v>11981.12</v>
      </c>
      <c r="G6" s="8">
        <f>G7+G12</f>
        <v>1241.0581365799999</v>
      </c>
      <c r="H6" s="9">
        <f>H7+H12</f>
        <v>3934.4512889700004</v>
      </c>
      <c r="I6" s="9">
        <f>I7+I12</f>
        <v>4819.728784149999</v>
      </c>
      <c r="J6" s="9">
        <f>J7+J12</f>
        <v>2012.0930522100002</v>
      </c>
      <c r="K6" s="10">
        <f>SUM(G6:J6)</f>
        <v>12007.331261910002</v>
      </c>
      <c r="L6" s="8">
        <f>L7+L12</f>
        <v>898.16218707</v>
      </c>
      <c r="M6" s="9">
        <f>M7+M12</f>
        <v>3848.46547433</v>
      </c>
      <c r="N6" s="9">
        <f>N7+N12</f>
        <v>6463.426513900002</v>
      </c>
      <c r="O6" s="9">
        <f>O7+O12</f>
        <v>1958.3189045099998</v>
      </c>
      <c r="P6" s="10">
        <f>SUM(L6:O6)</f>
        <v>13168.37307981</v>
      </c>
      <c r="Q6" s="8">
        <f>Q7+Q12</f>
        <v>1158.38026882</v>
      </c>
      <c r="R6" s="9">
        <f>R7+R12</f>
        <v>4705.604321929999</v>
      </c>
      <c r="S6" s="9">
        <f>S7+S12</f>
        <v>5349.15034181</v>
      </c>
      <c r="T6" s="9">
        <f>T7+T12</f>
        <v>2431.6519502</v>
      </c>
      <c r="U6" s="10">
        <f>SUM(Q6:T6)</f>
        <v>13644.78688276</v>
      </c>
      <c r="V6" s="8">
        <f>V7+V12</f>
        <v>1155.65313062</v>
      </c>
      <c r="W6" s="9">
        <f>W7+W12</f>
        <v>3807.70030287</v>
      </c>
      <c r="X6" s="9">
        <f>X7+X12</f>
        <v>5343.81807691</v>
      </c>
      <c r="Y6" s="9">
        <f>Y7+Y12</f>
        <v>3495.5067248999994</v>
      </c>
      <c r="Z6" s="10">
        <f>SUM(V6:Y6)</f>
        <v>13802.678235299998</v>
      </c>
      <c r="AA6" s="8">
        <f>AA7+AA12</f>
        <v>1450.76849399</v>
      </c>
      <c r="AB6" s="9">
        <f>AB7+AB12</f>
        <v>3880.2836603899996</v>
      </c>
      <c r="AC6" s="9">
        <f>AC7+AC12</f>
        <v>5951.20799074</v>
      </c>
      <c r="AD6" s="9">
        <f>AD7+AD12</f>
        <v>3167.01290162</v>
      </c>
      <c r="AE6" s="10">
        <f>SUM(AA6:AD6)</f>
        <v>14449.27304674</v>
      </c>
      <c r="AF6" s="79">
        <f>AF7+AF12</f>
        <v>1476.04885686</v>
      </c>
      <c r="AG6" s="79">
        <f>AG7+AG12</f>
        <v>4326.700906970001</v>
      </c>
      <c r="AH6" s="79">
        <f>AH7+AH12</f>
        <v>6386.42262665</v>
      </c>
      <c r="AI6" s="69">
        <f>AI7+AI12</f>
        <v>3319.48466459</v>
      </c>
      <c r="AJ6" s="10">
        <f>SUM(AF6:AI6)</f>
        <v>15508.657055070002</v>
      </c>
      <c r="AK6" s="79">
        <f>AK7+AK12</f>
        <v>1809.6676066900002</v>
      </c>
      <c r="AL6" s="79">
        <f>AL7+AL12</f>
        <v>4855.5409785</v>
      </c>
      <c r="AM6" s="79">
        <f>AM7+AM12</f>
        <v>7362.62066867</v>
      </c>
      <c r="AN6" s="69">
        <f>AN7+AN12</f>
        <v>3264.88915429</v>
      </c>
      <c r="AO6" s="10">
        <f>SUM(AK6:AN6)</f>
        <v>17292.71840815</v>
      </c>
      <c r="AP6" s="79">
        <f>AP7+AP12</f>
        <v>1410.72187195</v>
      </c>
      <c r="AQ6" s="79">
        <f>AQ7+AQ12</f>
        <v>5694.5508448</v>
      </c>
      <c r="AR6" s="79">
        <f>AR7+AR12</f>
        <v>6450.85864656</v>
      </c>
      <c r="AS6" s="69">
        <f>AS7+AS12</f>
        <v>3303.52609275</v>
      </c>
      <c r="AT6" s="10">
        <f>SUM(AP6:AS6)</f>
        <v>16859.65745606</v>
      </c>
      <c r="AU6" s="79">
        <f>AU7+AU12</f>
        <v>2528.0936740499997</v>
      </c>
      <c r="AV6" s="79">
        <f>AV7+AV12</f>
        <v>5639.22975162</v>
      </c>
      <c r="AW6" s="79">
        <f>AW7+AW12</f>
        <v>7116.554862549999</v>
      </c>
      <c r="AX6" s="69">
        <f>AX7+AX12</f>
        <v>3938.6645960500005</v>
      </c>
      <c r="AY6" s="10">
        <f>SUM(AU6:AX6)</f>
        <v>19222.54288427</v>
      </c>
      <c r="AZ6" s="79">
        <f>AZ7+AZ12</f>
        <v>1829.2607894300004</v>
      </c>
      <c r="BA6" s="79">
        <f>BA7+BA12</f>
        <v>6179.61915484</v>
      </c>
      <c r="BB6" s="79">
        <f>BB7+BB12</f>
        <v>8117.738967769999</v>
      </c>
      <c r="BC6" s="69">
        <f>BC7+BC12</f>
        <v>3926.7218188100005</v>
      </c>
      <c r="BD6" s="10">
        <f>SUM(AZ6:BC6)</f>
        <v>20053.34073085</v>
      </c>
      <c r="BE6" s="79">
        <f>BE7+BE12</f>
        <v>1733.57139087</v>
      </c>
      <c r="BF6" s="79">
        <f>BF7+BF12</f>
        <v>5310.83495101</v>
      </c>
      <c r="BG6" s="79">
        <f>BG7+BG12</f>
        <v>8886.21667012</v>
      </c>
      <c r="BH6" s="69">
        <f>BH7+BH12</f>
        <v>3903.9281421599994</v>
      </c>
      <c r="BI6" s="10">
        <f>SUM(BE6:BH6)</f>
        <v>19834.55115416</v>
      </c>
    </row>
    <row r="7" spans="1:61" s="11" customFormat="1" ht="19.5" customHeight="1">
      <c r="A7" s="12" t="s">
        <v>29</v>
      </c>
      <c r="B7" s="13">
        <f>SUM(B8:B11)</f>
        <v>594.07</v>
      </c>
      <c r="C7" s="14">
        <f>SUM(C8:C11)</f>
        <v>2784.7200000000003</v>
      </c>
      <c r="D7" s="14">
        <f>SUM(D8:D11)</f>
        <v>4275.11</v>
      </c>
      <c r="E7" s="14">
        <f>SUM(E8:E11)</f>
        <v>1496.11</v>
      </c>
      <c r="F7" s="10">
        <f aca="true" t="shared" si="0" ref="F7:F25">SUM(B7:E7)</f>
        <v>9150.01</v>
      </c>
      <c r="G7" s="13">
        <f>SUM(G8:G11)</f>
        <v>469.3206781</v>
      </c>
      <c r="H7" s="14">
        <f>SUM(H8:H11)</f>
        <v>3173.3202566500004</v>
      </c>
      <c r="I7" s="14">
        <f>SUM(I8:I11)</f>
        <v>4339.341223689999</v>
      </c>
      <c r="J7" s="14">
        <f>SUM(J8:J11)</f>
        <v>1434.4830329600002</v>
      </c>
      <c r="K7" s="10">
        <f aca="true" t="shared" si="1" ref="K7:K25">SUM(G7:J7)</f>
        <v>9416.4651914</v>
      </c>
      <c r="L7" s="13">
        <f>SUM(L8:L11)</f>
        <v>437.17788404999993</v>
      </c>
      <c r="M7" s="14">
        <f>SUM(M8:M11)</f>
        <v>3361.5917027499995</v>
      </c>
      <c r="N7" s="14">
        <f>SUM(N8:N11)</f>
        <v>4144.570621050001</v>
      </c>
      <c r="O7" s="14">
        <f>SUM(O8:O11)</f>
        <v>1457.8738934699998</v>
      </c>
      <c r="P7" s="10">
        <f aca="true" t="shared" si="2" ref="P7:P25">SUM(L7:O7)</f>
        <v>9401.21410132</v>
      </c>
      <c r="Q7" s="13">
        <f>SUM(Q8:Q11)</f>
        <v>524.8521177700001</v>
      </c>
      <c r="R7" s="14">
        <f>SUM(R8:R11)</f>
        <v>3839.0120108199994</v>
      </c>
      <c r="S7" s="14">
        <f>SUM(S8:S11)</f>
        <v>4516.36516798</v>
      </c>
      <c r="T7" s="14">
        <f>SUM(T8:T11)</f>
        <v>1437.1891657</v>
      </c>
      <c r="U7" s="10">
        <f aca="true" t="shared" si="3" ref="U7:U25">SUM(Q7:T7)</f>
        <v>10317.41846227</v>
      </c>
      <c r="V7" s="13">
        <f>SUM(V8:V11)</f>
        <v>543.77</v>
      </c>
      <c r="W7" s="14">
        <f>SUM(W8:W11)</f>
        <v>3095.23</v>
      </c>
      <c r="X7" s="14">
        <f>SUM(X8:X11)</f>
        <v>4701.79</v>
      </c>
      <c r="Y7" s="14">
        <f>SUM(Y8:Y11)</f>
        <v>2161.7299999999996</v>
      </c>
      <c r="Z7" s="10">
        <f aca="true" t="shared" si="4" ref="Z7:Z25">SUM(V7:Y7)</f>
        <v>10502.52</v>
      </c>
      <c r="AA7" s="13">
        <f>SUM(AA8:AA11)</f>
        <v>692.5216474700001</v>
      </c>
      <c r="AB7" s="14">
        <f>SUM(AB8:AB11)</f>
        <v>3165.6364299099996</v>
      </c>
      <c r="AC7" s="14">
        <f>SUM(AC8:AC11)</f>
        <v>5251.1538750400005</v>
      </c>
      <c r="AD7" s="14">
        <f>SUM(AD8:AD11)</f>
        <v>2197.13970683</v>
      </c>
      <c r="AE7" s="10">
        <f aca="true" t="shared" si="5" ref="AE7:AE39">SUM(AA7:AD7)</f>
        <v>11306.45165925</v>
      </c>
      <c r="AF7" s="80">
        <f>SUM(AF8:AF11)</f>
        <v>633.4775959</v>
      </c>
      <c r="AG7" s="80">
        <f>SUM(AG8:AG11)</f>
        <v>3522.5847486100006</v>
      </c>
      <c r="AH7" s="80">
        <f>SUM(AH8:AH11)</f>
        <v>5768.05175361</v>
      </c>
      <c r="AI7" s="70">
        <f>SUM(AI8:AI11)</f>
        <v>2056.0399502200003</v>
      </c>
      <c r="AJ7" s="10">
        <f aca="true" t="shared" si="6" ref="AJ7:AJ33">SUM(AF7:AI7)</f>
        <v>11980.15404834</v>
      </c>
      <c r="AK7" s="80">
        <f>SUM(AK8:AK11)</f>
        <v>761.1203096500001</v>
      </c>
      <c r="AL7" s="80">
        <f>SUM(AL8:AL11)</f>
        <v>3559.2249016</v>
      </c>
      <c r="AM7" s="80">
        <f>SUM(AM8:AM11)</f>
        <v>5968.70408986</v>
      </c>
      <c r="AN7" s="70">
        <f>SUM(AN8:AN11)</f>
        <v>2027.13905292</v>
      </c>
      <c r="AO7" s="10">
        <f aca="true" t="shared" si="7" ref="AO7:AO39">SUM(AK7:AN7)</f>
        <v>12316.18835403</v>
      </c>
      <c r="AP7" s="80">
        <f>SUM(AP8:AP11)</f>
        <v>592.81937761</v>
      </c>
      <c r="AQ7" s="80">
        <f>SUM(AQ8:AQ11)</f>
        <v>3926.7021113200003</v>
      </c>
      <c r="AR7" s="80">
        <f>SUM(AR8:AR11)</f>
        <v>5855.98324407</v>
      </c>
      <c r="AS7" s="70">
        <f>SUM(AS8:AS11)</f>
        <v>2554.0749824</v>
      </c>
      <c r="AT7" s="10">
        <f aca="true" t="shared" si="8" ref="AT7:AT39">SUM(AP7:AS7)</f>
        <v>12929.579715400001</v>
      </c>
      <c r="AU7" s="80">
        <f>SUM(AU8:AU11)</f>
        <v>658.74869452</v>
      </c>
      <c r="AV7" s="80">
        <f>SUM(AV8:AV11)</f>
        <v>4683.3689712</v>
      </c>
      <c r="AW7" s="80">
        <f>SUM(AW8:AW11)</f>
        <v>6523.218847649999</v>
      </c>
      <c r="AX7" s="70">
        <f>SUM(AX8:AX11)</f>
        <v>3049.3176263000005</v>
      </c>
      <c r="AY7" s="10">
        <f aca="true" t="shared" si="9" ref="AY7:AY39">SUM(AU7:AX7)</f>
        <v>14914.65413967</v>
      </c>
      <c r="AZ7" s="80">
        <f>SUM(AZ8:AZ11)</f>
        <v>669.3050180000001</v>
      </c>
      <c r="BA7" s="80">
        <f>SUM(BA8:BA11)</f>
        <v>4365.86213797</v>
      </c>
      <c r="BB7" s="80">
        <f>SUM(BB8:BB11)</f>
        <v>7072.91381043</v>
      </c>
      <c r="BC7" s="70">
        <f>SUM(BC8:BC11)</f>
        <v>2865.17619481</v>
      </c>
      <c r="BD7" s="10">
        <f aca="true" t="shared" si="10" ref="BD7:BD26">SUM(AZ7:BC7)</f>
        <v>14973.25716121</v>
      </c>
      <c r="BE7" s="80">
        <f>SUM(BE8:BE11)</f>
        <v>962.0857378999999</v>
      </c>
      <c r="BF7" s="80">
        <f>SUM(BF8:BF11)</f>
        <v>4521.94392024</v>
      </c>
      <c r="BG7" s="80">
        <f>SUM(BG8:BG11)</f>
        <v>7685.548352350001</v>
      </c>
      <c r="BH7" s="70">
        <f>SUM(BH8:BH11)</f>
        <v>2989.4712264499994</v>
      </c>
      <c r="BI7" s="10">
        <f aca="true" t="shared" si="11" ref="BI7:BI26">SUM(BE7:BH7)</f>
        <v>16159.04923694</v>
      </c>
    </row>
    <row r="8" spans="1:61" s="11" customFormat="1" ht="19.5" customHeight="1">
      <c r="A8" s="15" t="s">
        <v>43</v>
      </c>
      <c r="B8" s="16">
        <v>562.7</v>
      </c>
      <c r="C8" s="17">
        <v>2433.74</v>
      </c>
      <c r="D8" s="17">
        <v>3967.63</v>
      </c>
      <c r="E8" s="17">
        <v>1416.56</v>
      </c>
      <c r="F8" s="10">
        <f t="shared" si="0"/>
        <v>8380.63</v>
      </c>
      <c r="G8" s="16">
        <v>438.32511371</v>
      </c>
      <c r="H8" s="17">
        <v>2798.81495118</v>
      </c>
      <c r="I8" s="17">
        <v>4042.9441470399997</v>
      </c>
      <c r="J8" s="17">
        <v>1342.37677576</v>
      </c>
      <c r="K8" s="18">
        <f t="shared" si="1"/>
        <v>8622.46098769</v>
      </c>
      <c r="L8" s="16">
        <v>404.38388037999994</v>
      </c>
      <c r="M8" s="17">
        <v>2955.09186504</v>
      </c>
      <c r="N8" s="17">
        <v>3848.4081931700002</v>
      </c>
      <c r="O8" s="17">
        <v>1383.3569697399998</v>
      </c>
      <c r="P8" s="18">
        <f t="shared" si="2"/>
        <v>8591.24090833</v>
      </c>
      <c r="Q8" s="16">
        <v>479.92918792</v>
      </c>
      <c r="R8" s="17">
        <v>3434.1262668199997</v>
      </c>
      <c r="S8" s="17">
        <v>4198.86123968</v>
      </c>
      <c r="T8" s="17">
        <v>1364.6584769800002</v>
      </c>
      <c r="U8" s="18">
        <f t="shared" si="3"/>
        <v>9477.5751714</v>
      </c>
      <c r="V8" s="16">
        <v>506.7</v>
      </c>
      <c r="W8" s="17">
        <v>2709.38</v>
      </c>
      <c r="X8" s="17">
        <v>4381.36</v>
      </c>
      <c r="Y8" s="17">
        <v>2061.75</v>
      </c>
      <c r="Z8" s="18">
        <f t="shared" si="4"/>
        <v>9659.189999999999</v>
      </c>
      <c r="AA8" s="16">
        <v>648.68752035</v>
      </c>
      <c r="AB8" s="17">
        <v>2777.2688561699997</v>
      </c>
      <c r="AC8" s="17">
        <v>4918.78970628</v>
      </c>
      <c r="AD8" s="17">
        <v>1660.8694299699998</v>
      </c>
      <c r="AE8" s="18">
        <f t="shared" si="5"/>
        <v>10005.61551277</v>
      </c>
      <c r="AF8" s="81">
        <v>4.80797317</v>
      </c>
      <c r="AG8" s="81">
        <v>76.00270093</v>
      </c>
      <c r="AH8" s="81">
        <v>3672.2647257</v>
      </c>
      <c r="AI8" s="71">
        <v>1924.0869924</v>
      </c>
      <c r="AJ8" s="18">
        <f t="shared" si="6"/>
        <v>5677.1623922</v>
      </c>
      <c r="AK8" s="81">
        <v>721.71157371</v>
      </c>
      <c r="AL8" s="81">
        <v>3156.44789067</v>
      </c>
      <c r="AM8" s="81">
        <v>5584.03944801</v>
      </c>
      <c r="AN8" s="71">
        <v>1903.36425068</v>
      </c>
      <c r="AO8" s="18">
        <f t="shared" si="7"/>
        <v>11365.56316307</v>
      </c>
      <c r="AP8" s="81">
        <v>553.3103046699999</v>
      </c>
      <c r="AQ8" s="81">
        <v>62.93873283999999</v>
      </c>
      <c r="AR8" s="81">
        <v>3617.95120914</v>
      </c>
      <c r="AS8" s="71">
        <v>1887.89016535</v>
      </c>
      <c r="AT8" s="18">
        <f t="shared" si="8"/>
        <v>6122.090412</v>
      </c>
      <c r="AU8" s="81">
        <v>601.88341203</v>
      </c>
      <c r="AV8" s="81">
        <v>4210.87946768</v>
      </c>
      <c r="AW8" s="81">
        <v>6118.006639719999</v>
      </c>
      <c r="AX8" s="71">
        <v>2006.6339412300001</v>
      </c>
      <c r="AY8" s="18">
        <f t="shared" si="9"/>
        <v>12937.40346066</v>
      </c>
      <c r="AZ8" s="81">
        <v>636.18736202</v>
      </c>
      <c r="BA8" s="81">
        <v>3867.23656787</v>
      </c>
      <c r="BB8" s="81">
        <v>6671.6606072899995</v>
      </c>
      <c r="BC8" s="71">
        <v>2746.39517083</v>
      </c>
      <c r="BD8" s="18">
        <f t="shared" si="10"/>
        <v>13921.47970801</v>
      </c>
      <c r="BE8" s="81">
        <v>922.6019691299999</v>
      </c>
      <c r="BF8" s="81">
        <v>4031.5315579900002</v>
      </c>
      <c r="BG8" s="81">
        <v>7275.257813030001</v>
      </c>
      <c r="BH8" s="71">
        <v>2856.4350077599997</v>
      </c>
      <c r="BI8" s="18">
        <f t="shared" si="11"/>
        <v>15085.82634791</v>
      </c>
    </row>
    <row r="9" spans="1:61" s="11" customFormat="1" ht="19.5" customHeight="1">
      <c r="A9" s="15" t="s">
        <v>44</v>
      </c>
      <c r="B9" s="16">
        <v>6.06</v>
      </c>
      <c r="C9" s="17">
        <v>55.76</v>
      </c>
      <c r="D9" s="17">
        <v>62.52</v>
      </c>
      <c r="E9" s="17">
        <v>9.22</v>
      </c>
      <c r="F9" s="10">
        <f t="shared" si="0"/>
        <v>133.56</v>
      </c>
      <c r="G9" s="16">
        <v>4.17216205</v>
      </c>
      <c r="H9" s="17">
        <v>56.753657770000004</v>
      </c>
      <c r="I9" s="17">
        <v>61.569748249999996</v>
      </c>
      <c r="J9" s="17">
        <v>8.0934511</v>
      </c>
      <c r="K9" s="18">
        <f t="shared" si="1"/>
        <v>130.58901917</v>
      </c>
      <c r="L9" s="16">
        <v>3.92119547</v>
      </c>
      <c r="M9" s="17">
        <v>86.02376647</v>
      </c>
      <c r="N9" s="17">
        <v>32.24198826</v>
      </c>
      <c r="O9" s="17">
        <v>11.44618974</v>
      </c>
      <c r="P9" s="18">
        <f t="shared" si="2"/>
        <v>133.63313994</v>
      </c>
      <c r="Q9" s="16">
        <v>6.48380446</v>
      </c>
      <c r="R9" s="17">
        <v>60.37943805</v>
      </c>
      <c r="S9" s="17">
        <v>57.31118024</v>
      </c>
      <c r="T9" s="17">
        <v>8.61146433</v>
      </c>
      <c r="U9" s="18">
        <f t="shared" si="3"/>
        <v>132.78588707999998</v>
      </c>
      <c r="V9" s="16">
        <v>6.08</v>
      </c>
      <c r="W9" s="17">
        <v>60.75</v>
      </c>
      <c r="X9" s="17">
        <v>45.56</v>
      </c>
      <c r="Y9" s="17">
        <v>19.74</v>
      </c>
      <c r="Z9" s="18">
        <f t="shared" si="4"/>
        <v>132.13</v>
      </c>
      <c r="AA9" s="16">
        <v>6.96197282</v>
      </c>
      <c r="AB9" s="17">
        <v>58.937268239999995</v>
      </c>
      <c r="AC9" s="17">
        <v>53.4051301</v>
      </c>
      <c r="AD9" s="17">
        <v>434.66606549</v>
      </c>
      <c r="AE9" s="18">
        <f t="shared" si="5"/>
        <v>553.97043665</v>
      </c>
      <c r="AF9" s="81">
        <v>590.48380017</v>
      </c>
      <c r="AG9" s="81">
        <v>3114.9149006300004</v>
      </c>
      <c r="AH9" s="81">
        <v>1809.14270031</v>
      </c>
      <c r="AI9" s="71">
        <v>12.096608069999998</v>
      </c>
      <c r="AJ9" s="18">
        <f t="shared" si="6"/>
        <v>5526.63800918</v>
      </c>
      <c r="AK9" s="81">
        <v>3.1120584399999998</v>
      </c>
      <c r="AL9" s="81">
        <v>58.73773471</v>
      </c>
      <c r="AM9" s="81">
        <v>56.2101963</v>
      </c>
      <c r="AN9" s="71">
        <v>12.91803448</v>
      </c>
      <c r="AO9" s="18">
        <f t="shared" si="7"/>
        <v>130.97802392999998</v>
      </c>
      <c r="AP9" s="81">
        <v>8.606461070000002</v>
      </c>
      <c r="AQ9" s="81">
        <v>3476.95798942</v>
      </c>
      <c r="AR9" s="81">
        <v>1900.31480558</v>
      </c>
      <c r="AS9" s="71">
        <v>568.06735146</v>
      </c>
      <c r="AT9" s="18">
        <f t="shared" si="8"/>
        <v>5953.946607530001</v>
      </c>
      <c r="AU9" s="81">
        <v>24.47945062</v>
      </c>
      <c r="AV9" s="81">
        <v>64.89772869000001</v>
      </c>
      <c r="AW9" s="81">
        <v>56.02637359</v>
      </c>
      <c r="AX9" s="71">
        <v>922.81349795</v>
      </c>
      <c r="AY9" s="18">
        <f t="shared" si="9"/>
        <v>1068.21705085</v>
      </c>
      <c r="AZ9" s="81">
        <v>4.498893649999999</v>
      </c>
      <c r="BA9" s="81">
        <v>86.12313892</v>
      </c>
      <c r="BB9" s="81">
        <v>32.61681038</v>
      </c>
      <c r="BC9" s="71">
        <v>12.89462585</v>
      </c>
      <c r="BD9" s="18">
        <f t="shared" si="10"/>
        <v>136.1334688</v>
      </c>
      <c r="BE9" s="81">
        <v>6.8532451299999995</v>
      </c>
      <c r="BF9" s="81">
        <v>71.71220326</v>
      </c>
      <c r="BG9" s="81">
        <v>51.27677062</v>
      </c>
      <c r="BH9" s="71">
        <v>11.912770340000002</v>
      </c>
      <c r="BI9" s="18">
        <f t="shared" si="11"/>
        <v>141.75498935000002</v>
      </c>
    </row>
    <row r="10" spans="1:61" s="11" customFormat="1" ht="19.5" customHeight="1">
      <c r="A10" s="15" t="s">
        <v>45</v>
      </c>
      <c r="B10" s="16">
        <v>24.48</v>
      </c>
      <c r="C10" s="17">
        <v>294.42</v>
      </c>
      <c r="D10" s="17">
        <v>244.21</v>
      </c>
      <c r="E10" s="17">
        <v>69.54</v>
      </c>
      <c r="F10" s="10">
        <f t="shared" si="0"/>
        <v>632.65</v>
      </c>
      <c r="G10" s="16">
        <v>26.00510234</v>
      </c>
      <c r="H10" s="17">
        <v>316.9671357</v>
      </c>
      <c r="I10" s="17">
        <v>234.1333684</v>
      </c>
      <c r="J10" s="17">
        <v>83.28976610000001</v>
      </c>
      <c r="K10" s="18">
        <f t="shared" si="1"/>
        <v>660.3953725399999</v>
      </c>
      <c r="L10" s="16">
        <v>28.1925582</v>
      </c>
      <c r="M10" s="17">
        <v>319.77192124</v>
      </c>
      <c r="N10" s="17">
        <v>263.23093961999996</v>
      </c>
      <c r="O10" s="17">
        <v>62.32693399</v>
      </c>
      <c r="P10" s="18">
        <f t="shared" si="2"/>
        <v>673.52235305</v>
      </c>
      <c r="Q10" s="16">
        <v>37.79077539000001</v>
      </c>
      <c r="R10" s="17">
        <v>343.87420595000003</v>
      </c>
      <c r="S10" s="17">
        <v>259.66854806</v>
      </c>
      <c r="T10" s="17">
        <v>63.28362439</v>
      </c>
      <c r="U10" s="18">
        <f t="shared" si="3"/>
        <v>704.6171537900001</v>
      </c>
      <c r="V10" s="16">
        <v>30.34</v>
      </c>
      <c r="W10" s="17">
        <v>324.46</v>
      </c>
      <c r="X10" s="17">
        <v>274.22</v>
      </c>
      <c r="Y10" s="17">
        <v>79.58</v>
      </c>
      <c r="Z10" s="18">
        <f t="shared" si="4"/>
        <v>708.6</v>
      </c>
      <c r="AA10" s="16">
        <v>36.19025430000001</v>
      </c>
      <c r="AB10" s="17">
        <v>328.7608055</v>
      </c>
      <c r="AC10" s="17">
        <v>278.31440866</v>
      </c>
      <c r="AD10" s="17">
        <v>100.90151137000001</v>
      </c>
      <c r="AE10" s="18">
        <f t="shared" si="5"/>
        <v>744.16697983</v>
      </c>
      <c r="AF10" s="81">
        <v>37.51041256</v>
      </c>
      <c r="AG10" s="81">
        <v>331.01674705000005</v>
      </c>
      <c r="AH10" s="81">
        <v>286.0048276</v>
      </c>
      <c r="AI10" s="71">
        <v>119.24079975000001</v>
      </c>
      <c r="AJ10" s="18">
        <f t="shared" si="6"/>
        <v>773.7727869600001</v>
      </c>
      <c r="AK10" s="81">
        <v>35.7072775</v>
      </c>
      <c r="AL10" s="81">
        <v>343.41797622</v>
      </c>
      <c r="AM10" s="81">
        <v>327.85804955000003</v>
      </c>
      <c r="AN10" s="71">
        <v>110.23126375999999</v>
      </c>
      <c r="AO10" s="18">
        <f t="shared" si="7"/>
        <v>817.2145670300001</v>
      </c>
      <c r="AP10" s="81">
        <v>30.20741187</v>
      </c>
      <c r="AQ10" s="81">
        <v>386.14098906000004</v>
      </c>
      <c r="AR10" s="81">
        <v>337.03622935</v>
      </c>
      <c r="AS10" s="71">
        <v>97.45226559</v>
      </c>
      <c r="AT10" s="18">
        <f t="shared" si="8"/>
        <v>850.83689587</v>
      </c>
      <c r="AU10" s="81">
        <v>31.699031870000006</v>
      </c>
      <c r="AV10" s="81">
        <v>407.15397483</v>
      </c>
      <c r="AW10" s="81">
        <v>349.03611834000003</v>
      </c>
      <c r="AX10" s="71">
        <v>119.46237912000001</v>
      </c>
      <c r="AY10" s="18">
        <f t="shared" si="9"/>
        <v>907.35150416</v>
      </c>
      <c r="AZ10" s="81">
        <v>28.41232233</v>
      </c>
      <c r="BA10" s="81">
        <v>412.31303118</v>
      </c>
      <c r="BB10" s="81">
        <v>368.42839076000007</v>
      </c>
      <c r="BC10" s="71">
        <v>105.66087612999999</v>
      </c>
      <c r="BD10" s="18">
        <f t="shared" si="10"/>
        <v>914.8146204000001</v>
      </c>
      <c r="BE10" s="81">
        <v>32.37768764</v>
      </c>
      <c r="BF10" s="81">
        <v>418.48342699</v>
      </c>
      <c r="BG10" s="81">
        <v>358.83214469999996</v>
      </c>
      <c r="BH10" s="71">
        <v>120.91482835</v>
      </c>
      <c r="BI10" s="18">
        <f t="shared" si="11"/>
        <v>930.6080876799999</v>
      </c>
    </row>
    <row r="11" spans="1:61" s="11" customFormat="1" ht="19.5" customHeight="1">
      <c r="A11" s="15" t="s">
        <v>46</v>
      </c>
      <c r="B11" s="16">
        <v>0.83</v>
      </c>
      <c r="C11" s="17">
        <v>0.8</v>
      </c>
      <c r="D11" s="17">
        <v>0.75</v>
      </c>
      <c r="E11" s="17">
        <v>0.79</v>
      </c>
      <c r="F11" s="10">
        <f t="shared" si="0"/>
        <v>3.17</v>
      </c>
      <c r="G11" s="16">
        <v>0.8183</v>
      </c>
      <c r="H11" s="17">
        <v>0.784512</v>
      </c>
      <c r="I11" s="17">
        <v>0.69396</v>
      </c>
      <c r="J11" s="17">
        <v>0.7230400000000001</v>
      </c>
      <c r="K11" s="18">
        <f t="shared" si="1"/>
        <v>3.0198120000000004</v>
      </c>
      <c r="L11" s="16">
        <v>0.68025</v>
      </c>
      <c r="M11" s="17">
        <v>0.70415</v>
      </c>
      <c r="N11" s="17">
        <v>0.6895</v>
      </c>
      <c r="O11" s="17">
        <v>0.7438</v>
      </c>
      <c r="P11" s="18">
        <f t="shared" si="2"/>
        <v>2.8177000000000003</v>
      </c>
      <c r="Q11" s="16">
        <v>0.64835</v>
      </c>
      <c r="R11" s="17">
        <v>0.6321</v>
      </c>
      <c r="S11" s="17">
        <v>0.5242</v>
      </c>
      <c r="T11" s="17">
        <v>0.6356</v>
      </c>
      <c r="U11" s="18">
        <f t="shared" si="3"/>
        <v>2.4402500000000003</v>
      </c>
      <c r="V11" s="16">
        <v>0.65</v>
      </c>
      <c r="W11" s="17">
        <v>0.64</v>
      </c>
      <c r="X11" s="17">
        <v>0.65</v>
      </c>
      <c r="Y11" s="17">
        <v>0.66</v>
      </c>
      <c r="Z11" s="18">
        <f t="shared" si="4"/>
        <v>2.6</v>
      </c>
      <c r="AA11" s="16">
        <v>0.6819</v>
      </c>
      <c r="AB11" s="17">
        <v>0.6695</v>
      </c>
      <c r="AC11" s="17">
        <v>0.64463</v>
      </c>
      <c r="AD11" s="17">
        <v>0.7027</v>
      </c>
      <c r="AE11" s="18">
        <f t="shared" si="5"/>
        <v>2.69873</v>
      </c>
      <c r="AF11" s="81">
        <v>0.6754100000000001</v>
      </c>
      <c r="AG11" s="81">
        <v>0.6504</v>
      </c>
      <c r="AH11" s="81">
        <v>0.6395</v>
      </c>
      <c r="AI11" s="71">
        <v>0.61555</v>
      </c>
      <c r="AJ11" s="18">
        <f t="shared" si="6"/>
        <v>2.5808600000000004</v>
      </c>
      <c r="AK11" s="81">
        <v>0.5894</v>
      </c>
      <c r="AL11" s="81">
        <v>0.6213</v>
      </c>
      <c r="AM11" s="81">
        <v>0.596396</v>
      </c>
      <c r="AN11" s="71">
        <v>0.6255040000000001</v>
      </c>
      <c r="AO11" s="18">
        <f t="shared" si="7"/>
        <v>2.4326</v>
      </c>
      <c r="AP11" s="81">
        <v>0.6952</v>
      </c>
      <c r="AQ11" s="81">
        <v>0.6644</v>
      </c>
      <c r="AR11" s="81">
        <v>0.681</v>
      </c>
      <c r="AS11" s="71">
        <v>0.6652</v>
      </c>
      <c r="AT11" s="18">
        <f t="shared" si="8"/>
        <v>2.7058</v>
      </c>
      <c r="AU11" s="81">
        <v>0.6868000000000001</v>
      </c>
      <c r="AV11" s="81">
        <v>0.4378</v>
      </c>
      <c r="AW11" s="81">
        <v>0.14971600000000002</v>
      </c>
      <c r="AX11" s="71">
        <v>0.40780799999999995</v>
      </c>
      <c r="AY11" s="18">
        <f t="shared" si="9"/>
        <v>1.682124</v>
      </c>
      <c r="AZ11" s="81">
        <v>0.20644</v>
      </c>
      <c r="BA11" s="81">
        <v>0.1894</v>
      </c>
      <c r="BB11" s="81">
        <v>0.20800200000000002</v>
      </c>
      <c r="BC11" s="71">
        <v>0.225522</v>
      </c>
      <c r="BD11" s="18">
        <f t="shared" si="10"/>
        <v>0.829364</v>
      </c>
      <c r="BE11" s="81">
        <v>0.252836</v>
      </c>
      <c r="BF11" s="81">
        <v>0.21673200000000004</v>
      </c>
      <c r="BG11" s="81">
        <v>0.181624</v>
      </c>
      <c r="BH11" s="71">
        <v>0.20862000000000003</v>
      </c>
      <c r="BI11" s="18">
        <f t="shared" si="11"/>
        <v>0.859812</v>
      </c>
    </row>
    <row r="12" spans="1:61" s="11" customFormat="1" ht="19.5" customHeight="1">
      <c r="A12" s="12" t="s">
        <v>30</v>
      </c>
      <c r="B12" s="19">
        <f>SUM(B13:B17)</f>
        <v>658.89</v>
      </c>
      <c r="C12" s="20">
        <f>SUM(C13:C17)</f>
        <v>623.02</v>
      </c>
      <c r="D12" s="20">
        <f>SUM(D13:D17)</f>
        <v>620.2099999999999</v>
      </c>
      <c r="E12" s="20">
        <f>SUM(E13:E17)</f>
        <v>928.99</v>
      </c>
      <c r="F12" s="10">
        <f t="shared" si="0"/>
        <v>2831.1099999999997</v>
      </c>
      <c r="G12" s="19">
        <f>SUM(G13:G17)</f>
        <v>771.73745848</v>
      </c>
      <c r="H12" s="20">
        <f>SUM(H13:H17)</f>
        <v>761.13103232</v>
      </c>
      <c r="I12" s="20">
        <f>SUM(I13:I17)</f>
        <v>480.38756046</v>
      </c>
      <c r="J12" s="20">
        <f>SUM(J13:J17)</f>
        <v>577.61001925</v>
      </c>
      <c r="K12" s="10">
        <f t="shared" si="1"/>
        <v>2590.86607051</v>
      </c>
      <c r="L12" s="19">
        <f>SUM(L13:L17)</f>
        <v>460.98430302</v>
      </c>
      <c r="M12" s="20">
        <f>SUM(M13:M17)</f>
        <v>486.87377158000004</v>
      </c>
      <c r="N12" s="20">
        <f>SUM(N13:N17)</f>
        <v>2318.85589285</v>
      </c>
      <c r="O12" s="20">
        <f>SUM(O13:O17)</f>
        <v>500.44501104</v>
      </c>
      <c r="P12" s="10">
        <f t="shared" si="2"/>
        <v>3767.15897849</v>
      </c>
      <c r="Q12" s="19">
        <f>SUM(Q13:Q17)</f>
        <v>633.52815105</v>
      </c>
      <c r="R12" s="20">
        <f>SUM(R13:R17)</f>
        <v>866.5923111100001</v>
      </c>
      <c r="S12" s="20">
        <f>SUM(S13:S17)</f>
        <v>832.7851738300001</v>
      </c>
      <c r="T12" s="20">
        <f>SUM(T13:T17)</f>
        <v>994.4627845</v>
      </c>
      <c r="U12" s="10">
        <f t="shared" si="3"/>
        <v>3327.36842049</v>
      </c>
      <c r="V12" s="19">
        <f>SUM(V13:V17)</f>
        <v>611.8831306200001</v>
      </c>
      <c r="W12" s="20">
        <f>SUM(W13:W17)</f>
        <v>712.4703028700001</v>
      </c>
      <c r="X12" s="20">
        <f>SUM(X13:X17)</f>
        <v>642.02807691</v>
      </c>
      <c r="Y12" s="20">
        <f>SUM(Y13:Y17)</f>
        <v>1333.7767248999999</v>
      </c>
      <c r="Z12" s="10">
        <f t="shared" si="4"/>
        <v>3300.1582353</v>
      </c>
      <c r="AA12" s="19">
        <f>SUM(AA13:AA17)</f>
        <v>758.24684652</v>
      </c>
      <c r="AB12" s="20">
        <f>SUM(AB13:AB17)</f>
        <v>714.64723048</v>
      </c>
      <c r="AC12" s="20">
        <f>SUM(AC13:AC17)</f>
        <v>700.0541157</v>
      </c>
      <c r="AD12" s="20">
        <f>SUM(AD13:AD17)</f>
        <v>969.8731947900001</v>
      </c>
      <c r="AE12" s="10">
        <f t="shared" si="5"/>
        <v>3142.82138749</v>
      </c>
      <c r="AF12" s="82">
        <f>SUM(AF13:AF17)</f>
        <v>842.57126096</v>
      </c>
      <c r="AG12" s="82">
        <f>SUM(AG13:AG17)</f>
        <v>804.11615836</v>
      </c>
      <c r="AH12" s="82">
        <f>SUM(AH13:AH17)</f>
        <v>618.37087304</v>
      </c>
      <c r="AI12" s="72">
        <f>SUM(AI13:AI17)</f>
        <v>1263.44471437</v>
      </c>
      <c r="AJ12" s="10">
        <f t="shared" si="6"/>
        <v>3528.50300673</v>
      </c>
      <c r="AK12" s="82">
        <f>SUM(AK13:AK17)</f>
        <v>1048.54729704</v>
      </c>
      <c r="AL12" s="82">
        <f>SUM(AL13:AL17)</f>
        <v>1296.3160769</v>
      </c>
      <c r="AM12" s="82">
        <f>SUM(AM13:AM17)</f>
        <v>1393.91657881</v>
      </c>
      <c r="AN12" s="72">
        <f>SUM(AN13:AN17)</f>
        <v>1237.75010137</v>
      </c>
      <c r="AO12" s="10">
        <f t="shared" si="7"/>
        <v>4976.53005412</v>
      </c>
      <c r="AP12" s="82">
        <f>SUM(AP13:AP17)</f>
        <v>817.90249434</v>
      </c>
      <c r="AQ12" s="82">
        <f>SUM(AQ13:AQ17)</f>
        <v>1767.84873348</v>
      </c>
      <c r="AR12" s="82">
        <f>SUM(AR13:AR17)</f>
        <v>594.87540249</v>
      </c>
      <c r="AS12" s="72">
        <f>SUM(AS13:AS17)</f>
        <v>749.45111035</v>
      </c>
      <c r="AT12" s="10">
        <f t="shared" si="8"/>
        <v>3930.07774066</v>
      </c>
      <c r="AU12" s="82">
        <f>SUM(AU13:AU17)</f>
        <v>1869.3449795299998</v>
      </c>
      <c r="AV12" s="82">
        <f>SUM(AV13:AV17)</f>
        <v>955.8607804200001</v>
      </c>
      <c r="AW12" s="82">
        <f>SUM(AW13:AW17)</f>
        <v>593.3360149</v>
      </c>
      <c r="AX12" s="72">
        <f>SUM(AX13:AX17)</f>
        <v>889.34696975</v>
      </c>
      <c r="AY12" s="10">
        <f t="shared" si="9"/>
        <v>4307.8887446</v>
      </c>
      <c r="AZ12" s="82">
        <f>SUM(AZ13:AZ17)</f>
        <v>1159.9557714300001</v>
      </c>
      <c r="BA12" s="82">
        <f>SUM(BA13:BA17)</f>
        <v>1813.7570168700001</v>
      </c>
      <c r="BB12" s="82">
        <f>SUM(BB13:BB17)</f>
        <v>1044.8251573399998</v>
      </c>
      <c r="BC12" s="72">
        <f>SUM(BC13:BC17)</f>
        <v>1061.545624</v>
      </c>
      <c r="BD12" s="10">
        <f t="shared" si="10"/>
        <v>5080.08356964</v>
      </c>
      <c r="BE12" s="82">
        <f>SUM(BE13:BE17)</f>
        <v>771.4856529699999</v>
      </c>
      <c r="BF12" s="82">
        <f>SUM(BF13:BF17)</f>
        <v>788.89103077</v>
      </c>
      <c r="BG12" s="82">
        <f>SUM(BG13:BG17)</f>
        <v>1200.6683177700002</v>
      </c>
      <c r="BH12" s="72">
        <f>SUM(BH13:BH17)</f>
        <v>914.45691571</v>
      </c>
      <c r="BI12" s="10">
        <f t="shared" si="11"/>
        <v>3675.50191722</v>
      </c>
    </row>
    <row r="13" spans="1:61" s="11" customFormat="1" ht="19.5" customHeight="1">
      <c r="A13" s="21" t="s">
        <v>47</v>
      </c>
      <c r="B13" s="22">
        <v>256.16</v>
      </c>
      <c r="C13" s="23">
        <v>235.9</v>
      </c>
      <c r="D13" s="23">
        <v>234.17</v>
      </c>
      <c r="E13" s="23">
        <v>262.28</v>
      </c>
      <c r="F13" s="18">
        <f t="shared" si="0"/>
        <v>988.51</v>
      </c>
      <c r="G13" s="22">
        <v>237.26076386</v>
      </c>
      <c r="H13" s="23">
        <v>232.0579339</v>
      </c>
      <c r="I13" s="23">
        <v>235.24117702</v>
      </c>
      <c r="J13" s="23">
        <v>254.19438272000002</v>
      </c>
      <c r="K13" s="18">
        <f t="shared" si="1"/>
        <v>958.7542575</v>
      </c>
      <c r="L13" s="22">
        <v>248.80810877</v>
      </c>
      <c r="M13" s="23">
        <v>240.89239355</v>
      </c>
      <c r="N13" s="23">
        <v>206.69621822</v>
      </c>
      <c r="O13" s="23">
        <v>254.08023246</v>
      </c>
      <c r="P13" s="18">
        <f t="shared" si="2"/>
        <v>950.4769529999999</v>
      </c>
      <c r="Q13" s="22">
        <v>284.88951966</v>
      </c>
      <c r="R13" s="23">
        <v>280.56039479000003</v>
      </c>
      <c r="S13" s="23">
        <v>288.0412538</v>
      </c>
      <c r="T13" s="23">
        <v>312.51097259</v>
      </c>
      <c r="U13" s="18">
        <f t="shared" si="3"/>
        <v>1166.00214084</v>
      </c>
      <c r="V13" s="22">
        <v>259.92</v>
      </c>
      <c r="W13" s="23">
        <v>287.44</v>
      </c>
      <c r="X13" s="23">
        <v>273.77</v>
      </c>
      <c r="Y13" s="23">
        <v>277.07</v>
      </c>
      <c r="Z13" s="18">
        <f t="shared" si="4"/>
        <v>1098.2</v>
      </c>
      <c r="AA13" s="22">
        <v>259.82839401</v>
      </c>
      <c r="AB13" s="23">
        <v>254.39686056000002</v>
      </c>
      <c r="AC13" s="23">
        <v>262.71991177</v>
      </c>
      <c r="AD13" s="23">
        <v>284.63700215</v>
      </c>
      <c r="AE13" s="18">
        <f t="shared" si="5"/>
        <v>1061.58216849</v>
      </c>
      <c r="AF13" s="83">
        <v>259.899228</v>
      </c>
      <c r="AG13" s="83">
        <v>261.02161356</v>
      </c>
      <c r="AH13" s="83">
        <v>269.18963505</v>
      </c>
      <c r="AI13" s="73">
        <v>296.1332303</v>
      </c>
      <c r="AJ13" s="18">
        <f t="shared" si="6"/>
        <v>1086.24370691</v>
      </c>
      <c r="AK13" s="83">
        <v>287.33872048</v>
      </c>
      <c r="AL13" s="83">
        <v>275.1315103</v>
      </c>
      <c r="AM13" s="83">
        <v>284.85607862</v>
      </c>
      <c r="AN13" s="73">
        <v>296.74150153</v>
      </c>
      <c r="AO13" s="18">
        <f t="shared" si="7"/>
        <v>1144.0678109300002</v>
      </c>
      <c r="AP13" s="83">
        <v>308.19994854000004</v>
      </c>
      <c r="AQ13" s="83">
        <v>287.17829426000003</v>
      </c>
      <c r="AR13" s="83">
        <v>282.94619064000005</v>
      </c>
      <c r="AS13" s="73">
        <v>312.6818642</v>
      </c>
      <c r="AT13" s="18">
        <f t="shared" si="8"/>
        <v>1191.0062976400002</v>
      </c>
      <c r="AU13" s="83">
        <v>360.57091184</v>
      </c>
      <c r="AV13" s="83">
        <v>346.6878112</v>
      </c>
      <c r="AW13" s="83">
        <v>350.17656318</v>
      </c>
      <c r="AX13" s="73">
        <v>391.44395921999995</v>
      </c>
      <c r="AY13" s="18">
        <f t="shared" si="9"/>
        <v>1448.8792454399997</v>
      </c>
      <c r="AZ13" s="83">
        <v>359.04491849</v>
      </c>
      <c r="BA13" s="83">
        <v>383.20909016999997</v>
      </c>
      <c r="BB13" s="83">
        <v>383.01524112</v>
      </c>
      <c r="BC13" s="73">
        <v>395.62021889000005</v>
      </c>
      <c r="BD13" s="18">
        <f t="shared" si="10"/>
        <v>1520.88946867</v>
      </c>
      <c r="BE13" s="83">
        <v>378.48800618999996</v>
      </c>
      <c r="BF13" s="83">
        <v>378.0542153</v>
      </c>
      <c r="BG13" s="83">
        <v>348.33885749</v>
      </c>
      <c r="BH13" s="73">
        <v>335.43613820999997</v>
      </c>
      <c r="BI13" s="18">
        <f t="shared" si="11"/>
        <v>1440.31721719</v>
      </c>
    </row>
    <row r="14" spans="1:61" s="11" customFormat="1" ht="19.5" customHeight="1">
      <c r="A14" s="21" t="s">
        <v>48</v>
      </c>
      <c r="B14" s="22">
        <v>284.12</v>
      </c>
      <c r="C14" s="23">
        <v>254.34</v>
      </c>
      <c r="D14" s="23">
        <v>261.39</v>
      </c>
      <c r="E14" s="23">
        <v>504.38</v>
      </c>
      <c r="F14" s="18">
        <f t="shared" si="0"/>
        <v>1304.23</v>
      </c>
      <c r="G14" s="22">
        <v>301.14066363</v>
      </c>
      <c r="H14" s="23">
        <v>228.48887133</v>
      </c>
      <c r="I14" s="23">
        <v>155.4436284</v>
      </c>
      <c r="J14" s="23">
        <v>115.3932843</v>
      </c>
      <c r="K14" s="18">
        <f t="shared" si="1"/>
        <v>800.46644766</v>
      </c>
      <c r="L14" s="22">
        <v>89.8441336</v>
      </c>
      <c r="M14" s="23">
        <v>95.67458408000002</v>
      </c>
      <c r="N14" s="23">
        <v>83.38319628</v>
      </c>
      <c r="O14" s="23">
        <v>33.37407453</v>
      </c>
      <c r="P14" s="18">
        <f t="shared" si="2"/>
        <v>302.27598849000003</v>
      </c>
      <c r="Q14" s="22">
        <v>48.79943032</v>
      </c>
      <c r="R14" s="23">
        <v>201.87564678</v>
      </c>
      <c r="S14" s="23">
        <v>152.47388759</v>
      </c>
      <c r="T14" s="23">
        <v>210.9141147</v>
      </c>
      <c r="U14" s="18">
        <f t="shared" si="3"/>
        <v>614.06307939</v>
      </c>
      <c r="V14" s="22">
        <v>187.31887956000003</v>
      </c>
      <c r="W14" s="23">
        <v>266.74038816</v>
      </c>
      <c r="X14" s="23">
        <v>199.5849498</v>
      </c>
      <c r="Y14" s="23">
        <v>284.19404892</v>
      </c>
      <c r="Z14" s="18">
        <f t="shared" si="4"/>
        <v>937.83826644</v>
      </c>
      <c r="AA14" s="22">
        <v>222.4012507</v>
      </c>
      <c r="AB14" s="23">
        <v>324.34678157999997</v>
      </c>
      <c r="AC14" s="23">
        <v>250.87018586</v>
      </c>
      <c r="AD14" s="23">
        <v>359.17061172</v>
      </c>
      <c r="AE14" s="18">
        <f t="shared" si="5"/>
        <v>1156.78882986</v>
      </c>
      <c r="AF14" s="83">
        <v>243.98286251</v>
      </c>
      <c r="AG14" s="83">
        <v>309.52010059</v>
      </c>
      <c r="AH14" s="83">
        <v>197.4494769</v>
      </c>
      <c r="AI14" s="73">
        <v>302.2110879</v>
      </c>
      <c r="AJ14" s="18">
        <f t="shared" si="6"/>
        <v>1053.1635279</v>
      </c>
      <c r="AK14" s="83">
        <v>209.08970584</v>
      </c>
      <c r="AL14" s="83">
        <v>228.36793115</v>
      </c>
      <c r="AM14" s="83">
        <v>160.99168543</v>
      </c>
      <c r="AN14" s="73">
        <v>266.91142951</v>
      </c>
      <c r="AO14" s="18">
        <f t="shared" si="7"/>
        <v>865.3607519299999</v>
      </c>
      <c r="AP14" s="83">
        <v>136.26430723</v>
      </c>
      <c r="AQ14" s="83">
        <v>303.70143764</v>
      </c>
      <c r="AR14" s="83">
        <v>144.11516104999998</v>
      </c>
      <c r="AS14" s="73">
        <v>208.48838154</v>
      </c>
      <c r="AT14" s="18">
        <f t="shared" si="8"/>
        <v>792.5692874599999</v>
      </c>
      <c r="AU14" s="83">
        <v>144.9832029</v>
      </c>
      <c r="AV14" s="83">
        <v>183.80795398</v>
      </c>
      <c r="AW14" s="83">
        <v>144.15779129</v>
      </c>
      <c r="AX14" s="73">
        <v>211.01084240999998</v>
      </c>
      <c r="AY14" s="18">
        <f t="shared" si="9"/>
        <v>683.95979058</v>
      </c>
      <c r="AZ14" s="83">
        <v>179.25471548000002</v>
      </c>
      <c r="BA14" s="83">
        <v>181.71209908</v>
      </c>
      <c r="BB14" s="83">
        <v>131.96631961</v>
      </c>
      <c r="BC14" s="73">
        <v>260.38740428999995</v>
      </c>
      <c r="BD14" s="18">
        <f t="shared" si="10"/>
        <v>753.32053846</v>
      </c>
      <c r="BE14" s="83">
        <v>171.71787446999997</v>
      </c>
      <c r="BF14" s="83">
        <v>245.56169854</v>
      </c>
      <c r="BG14" s="83">
        <v>369.24289018</v>
      </c>
      <c r="BH14" s="73">
        <v>315.70722328</v>
      </c>
      <c r="BI14" s="18">
        <f t="shared" si="11"/>
        <v>1102.2296864700002</v>
      </c>
    </row>
    <row r="15" spans="1:61" s="11" customFormat="1" ht="19.5" customHeight="1">
      <c r="A15" s="21" t="s">
        <v>49</v>
      </c>
      <c r="B15" s="22"/>
      <c r="C15" s="23"/>
      <c r="D15" s="23"/>
      <c r="E15" s="23">
        <v>41.81</v>
      </c>
      <c r="F15" s="18">
        <f t="shared" si="0"/>
        <v>41.81</v>
      </c>
      <c r="G15" s="22">
        <v>0</v>
      </c>
      <c r="H15" s="23">
        <v>0</v>
      </c>
      <c r="I15" s="23">
        <v>0</v>
      </c>
      <c r="J15" s="23">
        <v>34.87047</v>
      </c>
      <c r="K15" s="18">
        <f t="shared" si="1"/>
        <v>34.87047</v>
      </c>
      <c r="L15" s="22">
        <v>0</v>
      </c>
      <c r="M15" s="23">
        <v>0</v>
      </c>
      <c r="N15" s="23">
        <v>0</v>
      </c>
      <c r="O15" s="23">
        <v>30.6512</v>
      </c>
      <c r="P15" s="18">
        <f t="shared" si="2"/>
        <v>30.6512</v>
      </c>
      <c r="Q15" s="22">
        <v>0</v>
      </c>
      <c r="R15" s="23">
        <v>0</v>
      </c>
      <c r="S15" s="23">
        <v>0</v>
      </c>
      <c r="T15" s="23">
        <v>0</v>
      </c>
      <c r="U15" s="18">
        <f t="shared" si="3"/>
        <v>0</v>
      </c>
      <c r="V15" s="22"/>
      <c r="W15" s="23"/>
      <c r="X15" s="23"/>
      <c r="Y15" s="23"/>
      <c r="Z15" s="18">
        <f t="shared" si="4"/>
        <v>0</v>
      </c>
      <c r="AA15" s="22">
        <v>0</v>
      </c>
      <c r="AB15" s="23">
        <v>0</v>
      </c>
      <c r="AC15" s="23">
        <v>0</v>
      </c>
      <c r="AD15" s="23">
        <v>79.2</v>
      </c>
      <c r="AE15" s="18">
        <f t="shared" si="5"/>
        <v>79.2</v>
      </c>
      <c r="AF15" s="83">
        <v>0.002</v>
      </c>
      <c r="AG15" s="83">
        <v>-0.002</v>
      </c>
      <c r="AH15" s="83">
        <v>0</v>
      </c>
      <c r="AI15" s="73">
        <v>91.07350751</v>
      </c>
      <c r="AJ15" s="18">
        <f t="shared" si="6"/>
        <v>91.07350751</v>
      </c>
      <c r="AK15" s="83">
        <v>0</v>
      </c>
      <c r="AL15" s="83">
        <v>0</v>
      </c>
      <c r="AM15" s="83">
        <v>0</v>
      </c>
      <c r="AN15" s="73">
        <v>91.07350751</v>
      </c>
      <c r="AO15" s="18">
        <f t="shared" si="7"/>
        <v>91.07350751</v>
      </c>
      <c r="AP15" s="83">
        <v>4</v>
      </c>
      <c r="AQ15" s="83">
        <v>0</v>
      </c>
      <c r="AR15" s="83">
        <v>0</v>
      </c>
      <c r="AS15" s="73">
        <v>61.38486439</v>
      </c>
      <c r="AT15" s="18">
        <f t="shared" si="8"/>
        <v>65.38486438999999</v>
      </c>
      <c r="AU15" s="83">
        <v>0</v>
      </c>
      <c r="AV15" s="83">
        <v>0</v>
      </c>
      <c r="AW15" s="83">
        <v>0</v>
      </c>
      <c r="AX15" s="73">
        <v>46.522475920000005</v>
      </c>
      <c r="AY15" s="18">
        <f t="shared" si="9"/>
        <v>46.522475920000005</v>
      </c>
      <c r="AZ15" s="83">
        <v>0</v>
      </c>
      <c r="BA15" s="83">
        <v>0</v>
      </c>
      <c r="BB15" s="83">
        <v>0</v>
      </c>
      <c r="BC15" s="73">
        <v>51.559861409999996</v>
      </c>
      <c r="BD15" s="18">
        <f t="shared" si="10"/>
        <v>51.559861409999996</v>
      </c>
      <c r="BE15" s="83">
        <v>0</v>
      </c>
      <c r="BF15" s="83">
        <v>0.002</v>
      </c>
      <c r="BG15" s="83">
        <v>-0.002</v>
      </c>
      <c r="BH15" s="73">
        <v>41.80938246</v>
      </c>
      <c r="BI15" s="18">
        <f t="shared" si="11"/>
        <v>41.80938246</v>
      </c>
    </row>
    <row r="16" spans="1:61" s="11" customFormat="1" ht="19.5" customHeight="1">
      <c r="A16" s="21" t="s">
        <v>50</v>
      </c>
      <c r="B16" s="22">
        <v>118.61</v>
      </c>
      <c r="C16" s="23">
        <v>132.78</v>
      </c>
      <c r="D16" s="23">
        <v>124.65</v>
      </c>
      <c r="E16" s="23">
        <v>120.52</v>
      </c>
      <c r="F16" s="18">
        <f t="shared" si="0"/>
        <v>496.55999999999995</v>
      </c>
      <c r="G16" s="22">
        <v>233.33603098999998</v>
      </c>
      <c r="H16" s="23">
        <v>300.58422709</v>
      </c>
      <c r="I16" s="23">
        <v>89.70275504</v>
      </c>
      <c r="J16" s="23">
        <v>173.15188223</v>
      </c>
      <c r="K16" s="18">
        <f t="shared" si="1"/>
        <v>796.77489535</v>
      </c>
      <c r="L16" s="22">
        <v>122.12736966</v>
      </c>
      <c r="M16" s="23">
        <v>150.30184395</v>
      </c>
      <c r="N16" s="23">
        <v>2028.67265235</v>
      </c>
      <c r="O16" s="23">
        <v>182.11882835</v>
      </c>
      <c r="P16" s="18">
        <f t="shared" si="2"/>
        <v>2483.22069431</v>
      </c>
      <c r="Q16" s="22">
        <v>299.83920107</v>
      </c>
      <c r="R16" s="23">
        <v>384.15626954000004</v>
      </c>
      <c r="S16" s="23">
        <v>392.27003244</v>
      </c>
      <c r="T16" s="23">
        <v>471.03769721000003</v>
      </c>
      <c r="U16" s="18">
        <f t="shared" si="3"/>
        <v>1547.30320026</v>
      </c>
      <c r="V16" s="22">
        <v>164.64425106000002</v>
      </c>
      <c r="W16" s="23">
        <v>158.28991471</v>
      </c>
      <c r="X16" s="23">
        <v>168.67312711</v>
      </c>
      <c r="Y16" s="23">
        <v>715.91267598</v>
      </c>
      <c r="Z16" s="18">
        <f t="shared" si="4"/>
        <v>1207.51996886</v>
      </c>
      <c r="AA16" s="22">
        <v>276.01720180999996</v>
      </c>
      <c r="AB16" s="23">
        <v>135.90358834</v>
      </c>
      <c r="AC16" s="23">
        <v>186.46401807</v>
      </c>
      <c r="AD16" s="23">
        <v>246.86558092</v>
      </c>
      <c r="AE16" s="18">
        <f t="shared" si="5"/>
        <v>845.2503891399999</v>
      </c>
      <c r="AF16" s="83">
        <v>338.68717045</v>
      </c>
      <c r="AG16" s="83">
        <v>233.57644420999998</v>
      </c>
      <c r="AH16" s="83">
        <v>151.73176109</v>
      </c>
      <c r="AI16" s="73">
        <v>574.02688866</v>
      </c>
      <c r="AJ16" s="18">
        <f t="shared" si="6"/>
        <v>1298.02226441</v>
      </c>
      <c r="AK16" s="83">
        <v>552.11887072</v>
      </c>
      <c r="AL16" s="83">
        <v>792.81663545</v>
      </c>
      <c r="AM16" s="83">
        <v>948.0688147599999</v>
      </c>
      <c r="AN16" s="73">
        <v>583.02366282</v>
      </c>
      <c r="AO16" s="18">
        <f t="shared" si="7"/>
        <v>2876.02798375</v>
      </c>
      <c r="AP16" s="83">
        <v>369.43823856999995</v>
      </c>
      <c r="AQ16" s="83">
        <v>1176.96900158</v>
      </c>
      <c r="AR16" s="83">
        <v>167.8140508</v>
      </c>
      <c r="AS16" s="73">
        <v>166.89600022000002</v>
      </c>
      <c r="AT16" s="18">
        <f t="shared" si="8"/>
        <v>1881.1172911699996</v>
      </c>
      <c r="AU16" s="83">
        <v>1363.79086479</v>
      </c>
      <c r="AV16" s="83">
        <v>425.36501524</v>
      </c>
      <c r="AW16" s="83">
        <v>99.00166043</v>
      </c>
      <c r="AX16" s="73">
        <v>240.3696922</v>
      </c>
      <c r="AY16" s="18">
        <f t="shared" si="9"/>
        <v>2128.5272326599998</v>
      </c>
      <c r="AZ16" s="83">
        <v>621.6561374600001</v>
      </c>
      <c r="BA16" s="83">
        <v>1248.8358276200001</v>
      </c>
      <c r="BB16" s="83">
        <v>529.84359661</v>
      </c>
      <c r="BC16" s="73">
        <v>353.97813941</v>
      </c>
      <c r="BD16" s="18">
        <f t="shared" si="10"/>
        <v>2754.3137011000003</v>
      </c>
      <c r="BE16" s="83">
        <v>221.27977231000003</v>
      </c>
      <c r="BF16" s="83">
        <v>165.27311693</v>
      </c>
      <c r="BG16" s="83">
        <v>483.08857009999997</v>
      </c>
      <c r="BH16" s="73">
        <v>221.50417176</v>
      </c>
      <c r="BI16" s="18">
        <f t="shared" si="11"/>
        <v>1091.1456311</v>
      </c>
    </row>
    <row r="17" spans="1:61" s="11" customFormat="1" ht="19.5" customHeight="1">
      <c r="A17" s="21" t="s">
        <v>51</v>
      </c>
      <c r="B17" s="22"/>
      <c r="C17" s="23"/>
      <c r="D17" s="23"/>
      <c r="E17" s="23"/>
      <c r="F17" s="18">
        <f t="shared" si="0"/>
        <v>0</v>
      </c>
      <c r="G17" s="22"/>
      <c r="H17" s="23"/>
      <c r="I17" s="23"/>
      <c r="J17" s="23"/>
      <c r="K17" s="18">
        <f t="shared" si="1"/>
        <v>0</v>
      </c>
      <c r="L17" s="22">
        <v>0.20469099</v>
      </c>
      <c r="M17" s="23">
        <v>0.00495</v>
      </c>
      <c r="N17" s="23">
        <v>0.103826</v>
      </c>
      <c r="O17" s="23">
        <v>0.22067570000000003</v>
      </c>
      <c r="P17" s="18">
        <f t="shared" si="2"/>
        <v>0.53414269</v>
      </c>
      <c r="Q17" s="22">
        <v>0</v>
      </c>
      <c r="R17" s="23">
        <v>0</v>
      </c>
      <c r="S17" s="23">
        <v>0</v>
      </c>
      <c r="T17" s="23">
        <v>0</v>
      </c>
      <c r="U17" s="18">
        <f t="shared" si="3"/>
        <v>0</v>
      </c>
      <c r="V17" s="22"/>
      <c r="W17" s="23"/>
      <c r="X17" s="23"/>
      <c r="Y17" s="23">
        <v>56.6</v>
      </c>
      <c r="Z17" s="18">
        <f t="shared" si="4"/>
        <v>56.6</v>
      </c>
      <c r="AA17" s="22"/>
      <c r="AB17" s="23"/>
      <c r="AC17" s="23"/>
      <c r="AD17" s="23"/>
      <c r="AE17" s="18">
        <f t="shared" si="5"/>
        <v>0</v>
      </c>
      <c r="AF17" s="83"/>
      <c r="AG17" s="83"/>
      <c r="AH17" s="83"/>
      <c r="AI17" s="73"/>
      <c r="AJ17" s="18">
        <f t="shared" si="6"/>
        <v>0</v>
      </c>
      <c r="AK17" s="83">
        <v>0</v>
      </c>
      <c r="AL17" s="83">
        <v>0</v>
      </c>
      <c r="AM17" s="83">
        <v>0</v>
      </c>
      <c r="AN17" s="73">
        <v>0</v>
      </c>
      <c r="AO17" s="18">
        <f t="shared" si="7"/>
        <v>0</v>
      </c>
      <c r="AP17" s="83">
        <v>0</v>
      </c>
      <c r="AQ17" s="83">
        <v>0</v>
      </c>
      <c r="AR17" s="83">
        <v>0</v>
      </c>
      <c r="AS17" s="73">
        <v>0</v>
      </c>
      <c r="AT17" s="18">
        <f t="shared" si="8"/>
        <v>0</v>
      </c>
      <c r="AU17" s="83">
        <v>0</v>
      </c>
      <c r="AV17" s="83">
        <v>0</v>
      </c>
      <c r="AW17" s="83">
        <v>0</v>
      </c>
      <c r="AX17" s="73">
        <v>0</v>
      </c>
      <c r="AY17" s="18">
        <f t="shared" si="9"/>
        <v>0</v>
      </c>
      <c r="AZ17" s="83">
        <v>0</v>
      </c>
      <c r="BA17" s="83">
        <v>0</v>
      </c>
      <c r="BB17" s="83">
        <v>0</v>
      </c>
      <c r="BC17" s="73">
        <v>0</v>
      </c>
      <c r="BD17" s="18">
        <f t="shared" si="10"/>
        <v>0</v>
      </c>
      <c r="BE17" s="83">
        <v>0</v>
      </c>
      <c r="BF17" s="83">
        <v>0</v>
      </c>
      <c r="BG17" s="83">
        <v>0</v>
      </c>
      <c r="BH17" s="73">
        <v>0</v>
      </c>
      <c r="BI17" s="18">
        <f t="shared" si="11"/>
        <v>0</v>
      </c>
    </row>
    <row r="18" spans="1:61" s="11" customFormat="1" ht="19.5" customHeight="1">
      <c r="A18" s="24" t="s">
        <v>22</v>
      </c>
      <c r="B18" s="19">
        <f>SUM(B19:B25)</f>
        <v>7758.24</v>
      </c>
      <c r="C18" s="20">
        <f>SUM(C19:C25)</f>
        <v>8148.21</v>
      </c>
      <c r="D18" s="20">
        <f>SUM(D19:D25)</f>
        <v>7882.610000000001</v>
      </c>
      <c r="E18" s="20">
        <f>SUM(E19:E25)</f>
        <v>9700.47</v>
      </c>
      <c r="F18" s="10">
        <f t="shared" si="0"/>
        <v>33489.53</v>
      </c>
      <c r="G18" s="19">
        <f>SUM(G19:G25)</f>
        <v>6418.838508549999</v>
      </c>
      <c r="H18" s="20">
        <f>SUM(H19:H25)</f>
        <v>5590.74433618</v>
      </c>
      <c r="I18" s="20">
        <f>SUM(I19:I25)</f>
        <v>6115.61755536</v>
      </c>
      <c r="J18" s="20">
        <f>SUM(J19:J25)</f>
        <v>8515.939702130001</v>
      </c>
      <c r="K18" s="10">
        <f t="shared" si="1"/>
        <v>26641.14010222</v>
      </c>
      <c r="L18" s="19">
        <f>SUM(L19:L25)</f>
        <v>6528.57481299</v>
      </c>
      <c r="M18" s="20">
        <f>SUM(M19:M25)</f>
        <v>7695.6113330200005</v>
      </c>
      <c r="N18" s="20">
        <f>SUM(N19:N25)</f>
        <v>8328.005087720001</v>
      </c>
      <c r="O18" s="20">
        <f>SUM(O19:O25)</f>
        <v>10330.019863729998</v>
      </c>
      <c r="P18" s="10">
        <f t="shared" si="2"/>
        <v>32882.21109746</v>
      </c>
      <c r="Q18" s="19">
        <f>SUM(Q19:Q25)</f>
        <v>10697.9</v>
      </c>
      <c r="R18" s="20">
        <f>SUM(R19:R25)</f>
        <v>8209.88</v>
      </c>
      <c r="S18" s="20">
        <f>SUM(S19:S25)</f>
        <v>9761.64</v>
      </c>
      <c r="T18" s="20">
        <f>SUM(T19:T25)</f>
        <v>14798.8</v>
      </c>
      <c r="U18" s="10">
        <f t="shared" si="3"/>
        <v>43468.22</v>
      </c>
      <c r="V18" s="19">
        <f>SUM(V19:V25)</f>
        <v>9568.09571751</v>
      </c>
      <c r="W18" s="20">
        <f>SUM(W19:W25)</f>
        <v>10057.37677983</v>
      </c>
      <c r="X18" s="20">
        <f>SUM(X19:X25)</f>
        <v>8666.505421630001</v>
      </c>
      <c r="Y18" s="20">
        <f>SUM(Y19:Y25)</f>
        <v>13242.184279629999</v>
      </c>
      <c r="Z18" s="10">
        <f t="shared" si="4"/>
        <v>41534.1621986</v>
      </c>
      <c r="AA18" s="19">
        <f>SUM(AA19:AA25)</f>
        <v>9013.01652329</v>
      </c>
      <c r="AB18" s="20">
        <f>SUM(AB19:AB25)</f>
        <v>11627.368226540002</v>
      </c>
      <c r="AC18" s="20">
        <f>SUM(AC19:AC25)</f>
        <v>9077.808811010002</v>
      </c>
      <c r="AD18" s="20">
        <f>SUM(AD19:AD25)</f>
        <v>15012.78489681</v>
      </c>
      <c r="AE18" s="10">
        <f t="shared" si="5"/>
        <v>44730.97845765</v>
      </c>
      <c r="AF18" s="82">
        <f>SUM(AF19:AF25)</f>
        <v>10385.39360702</v>
      </c>
      <c r="AG18" s="82">
        <f>SUM(AG19:AG25)</f>
        <v>10882.136292669999</v>
      </c>
      <c r="AH18" s="82">
        <f>SUM(AH19:AH25)</f>
        <v>15151.70778118</v>
      </c>
      <c r="AI18" s="72">
        <f>SUM(AI19:AI25)</f>
        <v>14730.975365979999</v>
      </c>
      <c r="AJ18" s="10">
        <f t="shared" si="6"/>
        <v>51150.213046849996</v>
      </c>
      <c r="AK18" s="82">
        <f>SUM(AK19:AK25)</f>
        <v>10939.74945882</v>
      </c>
      <c r="AL18" s="82">
        <f>SUM(AL19:AL25)</f>
        <v>13343.6524882</v>
      </c>
      <c r="AM18" s="82">
        <f>SUM(AM19:AM25)</f>
        <v>15825.261542890004</v>
      </c>
      <c r="AN18" s="72">
        <f>SUM(AN19:AN25)</f>
        <v>12915.189733620002</v>
      </c>
      <c r="AO18" s="10">
        <f t="shared" si="7"/>
        <v>53023.85322353001</v>
      </c>
      <c r="AP18" s="82">
        <f>SUM(AP19:AP25)</f>
        <v>13100.66937733</v>
      </c>
      <c r="AQ18" s="82">
        <f>SUM(AQ19:AQ25)</f>
        <v>14358.932005690001</v>
      </c>
      <c r="AR18" s="82">
        <f>SUM(AR19:AR25)</f>
        <v>12167.95715687</v>
      </c>
      <c r="AS18" s="72">
        <f>SUM(AS19:AS25)</f>
        <v>17486.18336273</v>
      </c>
      <c r="AT18" s="10">
        <f t="shared" si="8"/>
        <v>57113.74190262</v>
      </c>
      <c r="AU18" s="82">
        <f>SUM(AU19:AU25)</f>
        <v>11126.96735059</v>
      </c>
      <c r="AV18" s="82">
        <f>SUM(AV19:AV25)</f>
        <v>18193.589726449998</v>
      </c>
      <c r="AW18" s="82">
        <f>SUM(AW19:AW25)</f>
        <v>15898.335017259997</v>
      </c>
      <c r="AX18" s="72">
        <f>SUM(AX19:AX25)</f>
        <v>14028.63867269</v>
      </c>
      <c r="AY18" s="10">
        <f t="shared" si="9"/>
        <v>59247.53076699</v>
      </c>
      <c r="AZ18" s="82">
        <f>SUM(AZ19:AZ25)</f>
        <v>16464.62792007</v>
      </c>
      <c r="BA18" s="82">
        <f>SUM(BA19:BA25)</f>
        <v>16384.62513813</v>
      </c>
      <c r="BB18" s="82">
        <f>SUM(BB19:BB25)</f>
        <v>13389.51968282</v>
      </c>
      <c r="BC18" s="72">
        <f>SUM(BC19:BC25)</f>
        <v>20140.69454491</v>
      </c>
      <c r="BD18" s="10">
        <f t="shared" si="10"/>
        <v>66379.46728593</v>
      </c>
      <c r="BE18" s="82">
        <f>SUM(BE19:BE25)</f>
        <v>13945.00728171</v>
      </c>
      <c r="BF18" s="82">
        <f>SUM(BF19:BF25)</f>
        <v>17709.279598020003</v>
      </c>
      <c r="BG18" s="82">
        <f>SUM(BG19:BG25)</f>
        <v>16265.6001462</v>
      </c>
      <c r="BH18" s="72">
        <f>SUM(BH19:BH25)</f>
        <v>15483.043310109999</v>
      </c>
      <c r="BI18" s="10">
        <f t="shared" si="11"/>
        <v>63402.93033604</v>
      </c>
    </row>
    <row r="19" spans="1:61" s="11" customFormat="1" ht="19.5" customHeight="1">
      <c r="A19" s="15" t="s">
        <v>31</v>
      </c>
      <c r="B19" s="16">
        <v>2873.84</v>
      </c>
      <c r="C19" s="17">
        <v>3910.23</v>
      </c>
      <c r="D19" s="17">
        <v>4396.52</v>
      </c>
      <c r="E19" s="17">
        <v>5003.84</v>
      </c>
      <c r="F19" s="18">
        <f t="shared" si="0"/>
        <v>16184.43</v>
      </c>
      <c r="G19" s="16">
        <v>3313.1679756599997</v>
      </c>
      <c r="H19" s="17">
        <v>2728.70437907</v>
      </c>
      <c r="I19" s="17">
        <v>3431.11435269</v>
      </c>
      <c r="J19" s="17">
        <v>4889.67282383</v>
      </c>
      <c r="K19" s="18">
        <f t="shared" si="1"/>
        <v>14362.65953125</v>
      </c>
      <c r="L19" s="16">
        <v>2511.3019665399997</v>
      </c>
      <c r="M19" s="17">
        <v>3543.66251084</v>
      </c>
      <c r="N19" s="17">
        <v>4444.21816537</v>
      </c>
      <c r="O19" s="17">
        <v>6405.93573476</v>
      </c>
      <c r="P19" s="18">
        <f t="shared" si="2"/>
        <v>16905.11837751</v>
      </c>
      <c r="Q19" s="16">
        <v>4148.08</v>
      </c>
      <c r="R19" s="17">
        <v>3013.22</v>
      </c>
      <c r="S19" s="17">
        <v>5291.68</v>
      </c>
      <c r="T19" s="17">
        <v>6521.91</v>
      </c>
      <c r="U19" s="18">
        <f t="shared" si="3"/>
        <v>18974.89</v>
      </c>
      <c r="V19" s="16">
        <v>3881.72315804</v>
      </c>
      <c r="W19" s="17">
        <v>4111.65449084</v>
      </c>
      <c r="X19" s="17">
        <v>4429.78298326</v>
      </c>
      <c r="Y19" s="17">
        <v>4985.85204337</v>
      </c>
      <c r="Z19" s="18">
        <f t="shared" si="4"/>
        <v>17409.01267551</v>
      </c>
      <c r="AA19" s="16">
        <v>2912.69408678</v>
      </c>
      <c r="AB19" s="17">
        <v>4612.30669513</v>
      </c>
      <c r="AC19" s="17">
        <v>4503.42214272</v>
      </c>
      <c r="AD19" s="17">
        <v>6882.152052060001</v>
      </c>
      <c r="AE19" s="18">
        <f t="shared" si="5"/>
        <v>18910.574976689997</v>
      </c>
      <c r="AF19" s="81">
        <v>4364.312614350001</v>
      </c>
      <c r="AG19" s="81">
        <v>4144.214488770001</v>
      </c>
      <c r="AH19" s="81">
        <v>7711.17801348</v>
      </c>
      <c r="AI19" s="71">
        <v>6955.5664726800005</v>
      </c>
      <c r="AJ19" s="18">
        <f t="shared" si="6"/>
        <v>23175.271589280004</v>
      </c>
      <c r="AK19" s="81">
        <v>5417.079101900001</v>
      </c>
      <c r="AL19" s="81">
        <v>5017.57078446</v>
      </c>
      <c r="AM19" s="81">
        <v>7579.2968597300005</v>
      </c>
      <c r="AN19" s="71">
        <v>6014.25963322</v>
      </c>
      <c r="AO19" s="18">
        <f t="shared" si="7"/>
        <v>24028.206379310002</v>
      </c>
      <c r="AP19" s="81">
        <v>6270.92040112</v>
      </c>
      <c r="AQ19" s="81">
        <v>4253.92287049</v>
      </c>
      <c r="AR19" s="81">
        <v>6621.816458740001</v>
      </c>
      <c r="AS19" s="71">
        <v>10464.12450939</v>
      </c>
      <c r="AT19" s="18">
        <f t="shared" si="8"/>
        <v>27610.78423974</v>
      </c>
      <c r="AU19" s="81">
        <v>6282.74751364</v>
      </c>
      <c r="AV19" s="81">
        <v>7731.74759686</v>
      </c>
      <c r="AW19" s="81">
        <v>7032.33636438</v>
      </c>
      <c r="AX19" s="71">
        <v>6260.41534361</v>
      </c>
      <c r="AY19" s="18">
        <f t="shared" si="9"/>
        <v>27307.24681849</v>
      </c>
      <c r="AZ19" s="81">
        <v>7634.7348627599995</v>
      </c>
      <c r="BA19" s="81">
        <v>7133.19463625</v>
      </c>
      <c r="BB19" s="81">
        <v>6139.1179389</v>
      </c>
      <c r="BC19" s="71">
        <v>10322.154033980001</v>
      </c>
      <c r="BD19" s="18">
        <f t="shared" si="10"/>
        <v>31229.20147189</v>
      </c>
      <c r="BE19" s="81">
        <v>5211.45852941</v>
      </c>
      <c r="BF19" s="81">
        <v>7013.69700463</v>
      </c>
      <c r="BG19" s="81">
        <v>7093.9015071</v>
      </c>
      <c r="BH19" s="71">
        <v>8811.15848295</v>
      </c>
      <c r="BI19" s="18">
        <f t="shared" si="11"/>
        <v>28130.215524090003</v>
      </c>
    </row>
    <row r="20" spans="1:61" s="11" customFormat="1" ht="19.5" customHeight="1">
      <c r="A20" s="15" t="s">
        <v>32</v>
      </c>
      <c r="B20" s="16">
        <v>522.94</v>
      </c>
      <c r="C20" s="17">
        <v>713.44</v>
      </c>
      <c r="D20" s="17">
        <v>417.18</v>
      </c>
      <c r="E20" s="17">
        <v>368.76</v>
      </c>
      <c r="F20" s="18">
        <f t="shared" si="0"/>
        <v>2022.3200000000002</v>
      </c>
      <c r="G20" s="16">
        <v>330.14700621</v>
      </c>
      <c r="H20" s="17">
        <v>379.28164074</v>
      </c>
      <c r="I20" s="17">
        <v>436.82619638</v>
      </c>
      <c r="J20" s="17">
        <v>345.13109957000006</v>
      </c>
      <c r="K20" s="18">
        <f t="shared" si="1"/>
        <v>1491.3859429000001</v>
      </c>
      <c r="L20" s="16">
        <v>225.62838676</v>
      </c>
      <c r="M20" s="17">
        <v>318.76503625</v>
      </c>
      <c r="N20" s="17">
        <v>321.35298223999996</v>
      </c>
      <c r="O20" s="17">
        <v>435.86188832999994</v>
      </c>
      <c r="P20" s="18">
        <f t="shared" si="2"/>
        <v>1301.60829358</v>
      </c>
      <c r="Q20" s="16">
        <v>566.35</v>
      </c>
      <c r="R20" s="17">
        <v>572.64</v>
      </c>
      <c r="S20" s="17">
        <v>458.61</v>
      </c>
      <c r="T20" s="17">
        <v>629.41</v>
      </c>
      <c r="U20" s="18">
        <f t="shared" si="3"/>
        <v>2227.0099999999998</v>
      </c>
      <c r="V20" s="16">
        <v>597.89131028</v>
      </c>
      <c r="W20" s="17">
        <v>595.7253143500001</v>
      </c>
      <c r="X20" s="17">
        <v>454.40237282000004</v>
      </c>
      <c r="Y20" s="17">
        <v>892.30932595</v>
      </c>
      <c r="Z20" s="18">
        <f t="shared" si="4"/>
        <v>2540.3283234</v>
      </c>
      <c r="AA20" s="16">
        <v>619.7612377</v>
      </c>
      <c r="AB20" s="17">
        <v>770.64149447</v>
      </c>
      <c r="AC20" s="17">
        <v>598.61260387</v>
      </c>
      <c r="AD20" s="17">
        <v>896.63248189</v>
      </c>
      <c r="AE20" s="18">
        <f t="shared" si="5"/>
        <v>2885.64781793</v>
      </c>
      <c r="AF20" s="81">
        <v>606.1063352399999</v>
      </c>
      <c r="AG20" s="81">
        <v>833.10610593</v>
      </c>
      <c r="AH20" s="81">
        <v>554.77925468</v>
      </c>
      <c r="AI20" s="71">
        <v>907.9658724599999</v>
      </c>
      <c r="AJ20" s="18">
        <f t="shared" si="6"/>
        <v>2901.9575683099997</v>
      </c>
      <c r="AK20" s="81">
        <v>789.614845</v>
      </c>
      <c r="AL20" s="81">
        <v>739.6346571900001</v>
      </c>
      <c r="AM20" s="81">
        <v>687.52780764</v>
      </c>
      <c r="AN20" s="71">
        <v>914.92632914</v>
      </c>
      <c r="AO20" s="18">
        <f t="shared" si="7"/>
        <v>3131.7036389699997</v>
      </c>
      <c r="AP20" s="81">
        <v>869.98937435</v>
      </c>
      <c r="AQ20" s="81">
        <v>825.69291451</v>
      </c>
      <c r="AR20" s="81">
        <v>611.25832123</v>
      </c>
      <c r="AS20" s="71">
        <v>1027.18991725</v>
      </c>
      <c r="AT20" s="18">
        <f t="shared" si="8"/>
        <v>3334.1305273400003</v>
      </c>
      <c r="AU20" s="81">
        <v>451.2145186999999</v>
      </c>
      <c r="AV20" s="81">
        <v>1346.68294362</v>
      </c>
      <c r="AW20" s="81">
        <v>791.6847811199999</v>
      </c>
      <c r="AX20" s="71">
        <v>884.00055817</v>
      </c>
      <c r="AY20" s="18">
        <f t="shared" si="9"/>
        <v>3473.5828016099995</v>
      </c>
      <c r="AZ20" s="81">
        <v>801.75288708</v>
      </c>
      <c r="BA20" s="81">
        <v>984.74762063</v>
      </c>
      <c r="BB20" s="81">
        <v>984.84837864</v>
      </c>
      <c r="BC20" s="71">
        <v>956.5011824799999</v>
      </c>
      <c r="BD20" s="18">
        <f t="shared" si="10"/>
        <v>3727.8500688299996</v>
      </c>
      <c r="BE20" s="81">
        <v>918.7293287600002</v>
      </c>
      <c r="BF20" s="81">
        <v>1028.19991584</v>
      </c>
      <c r="BG20" s="81">
        <v>954.98048768</v>
      </c>
      <c r="BH20" s="71">
        <v>943.2134185699999</v>
      </c>
      <c r="BI20" s="18">
        <f t="shared" si="11"/>
        <v>3845.1231508499995</v>
      </c>
    </row>
    <row r="21" spans="1:61" s="11" customFormat="1" ht="19.5" customHeight="1">
      <c r="A21" s="15" t="s">
        <v>33</v>
      </c>
      <c r="B21" s="16">
        <v>146.53</v>
      </c>
      <c r="C21" s="17">
        <v>268.71</v>
      </c>
      <c r="D21" s="17">
        <v>335.39</v>
      </c>
      <c r="E21" s="17">
        <v>536.72</v>
      </c>
      <c r="F21" s="18">
        <f t="shared" si="0"/>
        <v>1287.35</v>
      </c>
      <c r="G21" s="16">
        <v>180.70599839</v>
      </c>
      <c r="H21" s="17">
        <v>232.14564274000003</v>
      </c>
      <c r="I21" s="17">
        <v>379.5916167</v>
      </c>
      <c r="J21" s="17">
        <v>621.65612377</v>
      </c>
      <c r="K21" s="18">
        <f t="shared" si="1"/>
        <v>1414.0993816</v>
      </c>
      <c r="L21" s="16">
        <v>342.86891312</v>
      </c>
      <c r="M21" s="17">
        <v>548.0404024100001</v>
      </c>
      <c r="N21" s="17">
        <v>568.15481606</v>
      </c>
      <c r="O21" s="17">
        <v>736.48717993</v>
      </c>
      <c r="P21" s="18">
        <f t="shared" si="2"/>
        <v>2195.55131152</v>
      </c>
      <c r="Q21" s="16">
        <v>561.6</v>
      </c>
      <c r="R21" s="17">
        <v>419.29</v>
      </c>
      <c r="S21" s="17">
        <v>614.23</v>
      </c>
      <c r="T21" s="17">
        <v>517.66</v>
      </c>
      <c r="U21" s="18">
        <f t="shared" si="3"/>
        <v>2112.78</v>
      </c>
      <c r="V21" s="16">
        <v>366.12755775</v>
      </c>
      <c r="W21" s="17">
        <v>357.93397485</v>
      </c>
      <c r="X21" s="17">
        <v>470.92029865999996</v>
      </c>
      <c r="Y21" s="17">
        <v>526.466915</v>
      </c>
      <c r="Z21" s="18">
        <f t="shared" si="4"/>
        <v>1721.44874626</v>
      </c>
      <c r="AA21" s="16">
        <v>361.23150706</v>
      </c>
      <c r="AB21" s="17">
        <v>600.20073059</v>
      </c>
      <c r="AC21" s="17">
        <v>539.43686442</v>
      </c>
      <c r="AD21" s="17">
        <v>631.87222097</v>
      </c>
      <c r="AE21" s="18">
        <f t="shared" si="5"/>
        <v>2132.7413230399998</v>
      </c>
      <c r="AF21" s="81">
        <v>285.34810044</v>
      </c>
      <c r="AG21" s="81">
        <v>295.57484416</v>
      </c>
      <c r="AH21" s="81">
        <v>148.739311</v>
      </c>
      <c r="AI21" s="71">
        <v>717.37165976</v>
      </c>
      <c r="AJ21" s="18">
        <f t="shared" si="6"/>
        <v>1447.0339153599998</v>
      </c>
      <c r="AK21" s="81">
        <v>477.85888199</v>
      </c>
      <c r="AL21" s="81">
        <v>336.03547655</v>
      </c>
      <c r="AM21" s="81">
        <v>721.9556163899999</v>
      </c>
      <c r="AN21" s="71">
        <v>290.19114227</v>
      </c>
      <c r="AO21" s="18">
        <f t="shared" si="7"/>
        <v>1826.0411172</v>
      </c>
      <c r="AP21" s="81">
        <v>540.28614967</v>
      </c>
      <c r="AQ21" s="81">
        <v>458.82482411</v>
      </c>
      <c r="AR21" s="81">
        <v>627.81196204</v>
      </c>
      <c r="AS21" s="71">
        <v>1015.7387020599999</v>
      </c>
      <c r="AT21" s="18">
        <f t="shared" si="8"/>
        <v>2642.66163788</v>
      </c>
      <c r="AU21" s="81">
        <v>650.1808724</v>
      </c>
      <c r="AV21" s="81">
        <v>706.4422168599999</v>
      </c>
      <c r="AW21" s="81">
        <v>765.81731512</v>
      </c>
      <c r="AX21" s="71">
        <v>731.6343462299999</v>
      </c>
      <c r="AY21" s="18">
        <f t="shared" si="9"/>
        <v>2854.0747506099997</v>
      </c>
      <c r="AZ21" s="81">
        <v>941.03568096</v>
      </c>
      <c r="BA21" s="81">
        <v>1209.58342614</v>
      </c>
      <c r="BB21" s="81">
        <v>1917.15442949</v>
      </c>
      <c r="BC21" s="71">
        <v>1592.8882631299998</v>
      </c>
      <c r="BD21" s="18">
        <f t="shared" si="10"/>
        <v>5660.66179972</v>
      </c>
      <c r="BE21" s="81">
        <v>759.12769587</v>
      </c>
      <c r="BF21" s="81">
        <v>1305.1663006100002</v>
      </c>
      <c r="BG21" s="81">
        <v>1274.44677581</v>
      </c>
      <c r="BH21" s="71">
        <v>1609.6920097900002</v>
      </c>
      <c r="BI21" s="18">
        <f t="shared" si="11"/>
        <v>4948.432782080001</v>
      </c>
    </row>
    <row r="22" spans="1:61" s="11" customFormat="1" ht="19.5" customHeight="1">
      <c r="A22" s="15" t="s">
        <v>34</v>
      </c>
      <c r="B22" s="16">
        <v>53.57</v>
      </c>
      <c r="C22" s="17">
        <v>107.51</v>
      </c>
      <c r="D22" s="17">
        <v>238.61</v>
      </c>
      <c r="E22" s="17">
        <v>267.15</v>
      </c>
      <c r="F22" s="18">
        <f t="shared" si="0"/>
        <v>666.84</v>
      </c>
      <c r="G22" s="16">
        <v>110.58848364</v>
      </c>
      <c r="H22" s="17">
        <v>175.75580663</v>
      </c>
      <c r="I22" s="17">
        <v>225.63699299</v>
      </c>
      <c r="J22" s="17">
        <v>209.09566065</v>
      </c>
      <c r="K22" s="18">
        <f t="shared" si="1"/>
        <v>721.07694391</v>
      </c>
      <c r="L22" s="16">
        <v>112.91136702</v>
      </c>
      <c r="M22" s="17">
        <v>219.02661513</v>
      </c>
      <c r="N22" s="17">
        <v>226.19638976</v>
      </c>
      <c r="O22" s="17">
        <v>252.52194778</v>
      </c>
      <c r="P22" s="18">
        <f t="shared" si="2"/>
        <v>810.65631969</v>
      </c>
      <c r="Q22" s="16">
        <v>203.5</v>
      </c>
      <c r="R22" s="17">
        <v>167.23</v>
      </c>
      <c r="S22" s="17">
        <v>246.78</v>
      </c>
      <c r="T22" s="17">
        <v>259.22</v>
      </c>
      <c r="U22" s="18">
        <f t="shared" si="3"/>
        <v>876.73</v>
      </c>
      <c r="V22" s="16">
        <v>213.60594430999998</v>
      </c>
      <c r="W22" s="17">
        <v>260.64309872</v>
      </c>
      <c r="X22" s="17">
        <v>256.28457413999996</v>
      </c>
      <c r="Y22" s="17">
        <v>227.39238354000003</v>
      </c>
      <c r="Z22" s="18">
        <f t="shared" si="4"/>
        <v>957.9260007099999</v>
      </c>
      <c r="AA22" s="16">
        <v>152.28846441</v>
      </c>
      <c r="AB22" s="17">
        <v>273.23101977</v>
      </c>
      <c r="AC22" s="17">
        <v>250.44889311</v>
      </c>
      <c r="AD22" s="17">
        <v>299.55286645</v>
      </c>
      <c r="AE22" s="18">
        <f t="shared" si="5"/>
        <v>975.5212437399999</v>
      </c>
      <c r="AF22" s="81">
        <v>195.35861749</v>
      </c>
      <c r="AG22" s="81">
        <v>252.35809324999997</v>
      </c>
      <c r="AH22" s="81">
        <v>104.13534443</v>
      </c>
      <c r="AI22" s="71">
        <v>511.98843380999995</v>
      </c>
      <c r="AJ22" s="18">
        <f t="shared" si="6"/>
        <v>1063.84048898</v>
      </c>
      <c r="AK22" s="81">
        <v>330.50629214</v>
      </c>
      <c r="AL22" s="81">
        <v>207.71957026</v>
      </c>
      <c r="AM22" s="81">
        <v>407.56361431999994</v>
      </c>
      <c r="AN22" s="71">
        <v>154.11073742000002</v>
      </c>
      <c r="AO22" s="18">
        <f t="shared" si="7"/>
        <v>1099.9002141400001</v>
      </c>
      <c r="AP22" s="81">
        <v>264.56602264</v>
      </c>
      <c r="AQ22" s="81">
        <v>218.16695052</v>
      </c>
      <c r="AR22" s="81">
        <v>343.77897824</v>
      </c>
      <c r="AS22" s="71">
        <v>428.09736813</v>
      </c>
      <c r="AT22" s="18">
        <f t="shared" si="8"/>
        <v>1254.60931953</v>
      </c>
      <c r="AU22" s="81">
        <v>256.34208173</v>
      </c>
      <c r="AV22" s="81">
        <v>310.25959579</v>
      </c>
      <c r="AW22" s="81">
        <v>312.25585066</v>
      </c>
      <c r="AX22" s="71">
        <v>288.45067679</v>
      </c>
      <c r="AY22" s="18">
        <f t="shared" si="9"/>
        <v>1167.3082049700001</v>
      </c>
      <c r="AZ22" s="81">
        <v>0</v>
      </c>
      <c r="BA22" s="81">
        <v>0</v>
      </c>
      <c r="BB22" s="81">
        <v>0</v>
      </c>
      <c r="BC22" s="71">
        <v>0</v>
      </c>
      <c r="BD22" s="18">
        <f t="shared" si="10"/>
        <v>0</v>
      </c>
      <c r="BE22" s="81">
        <v>0.29811000000000004</v>
      </c>
      <c r="BF22" s="81">
        <v>1.2345385</v>
      </c>
      <c r="BG22" s="81">
        <v>0</v>
      </c>
      <c r="BH22" s="71">
        <v>0</v>
      </c>
      <c r="BI22" s="18">
        <f t="shared" si="11"/>
        <v>1.5326485</v>
      </c>
    </row>
    <row r="23" spans="1:61" s="11" customFormat="1" ht="19.5" customHeight="1">
      <c r="A23" s="15" t="s">
        <v>35</v>
      </c>
      <c r="B23" s="16">
        <v>2559.71</v>
      </c>
      <c r="C23" s="17">
        <v>1407.5</v>
      </c>
      <c r="D23" s="17">
        <v>1183.68</v>
      </c>
      <c r="E23" s="17">
        <v>2713.53</v>
      </c>
      <c r="F23" s="18">
        <f t="shared" si="0"/>
        <v>7864.42</v>
      </c>
      <c r="G23" s="16">
        <v>1611.31760265</v>
      </c>
      <c r="H23" s="17">
        <v>1646.0326</v>
      </c>
      <c r="I23" s="17">
        <v>1070.1460006</v>
      </c>
      <c r="J23" s="17">
        <v>1906.95981406</v>
      </c>
      <c r="K23" s="18">
        <f t="shared" si="1"/>
        <v>6234.45601731</v>
      </c>
      <c r="L23" s="16">
        <v>2096.4472218</v>
      </c>
      <c r="M23" s="17">
        <v>2043.76703814</v>
      </c>
      <c r="N23" s="17">
        <v>2544.01249529</v>
      </c>
      <c r="O23" s="17">
        <v>1412.02326643</v>
      </c>
      <c r="P23" s="18">
        <f t="shared" si="2"/>
        <v>8096.25002166</v>
      </c>
      <c r="Q23" s="16">
        <v>3311.99</v>
      </c>
      <c r="R23" s="17">
        <v>1819.11</v>
      </c>
      <c r="S23" s="17">
        <v>2099.8</v>
      </c>
      <c r="T23" s="17">
        <v>4196.29</v>
      </c>
      <c r="U23" s="18">
        <f t="shared" si="3"/>
        <v>11427.189999999999</v>
      </c>
      <c r="V23" s="16">
        <v>2269.74400354</v>
      </c>
      <c r="W23" s="17">
        <v>2863.4680343799996</v>
      </c>
      <c r="X23" s="17">
        <v>2635.38292367</v>
      </c>
      <c r="Y23" s="17">
        <v>3208.7288891</v>
      </c>
      <c r="Z23" s="18">
        <f t="shared" si="4"/>
        <v>10977.323850689998</v>
      </c>
      <c r="AA23" s="16">
        <v>2520.55816021</v>
      </c>
      <c r="AB23" s="17">
        <v>2559.90468898</v>
      </c>
      <c r="AC23" s="17">
        <v>2522.92206178</v>
      </c>
      <c r="AD23" s="17">
        <v>2192.45210589</v>
      </c>
      <c r="AE23" s="18">
        <f t="shared" si="5"/>
        <v>9795.837016860001</v>
      </c>
      <c r="AF23" s="81">
        <v>2239.52159782</v>
      </c>
      <c r="AG23" s="81">
        <v>2380.72954897</v>
      </c>
      <c r="AH23" s="81">
        <v>3782.19120193</v>
      </c>
      <c r="AI23" s="71">
        <v>3855.8507422700004</v>
      </c>
      <c r="AJ23" s="18">
        <f t="shared" si="6"/>
        <v>12258.29309099</v>
      </c>
      <c r="AK23" s="81">
        <v>0</v>
      </c>
      <c r="AL23" s="81">
        <v>4536.13396012</v>
      </c>
      <c r="AM23" s="81">
        <v>4019.7347135299997</v>
      </c>
      <c r="AN23" s="71">
        <v>3894.50554811</v>
      </c>
      <c r="AO23" s="18">
        <f t="shared" si="7"/>
        <v>12450.374221759997</v>
      </c>
      <c r="AP23" s="81">
        <v>1510.1183778299999</v>
      </c>
      <c r="AQ23" s="81">
        <v>6647.21769804</v>
      </c>
      <c r="AR23" s="81">
        <v>2690.41232195</v>
      </c>
      <c r="AS23" s="71">
        <v>1611.17729819</v>
      </c>
      <c r="AT23" s="18">
        <f t="shared" si="8"/>
        <v>12458.92569601</v>
      </c>
      <c r="AU23" s="81">
        <v>790.08119796</v>
      </c>
      <c r="AV23" s="81">
        <v>5718.24353307</v>
      </c>
      <c r="AW23" s="81">
        <v>3893.46143056</v>
      </c>
      <c r="AX23" s="71">
        <v>2537.0439428299997</v>
      </c>
      <c r="AY23" s="18">
        <f t="shared" si="9"/>
        <v>12938.83010442</v>
      </c>
      <c r="AZ23" s="81">
        <v>3983.45306902</v>
      </c>
      <c r="BA23" s="81">
        <v>3398.8981626100003</v>
      </c>
      <c r="BB23" s="81">
        <v>2309.19152304</v>
      </c>
      <c r="BC23" s="71">
        <v>1293.87579495</v>
      </c>
      <c r="BD23" s="18">
        <f t="shared" si="10"/>
        <v>10985.41854962</v>
      </c>
      <c r="BE23" s="81">
        <v>3630.90597367</v>
      </c>
      <c r="BF23" s="81">
        <v>4352.78318644</v>
      </c>
      <c r="BG23" s="81">
        <v>3773.742744</v>
      </c>
      <c r="BH23" s="71">
        <v>2049.65218446</v>
      </c>
      <c r="BI23" s="18">
        <f t="shared" si="11"/>
        <v>13807.084088569998</v>
      </c>
    </row>
    <row r="24" spans="1:61" s="11" customFormat="1" ht="19.5" customHeight="1">
      <c r="A24" s="15" t="s">
        <v>36</v>
      </c>
      <c r="B24" s="16">
        <v>1581.24</v>
      </c>
      <c r="C24" s="17">
        <v>1722.7</v>
      </c>
      <c r="D24" s="17">
        <v>1294.07</v>
      </c>
      <c r="E24" s="17">
        <v>788.38</v>
      </c>
      <c r="F24" s="18">
        <f t="shared" si="0"/>
        <v>5386.39</v>
      </c>
      <c r="G24" s="16">
        <v>857.197445</v>
      </c>
      <c r="H24" s="17">
        <v>411.840677</v>
      </c>
      <c r="I24" s="17">
        <v>555.520773</v>
      </c>
      <c r="J24" s="17">
        <v>524.233058</v>
      </c>
      <c r="K24" s="18">
        <f t="shared" si="1"/>
        <v>2348.791953</v>
      </c>
      <c r="L24" s="16">
        <v>1223.223103</v>
      </c>
      <c r="M24" s="17">
        <v>1005.088641</v>
      </c>
      <c r="N24" s="17">
        <v>214.419763</v>
      </c>
      <c r="O24" s="17">
        <v>1069.769408</v>
      </c>
      <c r="P24" s="18">
        <f t="shared" si="2"/>
        <v>3512.500915</v>
      </c>
      <c r="Q24" s="16">
        <v>1891.37</v>
      </c>
      <c r="R24" s="17">
        <v>2202.58</v>
      </c>
      <c r="S24" s="17">
        <v>1039.88</v>
      </c>
      <c r="T24" s="17">
        <v>2666.26</v>
      </c>
      <c r="U24" s="18">
        <f t="shared" si="3"/>
        <v>7800.09</v>
      </c>
      <c r="V24" s="16">
        <v>2236.22926</v>
      </c>
      <c r="W24" s="17">
        <v>1859.121943</v>
      </c>
      <c r="X24" s="17">
        <v>411.337358</v>
      </c>
      <c r="Y24" s="17">
        <v>3393.858932</v>
      </c>
      <c r="Z24" s="18">
        <f t="shared" si="4"/>
        <v>7900.547493</v>
      </c>
      <c r="AA24" s="16">
        <v>2438.404472</v>
      </c>
      <c r="AB24" s="17">
        <v>2804.45846619</v>
      </c>
      <c r="AC24" s="17">
        <v>655.278047</v>
      </c>
      <c r="AD24" s="17">
        <v>4103.331012</v>
      </c>
      <c r="AE24" s="18">
        <f t="shared" si="5"/>
        <v>10001.47199719</v>
      </c>
      <c r="AF24" s="81">
        <v>2690.704218</v>
      </c>
      <c r="AG24" s="81">
        <v>2969.965617</v>
      </c>
      <c r="AH24" s="81">
        <v>2206.3991220000003</v>
      </c>
      <c r="AI24" s="71">
        <v>1775.610829</v>
      </c>
      <c r="AJ24" s="18">
        <f t="shared" si="6"/>
        <v>9642.679785999999</v>
      </c>
      <c r="AK24" s="81">
        <v>3917.254371</v>
      </c>
      <c r="AL24" s="81">
        <v>2499.877063</v>
      </c>
      <c r="AM24" s="81">
        <v>2403.073561</v>
      </c>
      <c r="AN24" s="71">
        <v>1640.9142729999999</v>
      </c>
      <c r="AO24" s="18">
        <f t="shared" si="7"/>
        <v>10461.119268</v>
      </c>
      <c r="AP24" s="81">
        <v>3637.488516</v>
      </c>
      <c r="AQ24" s="81">
        <v>1948.657521</v>
      </c>
      <c r="AR24" s="81">
        <v>1265.583464</v>
      </c>
      <c r="AS24" s="71">
        <v>2200.0968249999996</v>
      </c>
      <c r="AT24" s="18">
        <f t="shared" si="8"/>
        <v>9051.826326</v>
      </c>
      <c r="AU24" s="81">
        <v>2664.651117</v>
      </c>
      <c r="AV24" s="81">
        <v>2365.71299</v>
      </c>
      <c r="AW24" s="81">
        <v>3071.224174</v>
      </c>
      <c r="AX24" s="71">
        <v>3315.9969069999997</v>
      </c>
      <c r="AY24" s="18">
        <f t="shared" si="9"/>
        <v>11417.585188</v>
      </c>
      <c r="AZ24" s="81">
        <v>3093.043169</v>
      </c>
      <c r="BA24" s="81">
        <v>3644.5526849999997</v>
      </c>
      <c r="BB24" s="81">
        <v>2026.883609</v>
      </c>
      <c r="BC24" s="71">
        <v>4497.9644929999995</v>
      </c>
      <c r="BD24" s="18">
        <f t="shared" si="10"/>
        <v>13262.443956</v>
      </c>
      <c r="BE24" s="81">
        <v>3424.410594</v>
      </c>
      <c r="BF24" s="81">
        <v>4008.169032</v>
      </c>
      <c r="BG24" s="81">
        <v>3147.3046679999998</v>
      </c>
      <c r="BH24" s="71">
        <v>1992.959217</v>
      </c>
      <c r="BI24" s="18">
        <f t="shared" si="11"/>
        <v>12572.843511</v>
      </c>
    </row>
    <row r="25" spans="1:61" s="11" customFormat="1" ht="19.5" customHeight="1">
      <c r="A25" s="15" t="s">
        <v>37</v>
      </c>
      <c r="B25" s="16">
        <v>20.41</v>
      </c>
      <c r="C25" s="17">
        <v>18.12</v>
      </c>
      <c r="D25" s="17">
        <v>17.16</v>
      </c>
      <c r="E25" s="17">
        <v>22.09</v>
      </c>
      <c r="F25" s="25">
        <f t="shared" si="0"/>
        <v>77.78</v>
      </c>
      <c r="G25" s="16">
        <v>15.713996999999999</v>
      </c>
      <c r="H25" s="17">
        <v>16.98359</v>
      </c>
      <c r="I25" s="17">
        <v>16.781623</v>
      </c>
      <c r="J25" s="17">
        <v>19.19112225</v>
      </c>
      <c r="K25" s="25">
        <f t="shared" si="1"/>
        <v>68.67033225</v>
      </c>
      <c r="L25" s="16">
        <v>16.19385475</v>
      </c>
      <c r="M25" s="17">
        <v>17.26108925</v>
      </c>
      <c r="N25" s="17">
        <v>9.650476000000001</v>
      </c>
      <c r="O25" s="17">
        <v>17.4204385</v>
      </c>
      <c r="P25" s="25">
        <f t="shared" si="2"/>
        <v>60.5258585</v>
      </c>
      <c r="Q25" s="16">
        <v>15.01</v>
      </c>
      <c r="R25" s="17">
        <v>15.81</v>
      </c>
      <c r="S25" s="17">
        <v>10.66</v>
      </c>
      <c r="T25" s="17">
        <v>8.05</v>
      </c>
      <c r="U25" s="25">
        <f t="shared" si="3"/>
        <v>49.53</v>
      </c>
      <c r="V25" s="16">
        <v>2.77448359</v>
      </c>
      <c r="W25" s="17">
        <v>8.829923690000001</v>
      </c>
      <c r="X25" s="17">
        <v>8.39491108</v>
      </c>
      <c r="Y25" s="17">
        <v>7.57579067</v>
      </c>
      <c r="Z25" s="25">
        <f t="shared" si="4"/>
        <v>27.57510903</v>
      </c>
      <c r="AA25" s="16">
        <v>8.07859513</v>
      </c>
      <c r="AB25" s="17">
        <v>6.62513141</v>
      </c>
      <c r="AC25" s="17">
        <v>7.68819811</v>
      </c>
      <c r="AD25" s="17">
        <v>6.79215755</v>
      </c>
      <c r="AE25" s="25">
        <f t="shared" si="5"/>
        <v>29.1840822</v>
      </c>
      <c r="AF25" s="81">
        <v>4.04212368</v>
      </c>
      <c r="AG25" s="81">
        <v>6.18759459</v>
      </c>
      <c r="AH25" s="81">
        <v>644.28553366</v>
      </c>
      <c r="AI25" s="71">
        <v>6.6213560000000005</v>
      </c>
      <c r="AJ25" s="25">
        <f t="shared" si="6"/>
        <v>661.1366079300001</v>
      </c>
      <c r="AK25" s="81">
        <v>7.43596679</v>
      </c>
      <c r="AL25" s="81">
        <v>6.68097662</v>
      </c>
      <c r="AM25" s="81">
        <v>6.10937028</v>
      </c>
      <c r="AN25" s="71">
        <v>6.28207046</v>
      </c>
      <c r="AO25" s="25">
        <f t="shared" si="7"/>
        <v>26.50838415</v>
      </c>
      <c r="AP25" s="81">
        <v>7.30053572</v>
      </c>
      <c r="AQ25" s="81">
        <v>6.4492270199999995</v>
      </c>
      <c r="AR25" s="81">
        <v>7.295650670000001</v>
      </c>
      <c r="AS25" s="71">
        <v>739.7587427100001</v>
      </c>
      <c r="AT25" s="25">
        <f t="shared" si="8"/>
        <v>760.8041561200001</v>
      </c>
      <c r="AU25" s="81">
        <v>31.75004916</v>
      </c>
      <c r="AV25" s="81">
        <v>14.50085025</v>
      </c>
      <c r="AW25" s="81">
        <v>31.55510142</v>
      </c>
      <c r="AX25" s="71">
        <v>11.09689806</v>
      </c>
      <c r="AY25" s="25">
        <f t="shared" si="9"/>
        <v>88.90289889</v>
      </c>
      <c r="AZ25" s="81">
        <v>10.608251249999999</v>
      </c>
      <c r="BA25" s="81">
        <v>13.6486075</v>
      </c>
      <c r="BB25" s="81">
        <v>12.32380375</v>
      </c>
      <c r="BC25" s="71">
        <v>1477.3107773699999</v>
      </c>
      <c r="BD25" s="25">
        <f t="shared" si="10"/>
        <v>1513.8914398699999</v>
      </c>
      <c r="BE25" s="81">
        <v>0.07705000000000001</v>
      </c>
      <c r="BF25" s="81">
        <v>0.02962</v>
      </c>
      <c r="BG25" s="81">
        <v>21.22396361</v>
      </c>
      <c r="BH25" s="71">
        <v>76.36799734</v>
      </c>
      <c r="BI25" s="25">
        <f t="shared" si="11"/>
        <v>97.69863095</v>
      </c>
    </row>
    <row r="26" spans="1:61" s="11" customFormat="1" ht="19.5" customHeight="1">
      <c r="A26" s="7" t="s">
        <v>20</v>
      </c>
      <c r="B26" s="26">
        <f>SUM(B27)</f>
        <v>0</v>
      </c>
      <c r="C26" s="27">
        <f>SUM(C27)</f>
        <v>0</v>
      </c>
      <c r="D26" s="27">
        <f>SUM(D27)</f>
        <v>0</v>
      </c>
      <c r="E26" s="27">
        <f>SUM(E27)</f>
        <v>0</v>
      </c>
      <c r="F26" s="10">
        <f aca="true" t="shared" si="12" ref="F26:F39">SUM(B26:E26)</f>
        <v>0</v>
      </c>
      <c r="G26" s="26">
        <f>SUM(G27)</f>
        <v>0</v>
      </c>
      <c r="H26" s="27">
        <f>SUM(H27)</f>
        <v>0</v>
      </c>
      <c r="I26" s="27">
        <f>SUM(I27)</f>
        <v>0</v>
      </c>
      <c r="J26" s="27">
        <f>SUM(J27)</f>
        <v>0</v>
      </c>
      <c r="K26" s="10">
        <f aca="true" t="shared" si="13" ref="K26:K39">SUM(G26:J26)</f>
        <v>0</v>
      </c>
      <c r="L26" s="26">
        <f>SUM(L27)</f>
        <v>0</v>
      </c>
      <c r="M26" s="27">
        <f>SUM(M27)</f>
        <v>0</v>
      </c>
      <c r="N26" s="27">
        <f>SUM(N27)</f>
        <v>0</v>
      </c>
      <c r="O26" s="27">
        <f>SUM(O27)</f>
        <v>0</v>
      </c>
      <c r="P26" s="10">
        <f aca="true" t="shared" si="14" ref="P26:P39">SUM(L26:O26)</f>
        <v>0</v>
      </c>
      <c r="Q26" s="26">
        <f>SUM(Q27)</f>
        <v>0</v>
      </c>
      <c r="R26" s="27">
        <f>SUM(R27)</f>
        <v>0</v>
      </c>
      <c r="S26" s="27">
        <f>SUM(S27)</f>
        <v>0</v>
      </c>
      <c r="T26" s="27">
        <f>SUM(T27)</f>
        <v>0</v>
      </c>
      <c r="U26" s="10">
        <f aca="true" t="shared" si="15" ref="U26:U39">SUM(Q26:T26)</f>
        <v>0</v>
      </c>
      <c r="V26" s="26">
        <f>SUM(V27)</f>
        <v>351.13</v>
      </c>
      <c r="W26" s="27">
        <f>SUM(W27)</f>
        <v>774</v>
      </c>
      <c r="X26" s="27">
        <f>SUM(X27)</f>
        <v>1612.5</v>
      </c>
      <c r="Y26" s="27">
        <f>SUM(Y27)</f>
        <v>1455.13</v>
      </c>
      <c r="Z26" s="10">
        <f aca="true" t="shared" si="16" ref="Z26:Z39">SUM(V26:Y26)</f>
        <v>4192.76</v>
      </c>
      <c r="AA26" s="26">
        <f>SUM(AA27)</f>
        <v>958.1418689300001</v>
      </c>
      <c r="AB26" s="27">
        <f>SUM(AB27)</f>
        <v>50.5</v>
      </c>
      <c r="AC26" s="27">
        <f>SUM(AC27)</f>
        <v>2471.54266555</v>
      </c>
      <c r="AD26" s="27">
        <f>SUM(AD27)</f>
        <v>450.21</v>
      </c>
      <c r="AE26" s="10">
        <f t="shared" si="5"/>
        <v>3930.3945344800004</v>
      </c>
      <c r="AF26" s="84">
        <f>SUM(AF27)</f>
        <v>0</v>
      </c>
      <c r="AG26" s="84">
        <f>SUM(AG27)</f>
        <v>0</v>
      </c>
      <c r="AH26" s="84">
        <f>SUM(AH27)</f>
        <v>0</v>
      </c>
      <c r="AI26" s="74">
        <f>SUM(AI27)</f>
        <v>0</v>
      </c>
      <c r="AJ26" s="10">
        <f t="shared" si="6"/>
        <v>0</v>
      </c>
      <c r="AK26" s="84">
        <f>SUM(AK27)</f>
        <v>0</v>
      </c>
      <c r="AL26" s="84">
        <f>SUM(AL27)</f>
        <v>0</v>
      </c>
      <c r="AM26" s="84">
        <f>SUM(AM27)</f>
        <v>0</v>
      </c>
      <c r="AN26" s="74">
        <f>SUM(AN27)</f>
        <v>0</v>
      </c>
      <c r="AO26" s="10">
        <f t="shared" si="7"/>
        <v>0</v>
      </c>
      <c r="AP26" s="84">
        <f>SUM(AP27)</f>
        <v>0</v>
      </c>
      <c r="AQ26" s="84">
        <f>SUM(AQ27)</f>
        <v>0</v>
      </c>
      <c r="AR26" s="84">
        <f>SUM(AR27)</f>
        <v>0</v>
      </c>
      <c r="AS26" s="74">
        <f>SUM(AS27)</f>
        <v>0</v>
      </c>
      <c r="AT26" s="10">
        <f t="shared" si="8"/>
        <v>0</v>
      </c>
      <c r="AU26" s="84">
        <f>SUM(AU27)</f>
        <v>0</v>
      </c>
      <c r="AV26" s="84">
        <f>SUM(AV27)</f>
        <v>0</v>
      </c>
      <c r="AW26" s="84">
        <f>SUM(AW27)</f>
        <v>0</v>
      </c>
      <c r="AX26" s="74">
        <f>SUM(AX27)</f>
        <v>0</v>
      </c>
      <c r="AY26" s="10">
        <f t="shared" si="9"/>
        <v>0</v>
      </c>
      <c r="AZ26" s="84">
        <f>SUM(AZ27)</f>
        <v>0</v>
      </c>
      <c r="BA26" s="84">
        <f>SUM(BA27)</f>
        <v>0</v>
      </c>
      <c r="BB26" s="84">
        <f>SUM(BB27)</f>
        <v>0</v>
      </c>
      <c r="BC26" s="74">
        <f>SUM(BC27)</f>
        <v>0</v>
      </c>
      <c r="BD26" s="10">
        <f t="shared" si="10"/>
        <v>0</v>
      </c>
      <c r="BE26" s="84">
        <f>SUM(BE27)</f>
        <v>0</v>
      </c>
      <c r="BF26" s="84">
        <f>SUM(BF27)</f>
        <v>0</v>
      </c>
      <c r="BG26" s="84">
        <f>SUM(BG27)</f>
        <v>0</v>
      </c>
      <c r="BH26" s="74">
        <f>SUM(BH27)</f>
        <v>0</v>
      </c>
      <c r="BI26" s="10">
        <f t="shared" si="11"/>
        <v>0</v>
      </c>
    </row>
    <row r="27" spans="1:61" s="11" customFormat="1" ht="19.5" customHeight="1">
      <c r="A27" s="21" t="s">
        <v>38</v>
      </c>
      <c r="B27" s="19"/>
      <c r="C27" s="20"/>
      <c r="D27" s="20"/>
      <c r="E27" s="20"/>
      <c r="F27" s="28">
        <f t="shared" si="12"/>
        <v>0</v>
      </c>
      <c r="G27" s="19"/>
      <c r="H27" s="20"/>
      <c r="I27" s="20"/>
      <c r="J27" s="20"/>
      <c r="K27" s="28">
        <f t="shared" si="13"/>
        <v>0</v>
      </c>
      <c r="L27" s="19"/>
      <c r="M27" s="20"/>
      <c r="N27" s="20"/>
      <c r="O27" s="20"/>
      <c r="P27" s="28">
        <f t="shared" si="14"/>
        <v>0</v>
      </c>
      <c r="Q27" s="19"/>
      <c r="R27" s="20"/>
      <c r="S27" s="20"/>
      <c r="T27" s="20"/>
      <c r="U27" s="28">
        <f t="shared" si="15"/>
        <v>0</v>
      </c>
      <c r="V27" s="16">
        <v>351.13</v>
      </c>
      <c r="W27" s="17">
        <v>774</v>
      </c>
      <c r="X27" s="17">
        <v>1612.5</v>
      </c>
      <c r="Y27" s="17">
        <v>1455.13</v>
      </c>
      <c r="Z27" s="25">
        <f t="shared" si="16"/>
        <v>4192.76</v>
      </c>
      <c r="AA27" s="16">
        <v>958.1418689300001</v>
      </c>
      <c r="AB27" s="17">
        <v>50.5</v>
      </c>
      <c r="AC27" s="17">
        <v>2471.54266555</v>
      </c>
      <c r="AD27" s="17">
        <v>450.21</v>
      </c>
      <c r="AE27" s="25">
        <f t="shared" si="5"/>
        <v>3930.3945344800004</v>
      </c>
      <c r="AF27" s="81"/>
      <c r="AG27" s="81"/>
      <c r="AH27" s="81"/>
      <c r="AI27" s="71"/>
      <c r="AJ27" s="25">
        <f t="shared" si="6"/>
        <v>0</v>
      </c>
      <c r="AK27" s="81"/>
      <c r="AL27" s="81"/>
      <c r="AM27" s="81"/>
      <c r="AN27" s="71"/>
      <c r="AO27" s="25">
        <f t="shared" si="7"/>
        <v>0</v>
      </c>
      <c r="AP27" s="81">
        <v>0</v>
      </c>
      <c r="AQ27" s="81">
        <v>0</v>
      </c>
      <c r="AR27" s="81">
        <v>0</v>
      </c>
      <c r="AS27" s="71"/>
      <c r="AT27" s="25">
        <f t="shared" si="8"/>
        <v>0</v>
      </c>
      <c r="AU27" s="81">
        <v>0</v>
      </c>
      <c r="AV27" s="81">
        <v>0</v>
      </c>
      <c r="AW27" s="81">
        <v>0</v>
      </c>
      <c r="AX27" s="71">
        <v>0</v>
      </c>
      <c r="AY27" s="25">
        <v>0</v>
      </c>
      <c r="AZ27" s="81">
        <v>0</v>
      </c>
      <c r="BA27" s="81">
        <v>0</v>
      </c>
      <c r="BB27" s="81">
        <v>0</v>
      </c>
      <c r="BC27" s="71">
        <v>0</v>
      </c>
      <c r="BD27" s="25">
        <v>0</v>
      </c>
      <c r="BE27" s="81">
        <v>0</v>
      </c>
      <c r="BF27" s="81">
        <v>0</v>
      </c>
      <c r="BG27" s="81"/>
      <c r="BH27" s="71"/>
      <c r="BI27" s="25">
        <v>0</v>
      </c>
    </row>
    <row r="28" spans="1:61" s="11" customFormat="1" ht="19.5" customHeight="1">
      <c r="A28" s="21" t="s">
        <v>17</v>
      </c>
      <c r="B28" s="19"/>
      <c r="C28" s="20"/>
      <c r="D28" s="20"/>
      <c r="E28" s="20"/>
      <c r="F28" s="28">
        <f t="shared" si="12"/>
        <v>0</v>
      </c>
      <c r="G28" s="19"/>
      <c r="H28" s="20"/>
      <c r="I28" s="20"/>
      <c r="J28" s="20"/>
      <c r="K28" s="28">
        <f t="shared" si="13"/>
        <v>0</v>
      </c>
      <c r="L28" s="19"/>
      <c r="M28" s="20"/>
      <c r="N28" s="20"/>
      <c r="O28" s="20"/>
      <c r="P28" s="28">
        <f t="shared" si="14"/>
        <v>0</v>
      </c>
      <c r="Q28" s="19"/>
      <c r="R28" s="20"/>
      <c r="S28" s="20"/>
      <c r="T28" s="20"/>
      <c r="U28" s="28">
        <f t="shared" si="15"/>
        <v>0</v>
      </c>
      <c r="V28" s="19"/>
      <c r="W28" s="20"/>
      <c r="X28" s="20"/>
      <c r="Y28" s="20"/>
      <c r="Z28" s="28">
        <f t="shared" si="16"/>
        <v>0</v>
      </c>
      <c r="AA28" s="19"/>
      <c r="AB28" s="20"/>
      <c r="AC28" s="20"/>
      <c r="AD28" s="20"/>
      <c r="AE28" s="28">
        <f t="shared" si="5"/>
        <v>0</v>
      </c>
      <c r="AF28" s="82"/>
      <c r="AG28" s="82"/>
      <c r="AH28" s="82"/>
      <c r="AI28" s="72"/>
      <c r="AJ28" s="28">
        <f t="shared" si="6"/>
        <v>0</v>
      </c>
      <c r="AK28" s="82"/>
      <c r="AL28" s="82"/>
      <c r="AM28" s="82"/>
      <c r="AN28" s="72"/>
      <c r="AO28" s="28">
        <f t="shared" si="7"/>
        <v>0</v>
      </c>
      <c r="AP28" s="82">
        <v>0</v>
      </c>
      <c r="AQ28" s="82">
        <v>0</v>
      </c>
      <c r="AR28" s="82">
        <v>0</v>
      </c>
      <c r="AS28" s="72"/>
      <c r="AT28" s="28">
        <f t="shared" si="8"/>
        <v>0</v>
      </c>
      <c r="AU28" s="82">
        <v>0</v>
      </c>
      <c r="AV28" s="82">
        <v>0</v>
      </c>
      <c r="AW28" s="82">
        <v>0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82"/>
      <c r="BH28" s="82"/>
      <c r="BI28" s="82">
        <v>0</v>
      </c>
    </row>
    <row r="29" spans="1:61" s="11" customFormat="1" ht="19.5" customHeight="1">
      <c r="A29" s="21" t="s">
        <v>18</v>
      </c>
      <c r="B29" s="19"/>
      <c r="C29" s="20"/>
      <c r="D29" s="20"/>
      <c r="E29" s="20"/>
      <c r="F29" s="28">
        <f t="shared" si="12"/>
        <v>0</v>
      </c>
      <c r="G29" s="19"/>
      <c r="H29" s="20"/>
      <c r="I29" s="20"/>
      <c r="J29" s="20"/>
      <c r="K29" s="28">
        <f t="shared" si="13"/>
        <v>0</v>
      </c>
      <c r="L29" s="19"/>
      <c r="M29" s="20"/>
      <c r="N29" s="20"/>
      <c r="O29" s="20"/>
      <c r="P29" s="28">
        <f t="shared" si="14"/>
        <v>0</v>
      </c>
      <c r="Q29" s="19"/>
      <c r="R29" s="20"/>
      <c r="S29" s="20"/>
      <c r="T29" s="20"/>
      <c r="U29" s="28">
        <f t="shared" si="15"/>
        <v>0</v>
      </c>
      <c r="V29" s="19"/>
      <c r="W29" s="20"/>
      <c r="X29" s="20"/>
      <c r="Y29" s="20"/>
      <c r="Z29" s="28">
        <f t="shared" si="16"/>
        <v>0</v>
      </c>
      <c r="AA29" s="19"/>
      <c r="AB29" s="20"/>
      <c r="AC29" s="20"/>
      <c r="AD29" s="20"/>
      <c r="AE29" s="28">
        <f t="shared" si="5"/>
        <v>0</v>
      </c>
      <c r="AF29" s="82"/>
      <c r="AG29" s="82"/>
      <c r="AH29" s="82"/>
      <c r="AI29" s="72"/>
      <c r="AJ29" s="28">
        <f t="shared" si="6"/>
        <v>0</v>
      </c>
      <c r="AK29" s="82"/>
      <c r="AL29" s="82"/>
      <c r="AM29" s="82"/>
      <c r="AN29" s="72"/>
      <c r="AO29" s="28">
        <f t="shared" si="7"/>
        <v>0</v>
      </c>
      <c r="AP29" s="82">
        <v>0</v>
      </c>
      <c r="AQ29" s="82">
        <v>0</v>
      </c>
      <c r="AR29" s="82">
        <v>0</v>
      </c>
      <c r="AS29" s="72"/>
      <c r="AT29" s="28">
        <f t="shared" si="8"/>
        <v>0</v>
      </c>
      <c r="AU29" s="82">
        <v>0</v>
      </c>
      <c r="AV29" s="82">
        <v>0</v>
      </c>
      <c r="AW29" s="82">
        <v>0</v>
      </c>
      <c r="AX29" s="82">
        <v>0</v>
      </c>
      <c r="AY29" s="82">
        <v>0</v>
      </c>
      <c r="AZ29" s="82">
        <v>0</v>
      </c>
      <c r="BA29" s="82">
        <v>0</v>
      </c>
      <c r="BB29" s="82">
        <v>0</v>
      </c>
      <c r="BC29" s="82">
        <v>0</v>
      </c>
      <c r="BD29" s="82">
        <v>0</v>
      </c>
      <c r="BE29" s="82">
        <v>0</v>
      </c>
      <c r="BF29" s="82">
        <v>0</v>
      </c>
      <c r="BG29" s="82"/>
      <c r="BH29" s="82"/>
      <c r="BI29" s="82">
        <v>0</v>
      </c>
    </row>
    <row r="30" spans="1:61" s="11" customFormat="1" ht="19.5" customHeight="1">
      <c r="A30" s="12" t="s">
        <v>23</v>
      </c>
      <c r="B30" s="22">
        <f>SUM(B31:B32)</f>
        <v>3552.7</v>
      </c>
      <c r="C30" s="23">
        <f>SUM(C31:C32)</f>
        <v>1878</v>
      </c>
      <c r="D30" s="23">
        <f>SUM(D31:D32)</f>
        <v>2263</v>
      </c>
      <c r="E30" s="23">
        <f>SUM(E31:E32)</f>
        <v>7751.1</v>
      </c>
      <c r="F30" s="28">
        <f t="shared" si="12"/>
        <v>15444.8</v>
      </c>
      <c r="G30" s="13">
        <f>SUM(G31:G32)</f>
        <v>5002.8</v>
      </c>
      <c r="H30" s="14">
        <f>SUM(H31:H32)</f>
        <v>1418.8</v>
      </c>
      <c r="I30" s="14">
        <f>SUM(I31:I32)</f>
        <v>2884</v>
      </c>
      <c r="J30" s="14">
        <f>SUM(J31:J32)</f>
        <v>1509</v>
      </c>
      <c r="K30" s="28">
        <f t="shared" si="13"/>
        <v>10814.6</v>
      </c>
      <c r="L30" s="22">
        <f>SUM(L31:L32)</f>
        <v>5057.8</v>
      </c>
      <c r="M30" s="23">
        <f>SUM(M31:M32)</f>
        <v>2656.3</v>
      </c>
      <c r="N30" s="23">
        <f>SUM(N31:N32)</f>
        <v>2498.2</v>
      </c>
      <c r="O30" s="23">
        <f>SUM(O31:O32)</f>
        <v>2001.4</v>
      </c>
      <c r="P30" s="28">
        <f t="shared" si="14"/>
        <v>12213.699999999999</v>
      </c>
      <c r="Q30" s="13">
        <f>SUM(Q31:Q32)</f>
        <v>6418.5</v>
      </c>
      <c r="R30" s="14">
        <f>SUM(R31:R32)</f>
        <v>454.8</v>
      </c>
      <c r="S30" s="14">
        <f>SUM(S31:S32)</f>
        <v>0</v>
      </c>
      <c r="T30" s="14">
        <f>SUM(T31:T32)</f>
        <v>0</v>
      </c>
      <c r="U30" s="28">
        <f t="shared" si="15"/>
        <v>6873.3</v>
      </c>
      <c r="V30" s="13">
        <f>SUM(V31:V32)</f>
        <v>3858.5</v>
      </c>
      <c r="W30" s="14">
        <f>SUM(W31:W32)</f>
        <v>6190.2</v>
      </c>
      <c r="X30" s="14">
        <f>SUM(X31:X32)</f>
        <v>1001.2</v>
      </c>
      <c r="Y30" s="14">
        <f>SUM(Y31:Y32)</f>
        <v>0</v>
      </c>
      <c r="Z30" s="28">
        <f t="shared" si="16"/>
        <v>11049.900000000001</v>
      </c>
      <c r="AA30" s="13">
        <f>SUM(AA31:AA32)</f>
        <v>5246.7</v>
      </c>
      <c r="AB30" s="14">
        <f>SUM(AB31:AB32)</f>
        <v>0</v>
      </c>
      <c r="AC30" s="14">
        <f>SUM(AC31:AC32)</f>
        <v>0</v>
      </c>
      <c r="AD30" s="14">
        <f>SUM(AD31:AD32)</f>
        <v>0</v>
      </c>
      <c r="AE30" s="28">
        <f t="shared" si="5"/>
        <v>5246.7</v>
      </c>
      <c r="AF30" s="80">
        <f>SUM(AF31:AF32)</f>
        <v>0</v>
      </c>
      <c r="AG30" s="80">
        <f>SUM(AG31:AG32)</f>
        <v>0</v>
      </c>
      <c r="AH30" s="80">
        <f>SUM(AH31:AH32)</f>
        <v>0</v>
      </c>
      <c r="AI30" s="70">
        <f>SUM(AI31:AI32)</f>
        <v>0</v>
      </c>
      <c r="AJ30" s="28">
        <f t="shared" si="6"/>
        <v>0</v>
      </c>
      <c r="AK30" s="80">
        <f>SUM(AK31:AK32)</f>
        <v>0</v>
      </c>
      <c r="AL30" s="80">
        <f>SUM(AL31:AL32)</f>
        <v>0</v>
      </c>
      <c r="AM30" s="80">
        <f>SUM(AM31:AM32)</f>
        <v>0</v>
      </c>
      <c r="AN30" s="70">
        <f>SUM(AN31:AN32)</f>
        <v>0</v>
      </c>
      <c r="AO30" s="28">
        <f t="shared" si="7"/>
        <v>0</v>
      </c>
      <c r="AP30" s="80">
        <f>SUM(AP31:AP32)</f>
        <v>0</v>
      </c>
      <c r="AQ30" s="80">
        <f>SUM(AQ31:AQ32)</f>
        <v>0</v>
      </c>
      <c r="AR30" s="80">
        <f>SUM(AR31:AR32)</f>
        <v>0</v>
      </c>
      <c r="AS30" s="70">
        <f>SUM(AS31:AS32)</f>
        <v>0</v>
      </c>
      <c r="AT30" s="28">
        <f t="shared" si="8"/>
        <v>0</v>
      </c>
      <c r="AU30" s="80">
        <f>SUM(AU31:AU32)</f>
        <v>0</v>
      </c>
      <c r="AV30" s="80">
        <f>SUM(AV31:AV32)</f>
        <v>0</v>
      </c>
      <c r="AW30" s="80">
        <f>SUM(AW31:AW32)</f>
        <v>0</v>
      </c>
      <c r="AX30" s="70">
        <f>SUM(AX31:AX32)</f>
        <v>0</v>
      </c>
      <c r="AY30" s="28">
        <f t="shared" si="9"/>
        <v>0</v>
      </c>
      <c r="AZ30" s="80">
        <f>SUM(AZ31:AZ32)</f>
        <v>0</v>
      </c>
      <c r="BA30" s="80">
        <f>SUM(BA31:BA32)</f>
        <v>0</v>
      </c>
      <c r="BB30" s="80">
        <f>SUM(BB31:BB32)</f>
        <v>0</v>
      </c>
      <c r="BC30" s="70">
        <f>SUM(BC31:BC32)</f>
        <v>0</v>
      </c>
      <c r="BD30" s="28">
        <f>SUM(AZ30:BC30)</f>
        <v>0</v>
      </c>
      <c r="BE30" s="80">
        <f>SUM(BE31:BE32)</f>
        <v>0</v>
      </c>
      <c r="BF30" s="80">
        <f>SUM(BF31:BF32)</f>
        <v>0</v>
      </c>
      <c r="BG30" s="80">
        <f>SUM(BG31:BG32)</f>
        <v>0</v>
      </c>
      <c r="BH30" s="70">
        <f>SUM(BH31:BH32)</f>
        <v>0</v>
      </c>
      <c r="BI30" s="28">
        <f>SUM(BE30:BH30)</f>
        <v>0</v>
      </c>
    </row>
    <row r="31" spans="1:61" s="11" customFormat="1" ht="19.5" customHeight="1">
      <c r="A31" s="21" t="s">
        <v>39</v>
      </c>
      <c r="B31" s="22">
        <v>3552.7</v>
      </c>
      <c r="C31" s="23">
        <v>1878</v>
      </c>
      <c r="D31" s="23">
        <v>2263</v>
      </c>
      <c r="E31" s="23">
        <v>7751.1</v>
      </c>
      <c r="F31" s="28">
        <f t="shared" si="12"/>
        <v>15444.8</v>
      </c>
      <c r="G31" s="22">
        <v>5002.8</v>
      </c>
      <c r="H31" s="23">
        <v>1418.8</v>
      </c>
      <c r="I31" s="23">
        <v>2884</v>
      </c>
      <c r="J31" s="23">
        <v>1509</v>
      </c>
      <c r="K31" s="25">
        <f t="shared" si="13"/>
        <v>10814.6</v>
      </c>
      <c r="L31" s="22">
        <v>5057.8</v>
      </c>
      <c r="M31" s="23">
        <v>2656.3</v>
      </c>
      <c r="N31" s="23">
        <v>2498.2</v>
      </c>
      <c r="O31" s="23">
        <v>2001.4</v>
      </c>
      <c r="P31" s="28">
        <f t="shared" si="14"/>
        <v>12213.699999999999</v>
      </c>
      <c r="Q31" s="22">
        <v>6418.5</v>
      </c>
      <c r="R31" s="23">
        <v>454.8</v>
      </c>
      <c r="S31" s="23"/>
      <c r="T31" s="23"/>
      <c r="U31" s="25">
        <f t="shared" si="15"/>
        <v>6873.3</v>
      </c>
      <c r="V31" s="22">
        <v>3858.5</v>
      </c>
      <c r="W31" s="23">
        <v>6190.2</v>
      </c>
      <c r="X31" s="23">
        <v>1001.2</v>
      </c>
      <c r="Y31" s="23"/>
      <c r="Z31" s="25">
        <f t="shared" si="16"/>
        <v>11049.900000000001</v>
      </c>
      <c r="AA31" s="22">
        <v>5246.7</v>
      </c>
      <c r="AB31" s="23">
        <v>0</v>
      </c>
      <c r="AC31" s="23">
        <v>0</v>
      </c>
      <c r="AD31" s="23">
        <v>0</v>
      </c>
      <c r="AE31" s="25">
        <f t="shared" si="5"/>
        <v>5246.7</v>
      </c>
      <c r="AF31" s="83"/>
      <c r="AG31" s="83"/>
      <c r="AH31" s="83"/>
      <c r="AI31" s="73"/>
      <c r="AJ31" s="25">
        <f t="shared" si="6"/>
        <v>0</v>
      </c>
      <c r="AK31" s="83"/>
      <c r="AL31" s="83"/>
      <c r="AM31" s="83"/>
      <c r="AN31" s="73"/>
      <c r="AO31" s="25">
        <f t="shared" si="7"/>
        <v>0</v>
      </c>
      <c r="AP31" s="83">
        <v>0</v>
      </c>
      <c r="AQ31" s="83">
        <v>0</v>
      </c>
      <c r="AR31" s="83">
        <v>0</v>
      </c>
      <c r="AS31" s="73"/>
      <c r="AT31" s="25">
        <f t="shared" si="8"/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/>
      <c r="BH31" s="83"/>
      <c r="BI31" s="83">
        <v>0</v>
      </c>
    </row>
    <row r="32" spans="1:61" s="11" customFormat="1" ht="19.5" customHeight="1">
      <c r="A32" s="21" t="s">
        <v>40</v>
      </c>
      <c r="B32" s="22"/>
      <c r="C32" s="23"/>
      <c r="D32" s="23"/>
      <c r="E32" s="23"/>
      <c r="F32" s="28">
        <f t="shared" si="12"/>
        <v>0</v>
      </c>
      <c r="G32" s="22">
        <v>0</v>
      </c>
      <c r="H32" s="23">
        <v>0</v>
      </c>
      <c r="I32" s="23">
        <v>0</v>
      </c>
      <c r="J32" s="23">
        <v>0</v>
      </c>
      <c r="K32" s="28">
        <f t="shared" si="13"/>
        <v>0</v>
      </c>
      <c r="L32" s="22">
        <v>0</v>
      </c>
      <c r="M32" s="23">
        <v>0</v>
      </c>
      <c r="N32" s="23">
        <v>0</v>
      </c>
      <c r="O32" s="23">
        <v>0</v>
      </c>
      <c r="P32" s="28">
        <f t="shared" si="14"/>
        <v>0</v>
      </c>
      <c r="Q32" s="22"/>
      <c r="R32" s="23"/>
      <c r="S32" s="23"/>
      <c r="T32" s="23"/>
      <c r="U32" s="25">
        <f t="shared" si="15"/>
        <v>0</v>
      </c>
      <c r="V32" s="22"/>
      <c r="W32" s="23"/>
      <c r="X32" s="23"/>
      <c r="Y32" s="23"/>
      <c r="Z32" s="28">
        <f t="shared" si="16"/>
        <v>0</v>
      </c>
      <c r="AA32" s="22">
        <v>0</v>
      </c>
      <c r="AB32" s="23">
        <v>0</v>
      </c>
      <c r="AC32" s="23">
        <v>0</v>
      </c>
      <c r="AD32" s="23">
        <v>0</v>
      </c>
      <c r="AE32" s="28">
        <f t="shared" si="5"/>
        <v>0</v>
      </c>
      <c r="AF32" s="83">
        <v>0</v>
      </c>
      <c r="AG32" s="83"/>
      <c r="AH32" s="83"/>
      <c r="AI32" s="73"/>
      <c r="AJ32" s="28">
        <f t="shared" si="6"/>
        <v>0</v>
      </c>
      <c r="AK32" s="83"/>
      <c r="AL32" s="83"/>
      <c r="AM32" s="83"/>
      <c r="AN32" s="73"/>
      <c r="AO32" s="28">
        <f t="shared" si="7"/>
        <v>0</v>
      </c>
      <c r="AP32" s="83">
        <v>0</v>
      </c>
      <c r="AQ32" s="83">
        <v>0</v>
      </c>
      <c r="AR32" s="83">
        <v>0</v>
      </c>
      <c r="AS32" s="73"/>
      <c r="AT32" s="28">
        <f t="shared" si="8"/>
        <v>0</v>
      </c>
      <c r="AU32" s="83">
        <v>0</v>
      </c>
      <c r="AV32" s="83">
        <v>0</v>
      </c>
      <c r="AW32" s="83">
        <v>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3"/>
      <c r="BH32" s="83"/>
      <c r="BI32" s="83">
        <v>0</v>
      </c>
    </row>
    <row r="33" spans="1:61" s="33" customFormat="1" ht="19.5" customHeight="1">
      <c r="A33" s="29" t="s">
        <v>19</v>
      </c>
      <c r="B33" s="30">
        <f>B6+B18+B26+B30</f>
        <v>12563.900000000001</v>
      </c>
      <c r="C33" s="31">
        <f>C6+C18+C26+C30</f>
        <v>13433.95</v>
      </c>
      <c r="D33" s="31">
        <f>D6+D18+D26+D30</f>
        <v>15040.93</v>
      </c>
      <c r="E33" s="31">
        <f>E6+E18+E26+E30</f>
        <v>19876.67</v>
      </c>
      <c r="F33" s="32">
        <f t="shared" si="12"/>
        <v>60915.45</v>
      </c>
      <c r="G33" s="30">
        <f>G6+G18+G26+G30</f>
        <v>12662.69664513</v>
      </c>
      <c r="H33" s="31">
        <f>H6+H18+H26+H30</f>
        <v>10943.995625149999</v>
      </c>
      <c r="I33" s="31">
        <f>I6+I18+I26+I30</f>
        <v>13819.346339509999</v>
      </c>
      <c r="J33" s="31">
        <f>J6+J18+J26+J30</f>
        <v>12037.032754340002</v>
      </c>
      <c r="K33" s="32">
        <f t="shared" si="13"/>
        <v>49463.071364129995</v>
      </c>
      <c r="L33" s="30">
        <f>L6+L18+L26+L30</f>
        <v>12484.537000060001</v>
      </c>
      <c r="M33" s="31">
        <f>M6+M18+M26+M30</f>
        <v>14200.37680735</v>
      </c>
      <c r="N33" s="31">
        <f>N6+N18+N26+N30</f>
        <v>17289.631601620003</v>
      </c>
      <c r="O33" s="31">
        <f>O6+O18+O26+O30</f>
        <v>14289.738768239999</v>
      </c>
      <c r="P33" s="32">
        <f t="shared" si="14"/>
        <v>58264.284177270005</v>
      </c>
      <c r="Q33" s="30">
        <f>Q6+Q18+Q26+Q30</f>
        <v>18274.78026882</v>
      </c>
      <c r="R33" s="31">
        <f>R6+R18+R26+R30</f>
        <v>13370.284321929998</v>
      </c>
      <c r="S33" s="31">
        <f>S6+S18+S26+S30</f>
        <v>15110.79034181</v>
      </c>
      <c r="T33" s="31">
        <f>T6+T18+T26+T30</f>
        <v>17230.4519502</v>
      </c>
      <c r="U33" s="32">
        <f t="shared" si="15"/>
        <v>63986.30688275999</v>
      </c>
      <c r="V33" s="30">
        <f>V6+V18+V26+V30</f>
        <v>14933.378848129998</v>
      </c>
      <c r="W33" s="31">
        <f>W6+W18+W26+W30</f>
        <v>20829.2770827</v>
      </c>
      <c r="X33" s="31">
        <f>X6+X18+X26+X30</f>
        <v>16624.023498540002</v>
      </c>
      <c r="Y33" s="31">
        <f>Y6+Y18+Y26+Y30</f>
        <v>18192.82100453</v>
      </c>
      <c r="Z33" s="32">
        <f t="shared" si="16"/>
        <v>70579.5004339</v>
      </c>
      <c r="AA33" s="30">
        <f>AA6+AA18+AA26+AA30</f>
        <v>16668.62688621</v>
      </c>
      <c r="AB33" s="31">
        <f>AB6+AB18+AB26+AB30</f>
        <v>15558.151886930002</v>
      </c>
      <c r="AC33" s="31">
        <f>AC6+AC18+AC26+AC30</f>
        <v>17500.5594673</v>
      </c>
      <c r="AD33" s="31">
        <f>AD6+AD18+AD26+AD30</f>
        <v>18630.00779843</v>
      </c>
      <c r="AE33" s="32">
        <f t="shared" si="5"/>
        <v>68357.34603887</v>
      </c>
      <c r="AF33" s="85">
        <f>AF6+AF18+AF26+AF30</f>
        <v>11861.44246388</v>
      </c>
      <c r="AG33" s="85">
        <f>AG6+AG18+AG26+AG30</f>
        <v>15208.837199639998</v>
      </c>
      <c r="AH33" s="85">
        <f>AH6+AH18+AH26+AH30</f>
        <v>21538.13040783</v>
      </c>
      <c r="AI33" s="75">
        <f>AI6+AI18+AI26+AI30</f>
        <v>18050.46003057</v>
      </c>
      <c r="AJ33" s="32">
        <f t="shared" si="6"/>
        <v>66658.87010192001</v>
      </c>
      <c r="AK33" s="85">
        <f>AK6+AK18+AK26+AK30</f>
        <v>12749.41706551</v>
      </c>
      <c r="AL33" s="85">
        <f>AL6+AL18+AL26+AL30</f>
        <v>18199.1934667</v>
      </c>
      <c r="AM33" s="85">
        <f>AM6+AM18+AM26+AM30</f>
        <v>23187.882211560005</v>
      </c>
      <c r="AN33" s="75">
        <f>AN6+AN18+AN26+AN30</f>
        <v>16180.078887910002</v>
      </c>
      <c r="AO33" s="32">
        <f t="shared" si="7"/>
        <v>70316.57163168001</v>
      </c>
      <c r="AP33" s="85">
        <f>AP6+AP18+AP26+AP30</f>
        <v>14511.39124928</v>
      </c>
      <c r="AQ33" s="85">
        <f>AQ6+AQ18+AQ26+AQ30</f>
        <v>20053.48285049</v>
      </c>
      <c r="AR33" s="85">
        <f>AR6+AR18+AR26+AR30</f>
        <v>18618.81580343</v>
      </c>
      <c r="AS33" s="75">
        <f>AS6+AS18+AS26+AS30</f>
        <v>20789.70945548</v>
      </c>
      <c r="AT33" s="32">
        <f t="shared" si="8"/>
        <v>73973.39935868</v>
      </c>
      <c r="AU33" s="85">
        <f>AU6+AU18+AU26+AU30</f>
        <v>13655.06102464</v>
      </c>
      <c r="AV33" s="85">
        <f>AV6+AV18+AV26+AV30</f>
        <v>23832.81947807</v>
      </c>
      <c r="AW33" s="85">
        <f>AW6+AW18+AW26+AW30</f>
        <v>23014.889879809994</v>
      </c>
      <c r="AX33" s="75">
        <f>AX6+AX18+AX26+AX30</f>
        <v>17967.30326874</v>
      </c>
      <c r="AY33" s="32">
        <f t="shared" si="9"/>
        <v>78470.07365126</v>
      </c>
      <c r="AZ33" s="85">
        <f>AZ6+AZ18+AZ26+AZ30</f>
        <v>18293.888709500003</v>
      </c>
      <c r="BA33" s="85">
        <f>BA6+BA18+BA26+BA30</f>
        <v>22564.244292969997</v>
      </c>
      <c r="BB33" s="85">
        <f>BB6+BB18+BB26+BB30</f>
        <v>21507.25865059</v>
      </c>
      <c r="BC33" s="75">
        <f>BC6+BC18+BC26+BC30</f>
        <v>24067.41636372</v>
      </c>
      <c r="BD33" s="32">
        <f aca="true" t="shared" si="17" ref="BD33:BD39">SUM(AZ33:BC33)</f>
        <v>86432.80801677999</v>
      </c>
      <c r="BE33" s="85">
        <f>BE6+BE18+BE26+BE30</f>
        <v>15678.57867258</v>
      </c>
      <c r="BF33" s="85">
        <f>BF6+BF18+BF26+BF30</f>
        <v>23020.114549030004</v>
      </c>
      <c r="BG33" s="85">
        <f>BG6+BG18+BG26+BG30</f>
        <v>25151.816816320003</v>
      </c>
      <c r="BH33" s="75">
        <f>BH6+BH18+BH26+BH30</f>
        <v>19386.971452269998</v>
      </c>
      <c r="BI33" s="32">
        <f aca="true" t="shared" si="18" ref="BI33:BI39">SUM(BE33:BH33)</f>
        <v>83237.4814902</v>
      </c>
    </row>
    <row r="34" spans="1:61" s="11" customFormat="1" ht="19.5" customHeight="1">
      <c r="A34" s="34" t="s">
        <v>24</v>
      </c>
      <c r="B34" s="35"/>
      <c r="C34" s="36"/>
      <c r="D34" s="36"/>
      <c r="E34" s="36">
        <v>4621.25</v>
      </c>
      <c r="F34" s="37">
        <f t="shared" si="12"/>
        <v>4621.25</v>
      </c>
      <c r="G34" s="35"/>
      <c r="H34" s="36"/>
      <c r="I34" s="36"/>
      <c r="J34" s="38">
        <v>3500</v>
      </c>
      <c r="K34" s="37">
        <f t="shared" si="13"/>
        <v>3500</v>
      </c>
      <c r="L34" s="39"/>
      <c r="M34" s="38"/>
      <c r="N34" s="38">
        <v>8000</v>
      </c>
      <c r="O34" s="38"/>
      <c r="P34" s="37">
        <f t="shared" si="14"/>
        <v>8000</v>
      </c>
      <c r="Q34" s="90">
        <f>SUM(D34:F34)</f>
        <v>9242.5</v>
      </c>
      <c r="R34" s="91">
        <f>SUM(G34:I34)</f>
        <v>0</v>
      </c>
      <c r="S34" s="91">
        <f>SUM(J34:L34)</f>
        <v>7000</v>
      </c>
      <c r="T34" s="91">
        <f>SUM(M34:O34)</f>
        <v>8000</v>
      </c>
      <c r="U34" s="37">
        <f t="shared" si="15"/>
        <v>24242.5</v>
      </c>
      <c r="V34" s="39"/>
      <c r="W34" s="38">
        <v>15000</v>
      </c>
      <c r="X34" s="38"/>
      <c r="Y34" s="38"/>
      <c r="Z34" s="37">
        <f t="shared" si="16"/>
        <v>15000</v>
      </c>
      <c r="AA34" s="39">
        <v>5000</v>
      </c>
      <c r="AB34" s="38">
        <v>0</v>
      </c>
      <c r="AC34" s="38">
        <v>0</v>
      </c>
      <c r="AD34" s="38">
        <v>4900</v>
      </c>
      <c r="AE34" s="37">
        <f t="shared" si="5"/>
        <v>9900</v>
      </c>
      <c r="AF34" s="86"/>
      <c r="AG34" s="86"/>
      <c r="AH34" s="86"/>
      <c r="AI34" s="76"/>
      <c r="AJ34" s="37">
        <f aca="true" t="shared" si="19" ref="AJ34:AJ39">SUM(AF34:AI34)</f>
        <v>0</v>
      </c>
      <c r="AK34" s="86"/>
      <c r="AL34" s="86"/>
      <c r="AM34" s="86"/>
      <c r="AN34" s="76"/>
      <c r="AO34" s="37">
        <f t="shared" si="7"/>
        <v>0</v>
      </c>
      <c r="AP34" s="86">
        <v>0</v>
      </c>
      <c r="AQ34" s="86">
        <v>0</v>
      </c>
      <c r="AR34" s="86">
        <v>0</v>
      </c>
      <c r="AS34" s="76"/>
      <c r="AT34" s="37">
        <f t="shared" si="8"/>
        <v>0</v>
      </c>
      <c r="AU34" s="86">
        <v>0</v>
      </c>
      <c r="AV34" s="86">
        <v>0</v>
      </c>
      <c r="AW34" s="86">
        <v>0</v>
      </c>
      <c r="AX34" s="76"/>
      <c r="AY34" s="37">
        <f t="shared" si="9"/>
        <v>0</v>
      </c>
      <c r="AZ34" s="86">
        <v>0</v>
      </c>
      <c r="BA34" s="86">
        <v>0</v>
      </c>
      <c r="BB34" s="86">
        <v>0</v>
      </c>
      <c r="BC34" s="76">
        <v>0</v>
      </c>
      <c r="BD34" s="37">
        <f t="shared" si="17"/>
        <v>0</v>
      </c>
      <c r="BE34" s="37">
        <v>0</v>
      </c>
      <c r="BF34" s="37">
        <v>0</v>
      </c>
      <c r="BG34" s="86"/>
      <c r="BH34" s="76"/>
      <c r="BI34" s="37">
        <f t="shared" si="18"/>
        <v>0</v>
      </c>
    </row>
    <row r="35" spans="1:61" s="40" customFormat="1" ht="19.5" customHeight="1">
      <c r="A35" s="24" t="s">
        <v>25</v>
      </c>
      <c r="B35" s="22"/>
      <c r="C35" s="23"/>
      <c r="D35" s="23"/>
      <c r="E35" s="23"/>
      <c r="F35" s="28">
        <f t="shared" si="12"/>
        <v>0</v>
      </c>
      <c r="G35" s="22"/>
      <c r="H35" s="23"/>
      <c r="I35" s="23"/>
      <c r="J35" s="23"/>
      <c r="K35" s="28">
        <f t="shared" si="13"/>
        <v>0</v>
      </c>
      <c r="L35" s="22"/>
      <c r="M35" s="23"/>
      <c r="N35" s="23"/>
      <c r="O35" s="23"/>
      <c r="P35" s="28">
        <f t="shared" si="14"/>
        <v>0</v>
      </c>
      <c r="Q35" s="22"/>
      <c r="R35" s="23"/>
      <c r="S35" s="23"/>
      <c r="T35" s="23"/>
      <c r="U35" s="28">
        <f t="shared" si="15"/>
        <v>0</v>
      </c>
      <c r="V35" s="22"/>
      <c r="W35" s="23"/>
      <c r="X35" s="23"/>
      <c r="Y35" s="23"/>
      <c r="Z35" s="28">
        <f t="shared" si="16"/>
        <v>0</v>
      </c>
      <c r="AA35" s="22"/>
      <c r="AB35" s="23"/>
      <c r="AC35" s="23"/>
      <c r="AD35" s="23"/>
      <c r="AE35" s="28">
        <f t="shared" si="5"/>
        <v>0</v>
      </c>
      <c r="AF35" s="83"/>
      <c r="AG35" s="83"/>
      <c r="AH35" s="83"/>
      <c r="AI35" s="73"/>
      <c r="AJ35" s="28">
        <f t="shared" si="19"/>
        <v>0</v>
      </c>
      <c r="AK35" s="83"/>
      <c r="AL35" s="83"/>
      <c r="AM35" s="83"/>
      <c r="AN35" s="73"/>
      <c r="AO35" s="28">
        <f t="shared" si="7"/>
        <v>0</v>
      </c>
      <c r="AP35" s="83">
        <f>AP36+AP37</f>
        <v>0</v>
      </c>
      <c r="AQ35" s="83">
        <f>AQ36+AQ37</f>
        <v>0</v>
      </c>
      <c r="AR35" s="83">
        <f>AR36+AR37</f>
        <v>0</v>
      </c>
      <c r="AS35" s="83">
        <f>AS36+AS37</f>
        <v>0</v>
      </c>
      <c r="AT35" s="28">
        <f t="shared" si="8"/>
        <v>0</v>
      </c>
      <c r="AU35" s="83">
        <f>AU36+AU37</f>
        <v>0</v>
      </c>
      <c r="AV35" s="83">
        <f>AV36+AV37</f>
        <v>0</v>
      </c>
      <c r="AW35" s="83">
        <f>AW36+AW37</f>
        <v>0</v>
      </c>
      <c r="AX35" s="89">
        <f>AX36+AX37</f>
        <v>0</v>
      </c>
      <c r="AY35" s="28">
        <f t="shared" si="9"/>
        <v>0</v>
      </c>
      <c r="AZ35" s="83">
        <f>AZ36+AZ37</f>
        <v>0</v>
      </c>
      <c r="BA35" s="83">
        <f>BA36+BA37</f>
        <v>0</v>
      </c>
      <c r="BB35" s="83">
        <f>BB36+BB37</f>
        <v>0</v>
      </c>
      <c r="BC35" s="89">
        <f>BC36+BC37</f>
        <v>0</v>
      </c>
      <c r="BD35" s="28">
        <f t="shared" si="17"/>
        <v>0</v>
      </c>
      <c r="BE35" s="83">
        <f>BE36+BE37</f>
        <v>0</v>
      </c>
      <c r="BF35" s="83">
        <f>BF36+BF37</f>
        <v>0</v>
      </c>
      <c r="BG35" s="83">
        <f>BG36+BG37</f>
        <v>0</v>
      </c>
      <c r="BH35" s="89">
        <f>BH36+BH37</f>
        <v>0</v>
      </c>
      <c r="BI35" s="28">
        <f t="shared" si="18"/>
        <v>0</v>
      </c>
    </row>
    <row r="36" spans="1:61" s="40" customFormat="1" ht="19.5" customHeight="1">
      <c r="A36" s="21" t="s">
        <v>41</v>
      </c>
      <c r="B36" s="22"/>
      <c r="C36" s="23"/>
      <c r="D36" s="23"/>
      <c r="E36" s="23"/>
      <c r="F36" s="28">
        <f t="shared" si="12"/>
        <v>0</v>
      </c>
      <c r="G36" s="22"/>
      <c r="H36" s="23"/>
      <c r="I36" s="23"/>
      <c r="J36" s="23"/>
      <c r="K36" s="28">
        <f t="shared" si="13"/>
        <v>0</v>
      </c>
      <c r="L36" s="22"/>
      <c r="M36" s="23"/>
      <c r="N36" s="23"/>
      <c r="O36" s="23"/>
      <c r="P36" s="28">
        <f t="shared" si="14"/>
        <v>0</v>
      </c>
      <c r="Q36" s="22"/>
      <c r="R36" s="23"/>
      <c r="S36" s="23"/>
      <c r="T36" s="23"/>
      <c r="U36" s="28">
        <f t="shared" si="15"/>
        <v>0</v>
      </c>
      <c r="V36" s="22"/>
      <c r="W36" s="23"/>
      <c r="X36" s="23"/>
      <c r="Y36" s="23"/>
      <c r="Z36" s="28">
        <f t="shared" si="16"/>
        <v>0</v>
      </c>
      <c r="AA36" s="22"/>
      <c r="AB36" s="23"/>
      <c r="AC36" s="23"/>
      <c r="AD36" s="23"/>
      <c r="AE36" s="28">
        <f t="shared" si="5"/>
        <v>0</v>
      </c>
      <c r="AF36" s="83"/>
      <c r="AG36" s="83"/>
      <c r="AH36" s="83"/>
      <c r="AI36" s="73"/>
      <c r="AJ36" s="28">
        <f t="shared" si="19"/>
        <v>0</v>
      </c>
      <c r="AK36" s="83"/>
      <c r="AL36" s="83"/>
      <c r="AM36" s="83"/>
      <c r="AN36" s="73"/>
      <c r="AO36" s="28">
        <f t="shared" si="7"/>
        <v>0</v>
      </c>
      <c r="AP36" s="83">
        <v>0</v>
      </c>
      <c r="AQ36" s="83">
        <v>0</v>
      </c>
      <c r="AR36" s="83">
        <v>0</v>
      </c>
      <c r="AS36" s="73"/>
      <c r="AT36" s="28">
        <f t="shared" si="8"/>
        <v>0</v>
      </c>
      <c r="AU36" s="83">
        <v>0</v>
      </c>
      <c r="AV36" s="83">
        <v>0</v>
      </c>
      <c r="AW36" s="83">
        <v>0</v>
      </c>
      <c r="AX36" s="73"/>
      <c r="AY36" s="28">
        <f t="shared" si="9"/>
        <v>0</v>
      </c>
      <c r="AZ36" s="83">
        <v>0</v>
      </c>
      <c r="BA36" s="83">
        <v>0</v>
      </c>
      <c r="BB36" s="83">
        <v>0</v>
      </c>
      <c r="BC36" s="73">
        <v>0</v>
      </c>
      <c r="BD36" s="28">
        <f t="shared" si="17"/>
        <v>0</v>
      </c>
      <c r="BE36" s="83">
        <v>0</v>
      </c>
      <c r="BF36" s="83">
        <v>0</v>
      </c>
      <c r="BG36" s="83"/>
      <c r="BH36" s="73"/>
      <c r="BI36" s="28">
        <f t="shared" si="18"/>
        <v>0</v>
      </c>
    </row>
    <row r="37" spans="1:61" s="40" customFormat="1" ht="19.5" customHeight="1">
      <c r="A37" s="21" t="s">
        <v>42</v>
      </c>
      <c r="B37" s="22"/>
      <c r="C37" s="23"/>
      <c r="D37" s="23"/>
      <c r="E37" s="23"/>
      <c r="F37" s="28">
        <f t="shared" si="12"/>
        <v>0</v>
      </c>
      <c r="G37" s="22"/>
      <c r="H37" s="23"/>
      <c r="I37" s="23"/>
      <c r="J37" s="23"/>
      <c r="K37" s="28">
        <f t="shared" si="13"/>
        <v>0</v>
      </c>
      <c r="L37" s="22"/>
      <c r="M37" s="23"/>
      <c r="N37" s="23"/>
      <c r="O37" s="23"/>
      <c r="P37" s="28">
        <f t="shared" si="14"/>
        <v>0</v>
      </c>
      <c r="Q37" s="22"/>
      <c r="R37" s="23"/>
      <c r="S37" s="23"/>
      <c r="T37" s="23"/>
      <c r="U37" s="28">
        <f t="shared" si="15"/>
        <v>0</v>
      </c>
      <c r="V37" s="22"/>
      <c r="W37" s="23"/>
      <c r="X37" s="23"/>
      <c r="Y37" s="23"/>
      <c r="Z37" s="28">
        <f t="shared" si="16"/>
        <v>0</v>
      </c>
      <c r="AA37" s="22"/>
      <c r="AB37" s="23"/>
      <c r="AC37" s="23"/>
      <c r="AD37" s="23"/>
      <c r="AE37" s="28">
        <f t="shared" si="5"/>
        <v>0</v>
      </c>
      <c r="AF37" s="83"/>
      <c r="AG37" s="83"/>
      <c r="AH37" s="83"/>
      <c r="AI37" s="73"/>
      <c r="AJ37" s="28">
        <f t="shared" si="19"/>
        <v>0</v>
      </c>
      <c r="AK37" s="83"/>
      <c r="AL37" s="83"/>
      <c r="AM37" s="83"/>
      <c r="AN37" s="73"/>
      <c r="AO37" s="28">
        <f t="shared" si="7"/>
        <v>0</v>
      </c>
      <c r="AP37" s="83">
        <v>0</v>
      </c>
      <c r="AQ37" s="83">
        <v>0</v>
      </c>
      <c r="AR37" s="83">
        <v>0</v>
      </c>
      <c r="AS37" s="73"/>
      <c r="AT37" s="28">
        <f t="shared" si="8"/>
        <v>0</v>
      </c>
      <c r="AU37" s="83">
        <v>0</v>
      </c>
      <c r="AV37" s="83">
        <v>0</v>
      </c>
      <c r="AW37" s="83">
        <v>0</v>
      </c>
      <c r="AX37" s="73"/>
      <c r="AY37" s="28">
        <f t="shared" si="9"/>
        <v>0</v>
      </c>
      <c r="AZ37" s="83">
        <v>0</v>
      </c>
      <c r="BA37" s="83">
        <v>0</v>
      </c>
      <c r="BB37" s="83">
        <v>0</v>
      </c>
      <c r="BC37" s="73">
        <v>0</v>
      </c>
      <c r="BD37" s="28">
        <f t="shared" si="17"/>
        <v>0</v>
      </c>
      <c r="BE37" s="83">
        <v>0</v>
      </c>
      <c r="BF37" s="83">
        <v>0</v>
      </c>
      <c r="BG37" s="83"/>
      <c r="BH37" s="73"/>
      <c r="BI37" s="28">
        <f t="shared" si="18"/>
        <v>0</v>
      </c>
    </row>
    <row r="38" spans="1:61" s="40" customFormat="1" ht="19.5" customHeight="1">
      <c r="A38" s="24" t="s">
        <v>6</v>
      </c>
      <c r="B38" s="22"/>
      <c r="C38" s="23"/>
      <c r="D38" s="23"/>
      <c r="E38" s="23"/>
      <c r="F38" s="28">
        <f t="shared" si="12"/>
        <v>0</v>
      </c>
      <c r="G38" s="22"/>
      <c r="H38" s="23"/>
      <c r="I38" s="23"/>
      <c r="J38" s="23"/>
      <c r="K38" s="28">
        <f t="shared" si="13"/>
        <v>0</v>
      </c>
      <c r="L38" s="22"/>
      <c r="M38" s="23"/>
      <c r="N38" s="23"/>
      <c r="O38" s="23"/>
      <c r="P38" s="28">
        <f t="shared" si="14"/>
        <v>0</v>
      </c>
      <c r="Q38" s="22"/>
      <c r="R38" s="23"/>
      <c r="S38" s="23"/>
      <c r="T38" s="23"/>
      <c r="U38" s="28">
        <f t="shared" si="15"/>
        <v>0</v>
      </c>
      <c r="V38" s="22"/>
      <c r="W38" s="23"/>
      <c r="X38" s="23"/>
      <c r="Y38" s="23"/>
      <c r="Z38" s="28">
        <f t="shared" si="16"/>
        <v>0</v>
      </c>
      <c r="AA38" s="22"/>
      <c r="AB38" s="23"/>
      <c r="AC38" s="23"/>
      <c r="AD38" s="23"/>
      <c r="AE38" s="28">
        <f t="shared" si="5"/>
        <v>0</v>
      </c>
      <c r="AF38" s="83"/>
      <c r="AG38" s="83"/>
      <c r="AH38" s="83"/>
      <c r="AI38" s="73"/>
      <c r="AJ38" s="28">
        <f t="shared" si="19"/>
        <v>0</v>
      </c>
      <c r="AK38" s="83"/>
      <c r="AL38" s="83"/>
      <c r="AM38" s="83"/>
      <c r="AN38" s="73"/>
      <c r="AO38" s="28">
        <f t="shared" si="7"/>
        <v>0</v>
      </c>
      <c r="AP38" s="83">
        <v>0</v>
      </c>
      <c r="AQ38" s="83">
        <v>0</v>
      </c>
      <c r="AR38" s="83">
        <v>0</v>
      </c>
      <c r="AS38" s="73"/>
      <c r="AT38" s="28">
        <f t="shared" si="8"/>
        <v>0</v>
      </c>
      <c r="AU38" s="83">
        <v>0</v>
      </c>
      <c r="AV38" s="83">
        <v>0</v>
      </c>
      <c r="AW38" s="83">
        <v>0</v>
      </c>
      <c r="AX38" s="73"/>
      <c r="AY38" s="28">
        <f t="shared" si="9"/>
        <v>0</v>
      </c>
      <c r="AZ38" s="83">
        <v>0</v>
      </c>
      <c r="BA38" s="83">
        <v>0</v>
      </c>
      <c r="BB38" s="83">
        <v>0</v>
      </c>
      <c r="BC38" s="73">
        <v>0</v>
      </c>
      <c r="BD38" s="28">
        <f t="shared" si="17"/>
        <v>0</v>
      </c>
      <c r="BE38" s="83">
        <v>0</v>
      </c>
      <c r="BF38" s="83">
        <v>0</v>
      </c>
      <c r="BG38" s="83"/>
      <c r="BH38" s="73"/>
      <c r="BI38" s="28">
        <f t="shared" si="18"/>
        <v>0</v>
      </c>
    </row>
    <row r="39" spans="1:61" s="45" customFormat="1" ht="19.5" customHeight="1" thickBot="1">
      <c r="A39" s="41" t="s">
        <v>26</v>
      </c>
      <c r="B39" s="42">
        <f>B33+B34+B35+B38</f>
        <v>12563.900000000001</v>
      </c>
      <c r="C39" s="43">
        <f>C33+C34+C35+C38</f>
        <v>13433.95</v>
      </c>
      <c r="D39" s="43">
        <f>D33+D34+D35+D38</f>
        <v>15040.93</v>
      </c>
      <c r="E39" s="43">
        <f>E33+E34+E35+E38</f>
        <v>24497.92</v>
      </c>
      <c r="F39" s="44">
        <f t="shared" si="12"/>
        <v>65536.7</v>
      </c>
      <c r="G39" s="42">
        <f>G33+G34+G35+G38</f>
        <v>12662.69664513</v>
      </c>
      <c r="H39" s="43">
        <f>H33+H34+H35+H38</f>
        <v>10943.995625149999</v>
      </c>
      <c r="I39" s="43">
        <f>I33+I34+I35+I38</f>
        <v>13819.346339509999</v>
      </c>
      <c r="J39" s="43">
        <f>J33+J34+J35+J38</f>
        <v>15537.032754340002</v>
      </c>
      <c r="K39" s="44">
        <f t="shared" si="13"/>
        <v>52963.071364129995</v>
      </c>
      <c r="L39" s="42">
        <f>L33+L34+L35+L38</f>
        <v>12484.537000060001</v>
      </c>
      <c r="M39" s="43">
        <f>M33+M34+M35+M38</f>
        <v>14200.37680735</v>
      </c>
      <c r="N39" s="43">
        <f>N33+N34+N35+N38</f>
        <v>25289.631601620003</v>
      </c>
      <c r="O39" s="43">
        <f>O33+O34+O35+O38</f>
        <v>14289.738768239999</v>
      </c>
      <c r="P39" s="44">
        <f t="shared" si="14"/>
        <v>66264.28417727</v>
      </c>
      <c r="Q39" s="42">
        <f>Q33+Q34+Q35+Q38</f>
        <v>27517.28026882</v>
      </c>
      <c r="R39" s="43">
        <f>R33+R34+R35+R38</f>
        <v>13370.284321929998</v>
      </c>
      <c r="S39" s="43">
        <f>S33+S34+S35+S38</f>
        <v>22110.79034181</v>
      </c>
      <c r="T39" s="43">
        <f>T33+T34+T35+T38</f>
        <v>25230.4519502</v>
      </c>
      <c r="U39" s="44">
        <f t="shared" si="15"/>
        <v>88228.80688276001</v>
      </c>
      <c r="V39" s="42">
        <f>V33+V34+V35+V38</f>
        <v>14933.378848129998</v>
      </c>
      <c r="W39" s="43">
        <f>W33+W34+W35+W38</f>
        <v>35829.2770827</v>
      </c>
      <c r="X39" s="43">
        <f>X33+X34+X35+X38</f>
        <v>16624.023498540002</v>
      </c>
      <c r="Y39" s="43">
        <f>Y33+Y34+Y35+Y38</f>
        <v>18192.82100453</v>
      </c>
      <c r="Z39" s="44">
        <f t="shared" si="16"/>
        <v>85579.50043390002</v>
      </c>
      <c r="AA39" s="42">
        <f>AA33+AA34+AA35+AA38</f>
        <v>21668.62688621</v>
      </c>
      <c r="AB39" s="43">
        <f>AB33+AB34+AB35+AB38</f>
        <v>15558.151886930002</v>
      </c>
      <c r="AC39" s="43">
        <f>AC33+AC34+AC35+AC38</f>
        <v>17500.5594673</v>
      </c>
      <c r="AD39" s="43">
        <f>AD33+AD34+AD35+AD38</f>
        <v>23530.00779843</v>
      </c>
      <c r="AE39" s="44">
        <f t="shared" si="5"/>
        <v>78257.34603887</v>
      </c>
      <c r="AF39" s="87">
        <f>AF33+AF34+AF35+AF38</f>
        <v>11861.44246388</v>
      </c>
      <c r="AG39" s="87">
        <f>AG33+AG34+AG35+AG38</f>
        <v>15208.837199639998</v>
      </c>
      <c r="AH39" s="87">
        <f>AH33+AH34+AH35+AH38</f>
        <v>21538.13040783</v>
      </c>
      <c r="AI39" s="77">
        <f>AI33+AI34+AI35+AI38</f>
        <v>18050.46003057</v>
      </c>
      <c r="AJ39" s="44">
        <f t="shared" si="19"/>
        <v>66658.87010192001</v>
      </c>
      <c r="AK39" s="87">
        <f>AK33+AK34+AK35+AK38</f>
        <v>12749.41706551</v>
      </c>
      <c r="AL39" s="87">
        <f>AL33+AL34+AL35+AL38</f>
        <v>18199.1934667</v>
      </c>
      <c r="AM39" s="87">
        <f>AM33+AM34+AM35+AM38</f>
        <v>23187.882211560005</v>
      </c>
      <c r="AN39" s="77">
        <f>AN33+AN34+AN35+AN38</f>
        <v>16180.078887910002</v>
      </c>
      <c r="AO39" s="44">
        <f t="shared" si="7"/>
        <v>70316.57163168001</v>
      </c>
      <c r="AP39" s="87">
        <f>AP33+AP34+AP35+AP38</f>
        <v>14511.39124928</v>
      </c>
      <c r="AQ39" s="87">
        <f>AQ33+AQ34+AQ35+AQ38</f>
        <v>20053.48285049</v>
      </c>
      <c r="AR39" s="87">
        <f>AR33+AR34+AR35+AR38</f>
        <v>18618.81580343</v>
      </c>
      <c r="AS39" s="77">
        <f>AS33+AS34+AS35+AS38</f>
        <v>20789.70945548</v>
      </c>
      <c r="AT39" s="44">
        <f t="shared" si="8"/>
        <v>73973.39935868</v>
      </c>
      <c r="AU39" s="87">
        <f>AU33+AU34+AU35+AU38</f>
        <v>13655.06102464</v>
      </c>
      <c r="AV39" s="87">
        <f>AV33+AV34+AV35+AV38</f>
        <v>23832.81947807</v>
      </c>
      <c r="AW39" s="87">
        <f>AW33+AW34+AW35+AW38</f>
        <v>23014.889879809994</v>
      </c>
      <c r="AX39" s="77">
        <f>AX33+AX34+AX35+AX38</f>
        <v>17967.30326874</v>
      </c>
      <c r="AY39" s="44">
        <f t="shared" si="9"/>
        <v>78470.07365126</v>
      </c>
      <c r="AZ39" s="87">
        <f>AZ33+AZ34+AZ35+AZ38</f>
        <v>18293.888709500003</v>
      </c>
      <c r="BA39" s="87">
        <f>BA33+BA34+BA35+BA38</f>
        <v>22564.244292969997</v>
      </c>
      <c r="BB39" s="87">
        <f>BB33+BB34+BB35+BB38</f>
        <v>21507.25865059</v>
      </c>
      <c r="BC39" s="77">
        <f>BC33+BC34+BC35+BC38</f>
        <v>24067.41636372</v>
      </c>
      <c r="BD39" s="44">
        <f t="shared" si="17"/>
        <v>86432.80801677999</v>
      </c>
      <c r="BE39" s="87">
        <f>BE33+BE34+BE35+BE38</f>
        <v>15678.57867258</v>
      </c>
      <c r="BF39" s="87">
        <f>BF33+BF34+BF35+BF38</f>
        <v>23020.114549030004</v>
      </c>
      <c r="BG39" s="87">
        <f>BG33+BG34+BG35+BG38</f>
        <v>25151.816816320003</v>
      </c>
      <c r="BH39" s="77">
        <f>BH33+BH34+BH35+BH38</f>
        <v>19386.971452269998</v>
      </c>
      <c r="BI39" s="44">
        <f t="shared" si="18"/>
        <v>83237.4814902</v>
      </c>
    </row>
    <row r="40" spans="1:51" s="53" customFormat="1" ht="19.5" customHeight="1">
      <c r="A40" s="50" t="s">
        <v>52</v>
      </c>
      <c r="B40" s="51"/>
      <c r="C40" s="52"/>
      <c r="D40" s="52"/>
      <c r="E40" s="52"/>
      <c r="F40" s="52"/>
      <c r="G40" s="51"/>
      <c r="H40" s="52"/>
      <c r="I40" s="52"/>
      <c r="J40" s="52"/>
      <c r="K40" s="52"/>
      <c r="L40" s="51"/>
      <c r="M40" s="52"/>
      <c r="N40" s="52"/>
      <c r="O40" s="52"/>
      <c r="P40" s="52"/>
      <c r="Q40" s="51"/>
      <c r="R40" s="52"/>
      <c r="S40" s="52"/>
      <c r="T40" s="52"/>
      <c r="U40" s="52"/>
      <c r="V40" s="51"/>
      <c r="W40" s="52"/>
      <c r="X40" s="52"/>
      <c r="Y40" s="52"/>
      <c r="Z40" s="52"/>
      <c r="AA40" s="51"/>
      <c r="AB40" s="52"/>
      <c r="AC40" s="52"/>
      <c r="AD40" s="52"/>
      <c r="AE40" s="52"/>
      <c r="AF40" s="51"/>
      <c r="AG40" s="52"/>
      <c r="AH40" s="52"/>
      <c r="AI40" s="52"/>
      <c r="AJ40" s="52"/>
      <c r="AK40" s="51"/>
      <c r="AL40" s="52"/>
      <c r="AM40" s="52"/>
      <c r="AN40" s="52"/>
      <c r="AO40" s="52"/>
      <c r="AP40" s="51"/>
      <c r="AQ40" s="52"/>
      <c r="AR40" s="52"/>
      <c r="AS40" s="52"/>
      <c r="AT40" s="52"/>
      <c r="AU40" s="51"/>
      <c r="AV40" s="52"/>
      <c r="AW40" s="52"/>
      <c r="AX40" s="52"/>
      <c r="AY40" s="52"/>
    </row>
    <row r="41" s="53" customFormat="1" ht="19.5" customHeight="1">
      <c r="A41" s="53" t="s">
        <v>53</v>
      </c>
    </row>
    <row r="42" s="53" customFormat="1" ht="19.5" customHeight="1">
      <c r="A42" s="53" t="s">
        <v>54</v>
      </c>
    </row>
    <row r="43" s="53" customFormat="1" ht="19.5" customHeight="1">
      <c r="A43" s="53" t="s">
        <v>55</v>
      </c>
    </row>
    <row r="44" s="53" customFormat="1" ht="19.5" customHeight="1">
      <c r="A44" s="53" t="s">
        <v>56</v>
      </c>
    </row>
    <row r="45" s="53" customFormat="1" ht="19.5" customHeight="1">
      <c r="A45" s="53" t="s">
        <v>57</v>
      </c>
    </row>
    <row r="46" s="53" customFormat="1" ht="19.5" customHeight="1">
      <c r="A46" s="53" t="s">
        <v>63</v>
      </c>
    </row>
    <row r="47" s="53" customFormat="1" ht="19.5" customHeight="1">
      <c r="A47" s="53" t="s">
        <v>66</v>
      </c>
    </row>
    <row r="48" s="53" customFormat="1" ht="19.5" customHeight="1">
      <c r="A48" s="53" t="s">
        <v>58</v>
      </c>
    </row>
    <row r="49" s="53" customFormat="1" ht="19.5" customHeight="1">
      <c r="A49" s="53" t="s">
        <v>59</v>
      </c>
    </row>
    <row r="50" s="53" customFormat="1" ht="19.5" customHeight="1">
      <c r="A50" s="53" t="s">
        <v>62</v>
      </c>
    </row>
    <row r="51" s="53" customFormat="1" ht="19.5" customHeight="1">
      <c r="A51" s="53" t="s">
        <v>65</v>
      </c>
    </row>
    <row r="52" s="53" customFormat="1" ht="19.5" customHeight="1">
      <c r="A52" s="56" t="s">
        <v>8</v>
      </c>
    </row>
    <row r="53" s="53" customFormat="1" ht="19.5" customHeight="1">
      <c r="A53" s="56" t="s">
        <v>68</v>
      </c>
    </row>
    <row r="54" s="53" customFormat="1" ht="19.5" customHeight="1">
      <c r="A54" s="56" t="s">
        <v>71</v>
      </c>
    </row>
    <row r="55" s="53" customFormat="1" ht="19.5" customHeight="1"/>
    <row r="56" s="53" customFormat="1" ht="19.5" customHeight="1"/>
    <row r="57" s="54" customFormat="1" ht="19.5" customHeight="1"/>
  </sheetData>
  <sheetProtection/>
  <mergeCells count="14">
    <mergeCell ref="BE4:BI4"/>
    <mergeCell ref="A3:BI3"/>
    <mergeCell ref="AZ4:BD4"/>
    <mergeCell ref="AK4:AO4"/>
    <mergeCell ref="Q4:U4"/>
    <mergeCell ref="V4:Z4"/>
    <mergeCell ref="A4:A5"/>
    <mergeCell ref="B4:F4"/>
    <mergeCell ref="AU4:AY4"/>
    <mergeCell ref="AA4:AE4"/>
    <mergeCell ref="G4:K4"/>
    <mergeCell ref="L4:P4"/>
    <mergeCell ref="AF4:AJ4"/>
    <mergeCell ref="AP4:AT4"/>
  </mergeCells>
  <printOptions horizontalCentered="1"/>
  <pageMargins left="0.16" right="0" top="0" bottom="0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70" zoomScaleNormal="70" zoomScaleSheetLayoutView="100" zoomScalePageLayoutView="0" workbookViewId="0" topLeftCell="A34">
      <selection activeCell="A55" sqref="A55"/>
    </sheetView>
  </sheetViews>
  <sheetFormatPr defaultColWidth="45.7109375" defaultRowHeight="19.5" customHeight="1"/>
  <cols>
    <col min="1" max="1" width="94.140625" style="55" customWidth="1"/>
    <col min="2" max="7" width="11.57421875" style="55" hidden="1" customWidth="1"/>
    <col min="8" max="11" width="15.140625" style="55" customWidth="1"/>
    <col min="12" max="12" width="17.57421875" style="55" customWidth="1"/>
    <col min="13" max="13" width="18.421875" style="55" customWidth="1"/>
    <col min="14" max="16384" width="45.7109375" style="55" customWidth="1"/>
  </cols>
  <sheetData>
    <row r="1" spans="1:28" s="1" customFormat="1" ht="19.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1" customFormat="1" ht="19.5" customHeight="1">
      <c r="A2" s="46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1" customFormat="1" ht="19.5" customHeight="1" thickBot="1">
      <c r="A3" s="103" t="s">
        <v>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13" s="1" customFormat="1" ht="19.5" customHeight="1">
      <c r="A4" s="92" t="s">
        <v>0</v>
      </c>
      <c r="B4" s="97" t="s">
        <v>9</v>
      </c>
      <c r="C4" s="98"/>
      <c r="D4" s="98"/>
      <c r="E4" s="98"/>
      <c r="F4" s="98"/>
      <c r="G4" s="98"/>
      <c r="H4" s="98"/>
      <c r="I4" s="88" t="s">
        <v>9</v>
      </c>
      <c r="J4" s="88" t="s">
        <v>9</v>
      </c>
      <c r="K4" s="88" t="s">
        <v>9</v>
      </c>
      <c r="L4" s="88" t="s">
        <v>9</v>
      </c>
      <c r="M4" s="88" t="s">
        <v>9</v>
      </c>
    </row>
    <row r="5" spans="1:13" s="1" customFormat="1" ht="19.5" customHeight="1" thickBot="1">
      <c r="A5" s="93"/>
      <c r="B5" s="2">
        <v>2551</v>
      </c>
      <c r="C5" s="3">
        <v>2552</v>
      </c>
      <c r="D5" s="3">
        <v>2553</v>
      </c>
      <c r="E5" s="3">
        <v>2554</v>
      </c>
      <c r="F5" s="3">
        <v>2555</v>
      </c>
      <c r="G5" s="3">
        <v>2556</v>
      </c>
      <c r="H5" s="4">
        <v>2557</v>
      </c>
      <c r="I5" s="4">
        <v>2558</v>
      </c>
      <c r="J5" s="4">
        <v>2559</v>
      </c>
      <c r="K5" s="4">
        <v>2560</v>
      </c>
      <c r="L5" s="4">
        <v>2561</v>
      </c>
      <c r="M5" s="4">
        <v>2562</v>
      </c>
    </row>
    <row r="6" spans="1:13" s="11" customFormat="1" ht="19.5" customHeight="1">
      <c r="A6" s="7" t="s">
        <v>21</v>
      </c>
      <c r="B6" s="8">
        <f aca="true" t="shared" si="0" ref="B6:G6">B7+B12</f>
        <v>11981.119999999999</v>
      </c>
      <c r="C6" s="9">
        <f t="shared" si="0"/>
        <v>12007.33126191</v>
      </c>
      <c r="D6" s="9">
        <f t="shared" si="0"/>
        <v>13168.373079810002</v>
      </c>
      <c r="E6" s="9">
        <f t="shared" si="0"/>
        <v>13644.78688276</v>
      </c>
      <c r="F6" s="9">
        <f t="shared" si="0"/>
        <v>13802.678235299998</v>
      </c>
      <c r="G6" s="9">
        <f t="shared" si="0"/>
        <v>14449.27304674</v>
      </c>
      <c r="H6" s="57">
        <f aca="true" t="shared" si="1" ref="H6:M6">H7+H12</f>
        <v>15508.65705507</v>
      </c>
      <c r="I6" s="57">
        <f t="shared" si="1"/>
        <v>17292.71840815</v>
      </c>
      <c r="J6" s="57">
        <f t="shared" si="1"/>
        <v>16859.65745606</v>
      </c>
      <c r="K6" s="57">
        <f t="shared" si="1"/>
        <v>19222.54288427</v>
      </c>
      <c r="L6" s="57">
        <f t="shared" si="1"/>
        <v>20053.340730850003</v>
      </c>
      <c r="M6" s="57">
        <f t="shared" si="1"/>
        <v>19834.551154160003</v>
      </c>
    </row>
    <row r="7" spans="1:13" s="11" customFormat="1" ht="19.5" customHeight="1">
      <c r="A7" s="12" t="s">
        <v>29</v>
      </c>
      <c r="B7" s="13">
        <f aca="true" t="shared" si="2" ref="B7:G7">SUM(B8:B11)</f>
        <v>9150.009999999998</v>
      </c>
      <c r="C7" s="14">
        <f t="shared" si="2"/>
        <v>9416.4651914</v>
      </c>
      <c r="D7" s="14">
        <f t="shared" si="2"/>
        <v>9401.214101320002</v>
      </c>
      <c r="E7" s="14">
        <f t="shared" si="2"/>
        <v>10317.41846227</v>
      </c>
      <c r="F7" s="14">
        <f t="shared" si="2"/>
        <v>10502.519999999999</v>
      </c>
      <c r="G7" s="14">
        <f t="shared" si="2"/>
        <v>11306.45165925</v>
      </c>
      <c r="H7" s="28">
        <f aca="true" t="shared" si="3" ref="H7:M7">SUM(H8:H11)</f>
        <v>11980.15404834</v>
      </c>
      <c r="I7" s="28">
        <f t="shared" si="3"/>
        <v>12316.18835403</v>
      </c>
      <c r="J7" s="28">
        <f t="shared" si="3"/>
        <v>12929.5797154</v>
      </c>
      <c r="K7" s="28">
        <f t="shared" si="3"/>
        <v>14914.654139670001</v>
      </c>
      <c r="L7" s="28">
        <f t="shared" si="3"/>
        <v>14973.25716121</v>
      </c>
      <c r="M7" s="28">
        <f t="shared" si="3"/>
        <v>16159.049236940002</v>
      </c>
    </row>
    <row r="8" spans="1:13" s="11" customFormat="1" ht="19.5" customHeight="1">
      <c r="A8" s="15" t="s">
        <v>43</v>
      </c>
      <c r="B8" s="16">
        <f>รายไตรมาส!F8</f>
        <v>8380.63</v>
      </c>
      <c r="C8" s="17">
        <f>รายไตรมาส!K8</f>
        <v>8622.46098769</v>
      </c>
      <c r="D8" s="17">
        <f>รายไตรมาส!P8</f>
        <v>8591.24090833</v>
      </c>
      <c r="E8" s="17">
        <f>รายไตรมาส!U8</f>
        <v>9477.5751714</v>
      </c>
      <c r="F8" s="17">
        <f>รายไตรมาส!Z8</f>
        <v>9659.189999999999</v>
      </c>
      <c r="G8" s="17">
        <f>รายไตรมาส!AE8</f>
        <v>10005.61551277</v>
      </c>
      <c r="H8" s="58">
        <f>รายไตรมาส!AJ8</f>
        <v>5677.1623922</v>
      </c>
      <c r="I8" s="58">
        <f>รายไตรมาส!AO8</f>
        <v>11365.56316307</v>
      </c>
      <c r="J8" s="58">
        <f>รายไตรมาส!AT8</f>
        <v>6122.090412</v>
      </c>
      <c r="K8" s="58">
        <f>รายไตรมาส!AY8</f>
        <v>12937.40346066</v>
      </c>
      <c r="L8" s="58">
        <f>รายไตรมาส!BD8</f>
        <v>13921.47970801</v>
      </c>
      <c r="M8" s="58">
        <f>รายไตรมาส!BI8</f>
        <v>15085.82634791</v>
      </c>
    </row>
    <row r="9" spans="1:13" s="11" customFormat="1" ht="19.5" customHeight="1">
      <c r="A9" s="15" t="s">
        <v>44</v>
      </c>
      <c r="B9" s="16">
        <f>รายไตรมาส!F9</f>
        <v>133.56</v>
      </c>
      <c r="C9" s="17">
        <f>รายไตรมาส!K9</f>
        <v>130.58901917</v>
      </c>
      <c r="D9" s="17">
        <f>รายไตรมาส!P9</f>
        <v>133.63313994</v>
      </c>
      <c r="E9" s="17">
        <f>รายไตรมาส!U9</f>
        <v>132.78588707999998</v>
      </c>
      <c r="F9" s="17">
        <f>รายไตรมาส!Z9</f>
        <v>132.13</v>
      </c>
      <c r="G9" s="17">
        <f>รายไตรมาส!AE9</f>
        <v>553.97043665</v>
      </c>
      <c r="H9" s="58">
        <f>รายไตรมาส!AJ9</f>
        <v>5526.63800918</v>
      </c>
      <c r="I9" s="58">
        <f>รายไตรมาส!AO9</f>
        <v>130.97802392999998</v>
      </c>
      <c r="J9" s="58">
        <f>รายไตรมาส!AT9</f>
        <v>5953.946607530001</v>
      </c>
      <c r="K9" s="58">
        <f>รายไตรมาส!AY9</f>
        <v>1068.21705085</v>
      </c>
      <c r="L9" s="58">
        <f>รายไตรมาส!BD9</f>
        <v>136.1334688</v>
      </c>
      <c r="M9" s="58">
        <f>รายไตรมาส!BI9</f>
        <v>141.75498935000002</v>
      </c>
    </row>
    <row r="10" spans="1:13" s="11" customFormat="1" ht="19.5" customHeight="1">
      <c r="A10" s="15" t="s">
        <v>45</v>
      </c>
      <c r="B10" s="16">
        <f>รายไตรมาส!F10</f>
        <v>632.65</v>
      </c>
      <c r="C10" s="17">
        <f>รายไตรมาส!K10</f>
        <v>660.3953725399999</v>
      </c>
      <c r="D10" s="17">
        <f>รายไตรมาส!P10</f>
        <v>673.52235305</v>
      </c>
      <c r="E10" s="17">
        <f>รายไตรมาส!U10</f>
        <v>704.6171537900001</v>
      </c>
      <c r="F10" s="17">
        <f>รายไตรมาส!Z10</f>
        <v>708.6</v>
      </c>
      <c r="G10" s="17">
        <f>รายไตรมาส!AE10</f>
        <v>744.16697983</v>
      </c>
      <c r="H10" s="58">
        <f>รายไตรมาส!AJ10</f>
        <v>773.7727869600001</v>
      </c>
      <c r="I10" s="58">
        <f>รายไตรมาส!AO10</f>
        <v>817.2145670300001</v>
      </c>
      <c r="J10" s="58">
        <f>รายไตรมาส!AT10</f>
        <v>850.83689587</v>
      </c>
      <c r="K10" s="58">
        <f>รายไตรมาส!AY10</f>
        <v>907.35150416</v>
      </c>
      <c r="L10" s="58">
        <f>รายไตรมาส!BD10</f>
        <v>914.8146204000001</v>
      </c>
      <c r="M10" s="58">
        <f>รายไตรมาส!BI10</f>
        <v>930.6080876799999</v>
      </c>
    </row>
    <row r="11" spans="1:13" s="11" customFormat="1" ht="19.5" customHeight="1">
      <c r="A11" s="15" t="s">
        <v>46</v>
      </c>
      <c r="B11" s="16">
        <f>รายไตรมาส!F11</f>
        <v>3.17</v>
      </c>
      <c r="C11" s="17">
        <f>รายไตรมาส!K11</f>
        <v>3.0198120000000004</v>
      </c>
      <c r="D11" s="17">
        <f>รายไตรมาส!P11</f>
        <v>2.8177000000000003</v>
      </c>
      <c r="E11" s="17">
        <f>รายไตรมาส!U11</f>
        <v>2.4402500000000003</v>
      </c>
      <c r="F11" s="17">
        <f>รายไตรมาส!Z11</f>
        <v>2.6</v>
      </c>
      <c r="G11" s="17">
        <f>รายไตรมาส!AE11</f>
        <v>2.69873</v>
      </c>
      <c r="H11" s="58">
        <f>รายไตรมาส!AJ11</f>
        <v>2.5808600000000004</v>
      </c>
      <c r="I11" s="58">
        <f>รายไตรมาส!AO11</f>
        <v>2.4326</v>
      </c>
      <c r="J11" s="58">
        <f>รายไตรมาส!AT11</f>
        <v>2.7058</v>
      </c>
      <c r="K11" s="58">
        <f>รายไตรมาส!AY11</f>
        <v>1.682124</v>
      </c>
      <c r="L11" s="58">
        <f>รายไตรมาส!BD11</f>
        <v>0.829364</v>
      </c>
      <c r="M11" s="58">
        <f>รายไตรมาส!BI11</f>
        <v>0.859812</v>
      </c>
    </row>
    <row r="12" spans="1:13" s="11" customFormat="1" ht="19.5" customHeight="1">
      <c r="A12" s="12" t="s">
        <v>30</v>
      </c>
      <c r="B12" s="16">
        <f aca="true" t="shared" si="4" ref="B12:G12">SUM(B13:B17)</f>
        <v>2831.1099999999997</v>
      </c>
      <c r="C12" s="20">
        <f t="shared" si="4"/>
        <v>2590.86607051</v>
      </c>
      <c r="D12" s="20">
        <f t="shared" si="4"/>
        <v>3767.15897849</v>
      </c>
      <c r="E12" s="20">
        <f t="shared" si="4"/>
        <v>3327.36842049</v>
      </c>
      <c r="F12" s="20">
        <f t="shared" si="4"/>
        <v>3300.1582353</v>
      </c>
      <c r="G12" s="20">
        <f t="shared" si="4"/>
        <v>3142.8213874900002</v>
      </c>
      <c r="H12" s="59">
        <f aca="true" t="shared" si="5" ref="H12:M12">SUM(H13:H17)</f>
        <v>3528.50300673</v>
      </c>
      <c r="I12" s="59">
        <f t="shared" si="5"/>
        <v>4976.53005412</v>
      </c>
      <c r="J12" s="59">
        <f t="shared" si="5"/>
        <v>3930.0777406599996</v>
      </c>
      <c r="K12" s="59">
        <f t="shared" si="5"/>
        <v>4307.888744599999</v>
      </c>
      <c r="L12" s="59">
        <f t="shared" si="5"/>
        <v>5080.083569640001</v>
      </c>
      <c r="M12" s="59">
        <f t="shared" si="5"/>
        <v>3675.50191722</v>
      </c>
    </row>
    <row r="13" spans="1:13" s="11" customFormat="1" ht="19.5" customHeight="1">
      <c r="A13" s="21" t="s">
        <v>47</v>
      </c>
      <c r="B13" s="16">
        <f>รายไตรมาส!F13</f>
        <v>988.51</v>
      </c>
      <c r="C13" s="17">
        <f>รายไตรมาส!K13</f>
        <v>958.7542575</v>
      </c>
      <c r="D13" s="17">
        <f>รายไตรมาส!P13</f>
        <v>950.4769529999999</v>
      </c>
      <c r="E13" s="17">
        <f>รายไตรมาส!U13</f>
        <v>1166.00214084</v>
      </c>
      <c r="F13" s="17">
        <f>รายไตรมาส!Z13</f>
        <v>1098.2</v>
      </c>
      <c r="G13" s="17">
        <f>รายไตรมาส!AE13</f>
        <v>1061.58216849</v>
      </c>
      <c r="H13" s="58">
        <f>รายไตรมาส!AJ13</f>
        <v>1086.24370691</v>
      </c>
      <c r="I13" s="58">
        <f>รายไตรมาส!AO13</f>
        <v>1144.0678109300002</v>
      </c>
      <c r="J13" s="58">
        <f>รายไตรมาส!AT13</f>
        <v>1191.0062976400002</v>
      </c>
      <c r="K13" s="58">
        <f>รายไตรมาส!AY13</f>
        <v>1448.8792454399997</v>
      </c>
      <c r="L13" s="58">
        <f>รายไตรมาส!BD13</f>
        <v>1520.88946867</v>
      </c>
      <c r="M13" s="58">
        <f>รายไตรมาส!BI13</f>
        <v>1440.31721719</v>
      </c>
    </row>
    <row r="14" spans="1:13" s="11" customFormat="1" ht="19.5" customHeight="1">
      <c r="A14" s="21" t="s">
        <v>48</v>
      </c>
      <c r="B14" s="16">
        <f>รายไตรมาส!F14</f>
        <v>1304.23</v>
      </c>
      <c r="C14" s="17">
        <f>รายไตรมาส!K14</f>
        <v>800.46644766</v>
      </c>
      <c r="D14" s="17">
        <f>รายไตรมาส!P14</f>
        <v>302.27598849000003</v>
      </c>
      <c r="E14" s="17">
        <f>รายไตรมาส!U14</f>
        <v>614.06307939</v>
      </c>
      <c r="F14" s="17">
        <f>รายไตรมาส!Z14</f>
        <v>937.83826644</v>
      </c>
      <c r="G14" s="17">
        <f>รายไตรมาส!AE14</f>
        <v>1156.78882986</v>
      </c>
      <c r="H14" s="58">
        <f>รายไตรมาส!AJ14</f>
        <v>1053.1635279</v>
      </c>
      <c r="I14" s="58">
        <f>รายไตรมาส!AO14</f>
        <v>865.3607519299999</v>
      </c>
      <c r="J14" s="58">
        <f>รายไตรมาส!AT14</f>
        <v>792.5692874599999</v>
      </c>
      <c r="K14" s="58">
        <f>รายไตรมาส!AY14</f>
        <v>683.95979058</v>
      </c>
      <c r="L14" s="58">
        <f>รายไตรมาส!BD14</f>
        <v>753.32053846</v>
      </c>
      <c r="M14" s="58">
        <f>รายไตรมาส!BI14</f>
        <v>1102.2296864700002</v>
      </c>
    </row>
    <row r="15" spans="1:13" s="11" customFormat="1" ht="19.5" customHeight="1">
      <c r="A15" s="21" t="s">
        <v>49</v>
      </c>
      <c r="B15" s="16">
        <f>รายไตรมาส!F15</f>
        <v>41.81</v>
      </c>
      <c r="C15" s="17">
        <f>รายไตรมาส!K15</f>
        <v>34.87047</v>
      </c>
      <c r="D15" s="17">
        <f>รายไตรมาส!P15</f>
        <v>30.6512</v>
      </c>
      <c r="E15" s="17">
        <f>รายไตรมาส!U15</f>
        <v>0</v>
      </c>
      <c r="F15" s="17">
        <f>รายไตรมาส!Z15</f>
        <v>0</v>
      </c>
      <c r="G15" s="17">
        <f>รายไตรมาส!AE15</f>
        <v>79.2</v>
      </c>
      <c r="H15" s="58">
        <f>รายไตรมาส!AJ15</f>
        <v>91.07350751</v>
      </c>
      <c r="I15" s="58">
        <f>รายไตรมาส!AO15</f>
        <v>91.07350751</v>
      </c>
      <c r="J15" s="58">
        <f>รายไตรมาส!AT15</f>
        <v>65.38486438999999</v>
      </c>
      <c r="K15" s="58">
        <f>รายไตรมาส!AY15</f>
        <v>46.522475920000005</v>
      </c>
      <c r="L15" s="58">
        <f>รายไตรมาส!BD15</f>
        <v>51.559861409999996</v>
      </c>
      <c r="M15" s="58">
        <f>รายไตรมาส!BI15</f>
        <v>41.80938246</v>
      </c>
    </row>
    <row r="16" spans="1:13" s="11" customFormat="1" ht="19.5" customHeight="1">
      <c r="A16" s="21" t="s">
        <v>50</v>
      </c>
      <c r="B16" s="16">
        <f>รายไตรมาส!F16</f>
        <v>496.55999999999995</v>
      </c>
      <c r="C16" s="17">
        <f>รายไตรมาส!K16</f>
        <v>796.77489535</v>
      </c>
      <c r="D16" s="17">
        <f>รายไตรมาส!P16</f>
        <v>2483.22069431</v>
      </c>
      <c r="E16" s="17">
        <f>รายไตรมาส!U16</f>
        <v>1547.30320026</v>
      </c>
      <c r="F16" s="17">
        <f>รายไตรมาส!Z16</f>
        <v>1207.51996886</v>
      </c>
      <c r="G16" s="17">
        <f>รายไตรมาส!AE16</f>
        <v>845.2503891399999</v>
      </c>
      <c r="H16" s="58">
        <f>รายไตรมาส!AJ16</f>
        <v>1298.02226441</v>
      </c>
      <c r="I16" s="58">
        <f>รายไตรมาส!AO16</f>
        <v>2876.02798375</v>
      </c>
      <c r="J16" s="58">
        <f>รายไตรมาส!AT16</f>
        <v>1881.1172911699996</v>
      </c>
      <c r="K16" s="58">
        <f>รายไตรมาส!AY16</f>
        <v>2128.5272326599998</v>
      </c>
      <c r="L16" s="58">
        <f>รายไตรมาส!BD16</f>
        <v>2754.3137011000003</v>
      </c>
      <c r="M16" s="58">
        <f>รายไตรมาส!BI16</f>
        <v>1091.1456311</v>
      </c>
    </row>
    <row r="17" spans="1:13" s="11" customFormat="1" ht="19.5" customHeight="1">
      <c r="A17" s="21" t="s">
        <v>51</v>
      </c>
      <c r="B17" s="16">
        <f>รายไตรมาส!F17</f>
        <v>0</v>
      </c>
      <c r="C17" s="17">
        <f>รายไตรมาส!K17</f>
        <v>0</v>
      </c>
      <c r="D17" s="17">
        <f>รายไตรมาส!P17</f>
        <v>0.53414269</v>
      </c>
      <c r="E17" s="17">
        <f>รายไตรมาส!U17</f>
        <v>0</v>
      </c>
      <c r="F17" s="17">
        <f>รายไตรมาส!Z17</f>
        <v>56.6</v>
      </c>
      <c r="G17" s="17">
        <f>รายไตรมาส!AE17</f>
        <v>0</v>
      </c>
      <c r="H17" s="58">
        <f>รายไตรมาส!AJ17</f>
        <v>0</v>
      </c>
      <c r="I17" s="58">
        <f>รายไตรมาส!AO17</f>
        <v>0</v>
      </c>
      <c r="J17" s="58">
        <f>รายไตรมาส!AT17</f>
        <v>0</v>
      </c>
      <c r="K17" s="58">
        <f>รายไตรมาส!AY17</f>
        <v>0</v>
      </c>
      <c r="L17" s="58">
        <f>รายไตรมาส!BD17</f>
        <v>0</v>
      </c>
      <c r="M17" s="58">
        <f>รายไตรมาส!BI17</f>
        <v>0</v>
      </c>
    </row>
    <row r="18" spans="1:13" s="11" customFormat="1" ht="19.5" customHeight="1">
      <c r="A18" s="24" t="s">
        <v>22</v>
      </c>
      <c r="B18" s="16">
        <f aca="true" t="shared" si="6" ref="B18:G18">SUM(B19:B25)</f>
        <v>33489.53</v>
      </c>
      <c r="C18" s="20">
        <f t="shared" si="6"/>
        <v>26641.14010222</v>
      </c>
      <c r="D18" s="20">
        <f t="shared" si="6"/>
        <v>32882.21109745999</v>
      </c>
      <c r="E18" s="20">
        <f t="shared" si="6"/>
        <v>43468.21999999999</v>
      </c>
      <c r="F18" s="20">
        <f t="shared" si="6"/>
        <v>41534.162198599995</v>
      </c>
      <c r="G18" s="20">
        <f t="shared" si="6"/>
        <v>44730.978457649995</v>
      </c>
      <c r="H18" s="59">
        <f aca="true" t="shared" si="7" ref="H18:M18">SUM(H19:H25)</f>
        <v>51150.21304685</v>
      </c>
      <c r="I18" s="59">
        <f t="shared" si="7"/>
        <v>53023.85322353</v>
      </c>
      <c r="J18" s="59">
        <f t="shared" si="7"/>
        <v>57113.74190262001</v>
      </c>
      <c r="K18" s="59">
        <f t="shared" si="7"/>
        <v>59247.53076699</v>
      </c>
      <c r="L18" s="59">
        <f t="shared" si="7"/>
        <v>66379.46728593</v>
      </c>
      <c r="M18" s="59">
        <f t="shared" si="7"/>
        <v>63402.93033604</v>
      </c>
    </row>
    <row r="19" spans="1:13" s="11" customFormat="1" ht="19.5" customHeight="1">
      <c r="A19" s="15" t="s">
        <v>31</v>
      </c>
      <c r="B19" s="16">
        <f>รายไตรมาส!F19</f>
        <v>16184.43</v>
      </c>
      <c r="C19" s="17">
        <f>รายไตรมาส!K19</f>
        <v>14362.65953125</v>
      </c>
      <c r="D19" s="17">
        <f>รายไตรมาส!P19</f>
        <v>16905.11837751</v>
      </c>
      <c r="E19" s="17">
        <f>รายไตรมาส!U19</f>
        <v>18974.89</v>
      </c>
      <c r="F19" s="17">
        <f>รายไตรมาส!Z19</f>
        <v>17409.01267551</v>
      </c>
      <c r="G19" s="17">
        <f>รายไตรมาส!AE19</f>
        <v>18910.574976689997</v>
      </c>
      <c r="H19" s="58">
        <f>รายไตรมาส!AJ19</f>
        <v>23175.271589280004</v>
      </c>
      <c r="I19" s="58">
        <f>รายไตรมาส!AO19</f>
        <v>24028.206379310002</v>
      </c>
      <c r="J19" s="58">
        <f>รายไตรมาส!AT19</f>
        <v>27610.78423974</v>
      </c>
      <c r="K19" s="58">
        <f>รายไตรมาส!AY19</f>
        <v>27307.24681849</v>
      </c>
      <c r="L19" s="58">
        <f>รายไตรมาส!BD19</f>
        <v>31229.20147189</v>
      </c>
      <c r="M19" s="58">
        <f>รายไตรมาส!BI19</f>
        <v>28130.215524090003</v>
      </c>
    </row>
    <row r="20" spans="1:13" s="11" customFormat="1" ht="19.5" customHeight="1">
      <c r="A20" s="15" t="s">
        <v>32</v>
      </c>
      <c r="B20" s="16">
        <f>รายไตรมาส!F20</f>
        <v>2022.3200000000002</v>
      </c>
      <c r="C20" s="17">
        <f>รายไตรมาส!K20</f>
        <v>1491.3859429000001</v>
      </c>
      <c r="D20" s="17">
        <f>รายไตรมาส!P20</f>
        <v>1301.60829358</v>
      </c>
      <c r="E20" s="17">
        <f>รายไตรมาส!U20</f>
        <v>2227.0099999999998</v>
      </c>
      <c r="F20" s="17">
        <f>รายไตรมาส!Z20</f>
        <v>2540.3283234</v>
      </c>
      <c r="G20" s="17">
        <f>รายไตรมาส!AE20</f>
        <v>2885.64781793</v>
      </c>
      <c r="H20" s="58">
        <f>รายไตรมาส!AJ20</f>
        <v>2901.9575683099997</v>
      </c>
      <c r="I20" s="58">
        <f>รายไตรมาส!AO20</f>
        <v>3131.7036389699997</v>
      </c>
      <c r="J20" s="58">
        <f>รายไตรมาส!AT20</f>
        <v>3334.1305273400003</v>
      </c>
      <c r="K20" s="58">
        <f>รายไตรมาส!AY20</f>
        <v>3473.5828016099995</v>
      </c>
      <c r="L20" s="58">
        <f>รายไตรมาส!BD20</f>
        <v>3727.8500688299996</v>
      </c>
      <c r="M20" s="58">
        <f>รายไตรมาส!BI20</f>
        <v>3845.1231508499995</v>
      </c>
    </row>
    <row r="21" spans="1:13" s="11" customFormat="1" ht="19.5" customHeight="1">
      <c r="A21" s="15" t="s">
        <v>33</v>
      </c>
      <c r="B21" s="16">
        <f>รายไตรมาส!F21</f>
        <v>1287.35</v>
      </c>
      <c r="C21" s="17">
        <f>รายไตรมาส!K21</f>
        <v>1414.0993816</v>
      </c>
      <c r="D21" s="17">
        <f>รายไตรมาส!P21</f>
        <v>2195.55131152</v>
      </c>
      <c r="E21" s="17">
        <f>รายไตรมาส!U21</f>
        <v>2112.78</v>
      </c>
      <c r="F21" s="17">
        <f>รายไตรมาส!Z21</f>
        <v>1721.44874626</v>
      </c>
      <c r="G21" s="17">
        <f>รายไตรมาส!AE21</f>
        <v>2132.7413230399998</v>
      </c>
      <c r="H21" s="58">
        <f>รายไตรมาส!AJ21</f>
        <v>1447.0339153599998</v>
      </c>
      <c r="I21" s="58">
        <f>รายไตรมาส!AO21</f>
        <v>1826.0411172</v>
      </c>
      <c r="J21" s="58">
        <f>รายไตรมาส!AT21</f>
        <v>2642.66163788</v>
      </c>
      <c r="K21" s="58">
        <f>รายไตรมาส!AY21</f>
        <v>2854.0747506099997</v>
      </c>
      <c r="L21" s="58">
        <f>รายไตรมาส!BD21</f>
        <v>5660.66179972</v>
      </c>
      <c r="M21" s="58">
        <f>รายไตรมาส!BI21</f>
        <v>4948.432782080001</v>
      </c>
    </row>
    <row r="22" spans="1:13" s="11" customFormat="1" ht="19.5" customHeight="1">
      <c r="A22" s="15" t="s">
        <v>34</v>
      </c>
      <c r="B22" s="16">
        <f>รายไตรมาส!F22</f>
        <v>666.84</v>
      </c>
      <c r="C22" s="17">
        <f>รายไตรมาส!K22</f>
        <v>721.07694391</v>
      </c>
      <c r="D22" s="17">
        <f>รายไตรมาส!P22</f>
        <v>810.65631969</v>
      </c>
      <c r="E22" s="17">
        <f>รายไตรมาส!U22</f>
        <v>876.73</v>
      </c>
      <c r="F22" s="17">
        <f>รายไตรมาส!Z22</f>
        <v>957.9260007099999</v>
      </c>
      <c r="G22" s="17">
        <f>รายไตรมาส!AE22</f>
        <v>975.5212437399999</v>
      </c>
      <c r="H22" s="58">
        <f>รายไตรมาส!AJ22</f>
        <v>1063.84048898</v>
      </c>
      <c r="I22" s="58">
        <f>รายไตรมาส!AO22</f>
        <v>1099.9002141400001</v>
      </c>
      <c r="J22" s="58">
        <f>รายไตรมาส!AT22</f>
        <v>1254.60931953</v>
      </c>
      <c r="K22" s="58">
        <f>รายไตรมาส!AY22</f>
        <v>1167.3082049700001</v>
      </c>
      <c r="L22" s="58">
        <f>รายไตรมาส!BD22</f>
        <v>0</v>
      </c>
      <c r="M22" s="58">
        <f>รายไตรมาส!BI22</f>
        <v>1.5326485</v>
      </c>
    </row>
    <row r="23" spans="1:13" s="11" customFormat="1" ht="19.5" customHeight="1">
      <c r="A23" s="15" t="s">
        <v>35</v>
      </c>
      <c r="B23" s="16">
        <f>รายไตรมาส!F23</f>
        <v>7864.42</v>
      </c>
      <c r="C23" s="17">
        <f>รายไตรมาส!K23</f>
        <v>6234.45601731</v>
      </c>
      <c r="D23" s="17">
        <f>รายไตรมาส!P23</f>
        <v>8096.25002166</v>
      </c>
      <c r="E23" s="17">
        <f>รายไตรมาส!U23</f>
        <v>11427.189999999999</v>
      </c>
      <c r="F23" s="17">
        <f>รายไตรมาส!Z23</f>
        <v>10977.323850689998</v>
      </c>
      <c r="G23" s="17">
        <f>รายไตรมาส!AE23</f>
        <v>9795.837016860001</v>
      </c>
      <c r="H23" s="58">
        <f>รายไตรมาส!AJ23</f>
        <v>12258.29309099</v>
      </c>
      <c r="I23" s="58">
        <f>รายไตรมาส!AO23</f>
        <v>12450.374221759997</v>
      </c>
      <c r="J23" s="58">
        <f>รายไตรมาส!AT23</f>
        <v>12458.92569601</v>
      </c>
      <c r="K23" s="58">
        <f>รายไตรมาส!AY23</f>
        <v>12938.83010442</v>
      </c>
      <c r="L23" s="58">
        <f>รายไตรมาส!BD23</f>
        <v>10985.41854962</v>
      </c>
      <c r="M23" s="58">
        <f>รายไตรมาส!BI23</f>
        <v>13807.084088569998</v>
      </c>
    </row>
    <row r="24" spans="1:13" s="11" customFormat="1" ht="19.5" customHeight="1">
      <c r="A24" s="15" t="s">
        <v>36</v>
      </c>
      <c r="B24" s="16">
        <f>รายไตรมาส!F24</f>
        <v>5386.39</v>
      </c>
      <c r="C24" s="17">
        <f>รายไตรมาส!K24</f>
        <v>2348.791953</v>
      </c>
      <c r="D24" s="17">
        <f>รายไตรมาส!P24</f>
        <v>3512.500915</v>
      </c>
      <c r="E24" s="17">
        <f>รายไตรมาส!U24</f>
        <v>7800.09</v>
      </c>
      <c r="F24" s="17">
        <f>รายไตรมาส!Z24</f>
        <v>7900.547493</v>
      </c>
      <c r="G24" s="17">
        <f>รายไตรมาส!AE24</f>
        <v>10001.47199719</v>
      </c>
      <c r="H24" s="58">
        <f>รายไตรมาส!AJ24</f>
        <v>9642.679785999999</v>
      </c>
      <c r="I24" s="58">
        <f>รายไตรมาส!AO24</f>
        <v>10461.119268</v>
      </c>
      <c r="J24" s="58">
        <f>รายไตรมาส!AT24</f>
        <v>9051.826326</v>
      </c>
      <c r="K24" s="58">
        <f>รายไตรมาส!AY24</f>
        <v>11417.585188</v>
      </c>
      <c r="L24" s="58">
        <f>รายไตรมาส!BD24</f>
        <v>13262.443956</v>
      </c>
      <c r="M24" s="58">
        <f>รายไตรมาส!BI24</f>
        <v>12572.843511</v>
      </c>
    </row>
    <row r="25" spans="1:13" s="11" customFormat="1" ht="19.5" customHeight="1">
      <c r="A25" s="15" t="s">
        <v>37</v>
      </c>
      <c r="B25" s="16">
        <f>รายไตรมาส!F25</f>
        <v>77.78</v>
      </c>
      <c r="C25" s="17">
        <f>รายไตรมาส!K25</f>
        <v>68.67033225</v>
      </c>
      <c r="D25" s="17">
        <f>รายไตรมาส!P25</f>
        <v>60.5258585</v>
      </c>
      <c r="E25" s="17">
        <f>รายไตรมาส!U25</f>
        <v>49.53</v>
      </c>
      <c r="F25" s="17">
        <f>รายไตรมาส!Z25</f>
        <v>27.57510903</v>
      </c>
      <c r="G25" s="17">
        <f>รายไตรมาส!AE25</f>
        <v>29.1840822</v>
      </c>
      <c r="H25" s="58">
        <f>รายไตรมาส!AJ25</f>
        <v>661.1366079300001</v>
      </c>
      <c r="I25" s="58">
        <f>รายไตรมาส!AO25</f>
        <v>26.50838415</v>
      </c>
      <c r="J25" s="58">
        <f>รายไตรมาส!AT25</f>
        <v>760.8041561200001</v>
      </c>
      <c r="K25" s="58">
        <f>รายไตรมาส!AY25</f>
        <v>88.90289889</v>
      </c>
      <c r="L25" s="58">
        <f>รายไตรมาส!BD25</f>
        <v>1513.8914398699999</v>
      </c>
      <c r="M25" s="58">
        <f>รายไตรมาส!BI25</f>
        <v>97.69863095</v>
      </c>
    </row>
    <row r="26" spans="1:13" s="11" customFormat="1" ht="19.5" customHeight="1">
      <c r="A26" s="7" t="s">
        <v>20</v>
      </c>
      <c r="B26" s="16">
        <f aca="true" t="shared" si="8" ref="B26:M26">SUM(B27)</f>
        <v>0</v>
      </c>
      <c r="C26" s="17">
        <f t="shared" si="8"/>
        <v>0</v>
      </c>
      <c r="D26" s="17">
        <f t="shared" si="8"/>
        <v>0</v>
      </c>
      <c r="E26" s="17">
        <f t="shared" si="8"/>
        <v>0</v>
      </c>
      <c r="F26" s="20">
        <f t="shared" si="8"/>
        <v>4192.76</v>
      </c>
      <c r="G26" s="20">
        <f t="shared" si="8"/>
        <v>3930.3945344800004</v>
      </c>
      <c r="H26" s="59">
        <f t="shared" si="8"/>
        <v>0</v>
      </c>
      <c r="I26" s="59">
        <f t="shared" si="8"/>
        <v>0</v>
      </c>
      <c r="J26" s="59">
        <f t="shared" si="8"/>
        <v>0</v>
      </c>
      <c r="K26" s="59">
        <f t="shared" si="8"/>
        <v>0</v>
      </c>
      <c r="L26" s="59">
        <f t="shared" si="8"/>
        <v>0</v>
      </c>
      <c r="M26" s="59">
        <f t="shared" si="8"/>
        <v>0</v>
      </c>
    </row>
    <row r="27" spans="1:13" s="11" customFormat="1" ht="19.5" customHeight="1">
      <c r="A27" s="21" t="s">
        <v>38</v>
      </c>
      <c r="B27" s="13">
        <f>รายไตรมาส!F27</f>
        <v>0</v>
      </c>
      <c r="C27" s="14">
        <f>รายไตรมาส!K27</f>
        <v>0</v>
      </c>
      <c r="D27" s="14">
        <f>รายไตรมาส!P27</f>
        <v>0</v>
      </c>
      <c r="E27" s="14">
        <f>รายไตรมาส!U27</f>
        <v>0</v>
      </c>
      <c r="F27" s="17">
        <f>รายไตรมาส!Z27</f>
        <v>4192.76</v>
      </c>
      <c r="G27" s="17">
        <f>รายไตรมาส!AE27</f>
        <v>3930.3945344800004</v>
      </c>
      <c r="H27" s="58">
        <f>รายไตรมาส!AJ27</f>
        <v>0</v>
      </c>
      <c r="I27" s="58">
        <f>รายไตรมาส!AO27</f>
        <v>0</v>
      </c>
      <c r="J27" s="58">
        <f>รายไตรมาส!AT27</f>
        <v>0</v>
      </c>
      <c r="K27" s="58">
        <f>รายไตรมาส!AY27</f>
        <v>0</v>
      </c>
      <c r="L27" s="58">
        <f>รายไตรมาส!BD27</f>
        <v>0</v>
      </c>
      <c r="M27" s="58">
        <f>รายไตรมาส!BI27</f>
        <v>0</v>
      </c>
    </row>
    <row r="28" spans="1:13" s="11" customFormat="1" ht="19.5" customHeight="1">
      <c r="A28" s="21" t="s">
        <v>17</v>
      </c>
      <c r="B28" s="16"/>
      <c r="C28" s="17"/>
      <c r="D28" s="17"/>
      <c r="E28" s="17"/>
      <c r="F28" s="17"/>
      <c r="G28" s="17"/>
      <c r="H28" s="58"/>
      <c r="I28" s="58">
        <f>รายไตรมาส!AO28</f>
        <v>0</v>
      </c>
      <c r="J28" s="58">
        <f>รายไตรมาส!AT28</f>
        <v>0</v>
      </c>
      <c r="K28" s="58">
        <f>รายไตรมาส!AY28</f>
        <v>0</v>
      </c>
      <c r="L28" s="58">
        <f>รายไตรมาส!BD28</f>
        <v>0</v>
      </c>
      <c r="M28" s="58">
        <f>รายไตรมาส!BI28</f>
        <v>0</v>
      </c>
    </row>
    <row r="29" spans="1:13" s="11" customFormat="1" ht="19.5" customHeight="1">
      <c r="A29" s="21" t="s">
        <v>18</v>
      </c>
      <c r="B29" s="16"/>
      <c r="C29" s="17"/>
      <c r="D29" s="17"/>
      <c r="E29" s="17"/>
      <c r="F29" s="17"/>
      <c r="G29" s="17"/>
      <c r="H29" s="58"/>
      <c r="I29" s="58">
        <f>รายไตรมาส!AO29</f>
        <v>0</v>
      </c>
      <c r="J29" s="58">
        <f>รายไตรมาส!AT29</f>
        <v>0</v>
      </c>
      <c r="K29" s="58">
        <f>รายไตรมาส!AY29</f>
        <v>0</v>
      </c>
      <c r="L29" s="58">
        <f>รายไตรมาส!BD29</f>
        <v>0</v>
      </c>
      <c r="M29" s="58">
        <f>รายไตรมาส!BI29</f>
        <v>0</v>
      </c>
    </row>
    <row r="30" spans="1:13" s="11" customFormat="1" ht="19.5" customHeight="1">
      <c r="A30" s="12" t="s">
        <v>23</v>
      </c>
      <c r="B30" s="13">
        <f aca="true" t="shared" si="9" ref="B30:G30">SUM(B31:B32)</f>
        <v>15444.8</v>
      </c>
      <c r="C30" s="14">
        <f t="shared" si="9"/>
        <v>10814.6</v>
      </c>
      <c r="D30" s="14">
        <f t="shared" si="9"/>
        <v>12213.699999999999</v>
      </c>
      <c r="E30" s="14">
        <f t="shared" si="9"/>
        <v>6873.3</v>
      </c>
      <c r="F30" s="14">
        <f t="shared" si="9"/>
        <v>11049.900000000001</v>
      </c>
      <c r="G30" s="14">
        <f t="shared" si="9"/>
        <v>5246.7</v>
      </c>
      <c r="H30" s="28">
        <f aca="true" t="shared" si="10" ref="H30:M30">SUM(H31:H32)</f>
        <v>0</v>
      </c>
      <c r="I30" s="28">
        <f t="shared" si="10"/>
        <v>0</v>
      </c>
      <c r="J30" s="28">
        <f t="shared" si="10"/>
        <v>0</v>
      </c>
      <c r="K30" s="28">
        <f t="shared" si="10"/>
        <v>0</v>
      </c>
      <c r="L30" s="28">
        <f t="shared" si="10"/>
        <v>0</v>
      </c>
      <c r="M30" s="28">
        <f t="shared" si="10"/>
        <v>0</v>
      </c>
    </row>
    <row r="31" spans="1:13" s="11" customFormat="1" ht="19.5" customHeight="1">
      <c r="A31" s="21" t="s">
        <v>39</v>
      </c>
      <c r="B31" s="22">
        <f>รายไตรมาส!F31</f>
        <v>15444.8</v>
      </c>
      <c r="C31" s="23">
        <f>รายไตรมาส!K31</f>
        <v>10814.6</v>
      </c>
      <c r="D31" s="23">
        <f>รายไตรมาส!P31</f>
        <v>12213.699999999999</v>
      </c>
      <c r="E31" s="23">
        <f>รายไตรมาส!U31</f>
        <v>6873.3</v>
      </c>
      <c r="F31" s="17">
        <f>รายไตรมาส!Z31</f>
        <v>11049.900000000001</v>
      </c>
      <c r="G31" s="17">
        <f>รายไตรมาส!AE31</f>
        <v>5246.7</v>
      </c>
      <c r="H31" s="58">
        <f>รายไตรมาส!AJ31</f>
        <v>0</v>
      </c>
      <c r="I31" s="58">
        <f>รายไตรมาส!AO31</f>
        <v>0</v>
      </c>
      <c r="J31" s="58">
        <f>รายไตรมาส!AT31</f>
        <v>0</v>
      </c>
      <c r="K31" s="58">
        <f>รายไตรมาส!AY31</f>
        <v>0</v>
      </c>
      <c r="L31" s="58">
        <f>รายไตรมาส!BD31</f>
        <v>0</v>
      </c>
      <c r="M31" s="58">
        <f>รายไตรมาส!BI31</f>
        <v>0</v>
      </c>
    </row>
    <row r="32" spans="1:13" s="11" customFormat="1" ht="19.5" customHeight="1">
      <c r="A32" s="21" t="s">
        <v>40</v>
      </c>
      <c r="B32" s="22">
        <f>รายไตรมาส!F32</f>
        <v>0</v>
      </c>
      <c r="C32" s="23">
        <f>รายไตรมาส!K32</f>
        <v>0</v>
      </c>
      <c r="D32" s="23">
        <f>รายไตรมาส!P32</f>
        <v>0</v>
      </c>
      <c r="E32" s="23">
        <f>รายไตรมาส!U32</f>
        <v>0</v>
      </c>
      <c r="F32" s="17">
        <f>รายไตรมาส!Z32</f>
        <v>0</v>
      </c>
      <c r="G32" s="17">
        <f>รายไตรมาส!AE32</f>
        <v>0</v>
      </c>
      <c r="H32" s="58">
        <f>รายไตรมาส!AJ32</f>
        <v>0</v>
      </c>
      <c r="I32" s="58">
        <f>รายไตรมาส!AO32</f>
        <v>0</v>
      </c>
      <c r="J32" s="58">
        <f>รายไตรมาส!AT32</f>
        <v>0</v>
      </c>
      <c r="K32" s="58">
        <f>รายไตรมาส!AY32</f>
        <v>0</v>
      </c>
      <c r="L32" s="58">
        <f>รายไตรมาส!BD32</f>
        <v>0</v>
      </c>
      <c r="M32" s="58">
        <f>รายไตรมาส!BI32</f>
        <v>0</v>
      </c>
    </row>
    <row r="33" spans="1:13" s="11" customFormat="1" ht="19.5" customHeight="1">
      <c r="A33" s="29" t="s">
        <v>19</v>
      </c>
      <c r="B33" s="60">
        <f aca="true" t="shared" si="11" ref="B33:G33">B6+B18+B26+B30</f>
        <v>60915.45</v>
      </c>
      <c r="C33" s="61">
        <f t="shared" si="11"/>
        <v>49463.07136413</v>
      </c>
      <c r="D33" s="62">
        <f t="shared" si="11"/>
        <v>58264.28417726999</v>
      </c>
      <c r="E33" s="61">
        <f t="shared" si="11"/>
        <v>63986.30688275999</v>
      </c>
      <c r="F33" s="61">
        <f t="shared" si="11"/>
        <v>70579.5004339</v>
      </c>
      <c r="G33" s="61">
        <f t="shared" si="11"/>
        <v>68357.34603886999</v>
      </c>
      <c r="H33" s="32">
        <f aca="true" t="shared" si="12" ref="H33:M33">H6+H18+H26+H30</f>
        <v>66658.87010192001</v>
      </c>
      <c r="I33" s="32">
        <f t="shared" si="12"/>
        <v>70316.57163168001</v>
      </c>
      <c r="J33" s="32">
        <f t="shared" si="12"/>
        <v>73973.39935868</v>
      </c>
      <c r="K33" s="32">
        <f t="shared" si="12"/>
        <v>78470.07365126</v>
      </c>
      <c r="L33" s="32">
        <f t="shared" si="12"/>
        <v>86432.80801678</v>
      </c>
      <c r="M33" s="32">
        <f t="shared" si="12"/>
        <v>83237.4814902</v>
      </c>
    </row>
    <row r="34" spans="1:13" s="11" customFormat="1" ht="19.5" customHeight="1">
      <c r="A34" s="34" t="s">
        <v>24</v>
      </c>
      <c r="B34" s="63">
        <f>รายไตรมาส!F34</f>
        <v>4621.25</v>
      </c>
      <c r="C34" s="64">
        <f>รายไตรมาส!K34</f>
        <v>3500</v>
      </c>
      <c r="D34" s="64">
        <f>รายไตรมาส!P34</f>
        <v>8000</v>
      </c>
      <c r="E34" s="64">
        <f>รายไตรมาส!U34</f>
        <v>24242.5</v>
      </c>
      <c r="F34" s="27">
        <f>รายไตรมาส!Z34</f>
        <v>15000</v>
      </c>
      <c r="G34" s="17">
        <f>รายไตรมาส!AE34</f>
        <v>9900</v>
      </c>
      <c r="H34" s="58">
        <f>รายไตรมาส!AJ34</f>
        <v>0</v>
      </c>
      <c r="I34" s="58">
        <f>รายไตรมาส!AO34</f>
        <v>0</v>
      </c>
      <c r="J34" s="58">
        <f>รายไตรมาส!AT34</f>
        <v>0</v>
      </c>
      <c r="K34" s="58">
        <f>รายไตรมาส!AY34</f>
        <v>0</v>
      </c>
      <c r="L34" s="58">
        <f>รายไตรมาส!BD34</f>
        <v>0</v>
      </c>
      <c r="M34" s="58">
        <f>รายไตรมาส!BI34</f>
        <v>0</v>
      </c>
    </row>
    <row r="35" spans="1:13" s="11" customFormat="1" ht="19.5" customHeight="1">
      <c r="A35" s="24" t="s">
        <v>25</v>
      </c>
      <c r="B35" s="22">
        <f aca="true" t="shared" si="13" ref="B35:G35">SUM(B36:B37)</f>
        <v>0</v>
      </c>
      <c r="C35" s="23">
        <f t="shared" si="13"/>
        <v>0</v>
      </c>
      <c r="D35" s="14">
        <f t="shared" si="13"/>
        <v>0</v>
      </c>
      <c r="E35" s="23">
        <f t="shared" si="13"/>
        <v>0</v>
      </c>
      <c r="F35" s="14">
        <f t="shared" si="13"/>
        <v>0</v>
      </c>
      <c r="G35" s="14">
        <f t="shared" si="13"/>
        <v>0</v>
      </c>
      <c r="H35" s="28">
        <f aca="true" t="shared" si="14" ref="H35:M35">SUM(H36:H37)</f>
        <v>0</v>
      </c>
      <c r="I35" s="28">
        <f t="shared" si="14"/>
        <v>0</v>
      </c>
      <c r="J35" s="28">
        <f t="shared" si="14"/>
        <v>0</v>
      </c>
      <c r="K35" s="28">
        <f t="shared" si="14"/>
        <v>0</v>
      </c>
      <c r="L35" s="28">
        <f t="shared" si="14"/>
        <v>0</v>
      </c>
      <c r="M35" s="28">
        <f t="shared" si="14"/>
        <v>0</v>
      </c>
    </row>
    <row r="36" spans="1:13" s="11" customFormat="1" ht="19.5" customHeight="1">
      <c r="A36" s="21" t="s">
        <v>41</v>
      </c>
      <c r="B36" s="22">
        <f>รายไตรมาส!F36</f>
        <v>0</v>
      </c>
      <c r="C36" s="64">
        <f>รายไตรมาส!K36</f>
        <v>0</v>
      </c>
      <c r="D36" s="65">
        <f>รายไตรมาส!P36</f>
        <v>0</v>
      </c>
      <c r="E36" s="65">
        <f>รายไตรมาส!U36</f>
        <v>0</v>
      </c>
      <c r="F36" s="20">
        <f>รายไตรมาส!Z36</f>
        <v>0</v>
      </c>
      <c r="G36" s="17">
        <f>รายไตรมาส!AE36</f>
        <v>0</v>
      </c>
      <c r="H36" s="58">
        <f>รายไตรมาส!AJ36</f>
        <v>0</v>
      </c>
      <c r="I36" s="58">
        <f>รายไตรมาส!AO36</f>
        <v>0</v>
      </c>
      <c r="J36" s="58">
        <f>รายไตรมาส!AT36</f>
        <v>0</v>
      </c>
      <c r="K36" s="58">
        <f>รายไตรมาส!AY36</f>
        <v>0</v>
      </c>
      <c r="L36" s="58">
        <f>รายไตรมาส!BD36</f>
        <v>0</v>
      </c>
      <c r="M36" s="58">
        <f>รายไตรมาส!BI36</f>
        <v>0</v>
      </c>
    </row>
    <row r="37" spans="1:13" s="11" customFormat="1" ht="19.5" customHeight="1">
      <c r="A37" s="21" t="s">
        <v>42</v>
      </c>
      <c r="B37" s="22">
        <f>รายไตรมาส!F37</f>
        <v>0</v>
      </c>
      <c r="C37" s="64">
        <f>รายไตรมาส!K37</f>
        <v>0</v>
      </c>
      <c r="D37" s="65">
        <f>รายไตรมาส!P37</f>
        <v>0</v>
      </c>
      <c r="E37" s="65">
        <f>รายไตรมาส!U37</f>
        <v>0</v>
      </c>
      <c r="F37" s="20">
        <f>รายไตรมาส!Z37</f>
        <v>0</v>
      </c>
      <c r="G37" s="17">
        <f>รายไตรมาส!AE37</f>
        <v>0</v>
      </c>
      <c r="H37" s="58">
        <f>รายไตรมาส!AJ37</f>
        <v>0</v>
      </c>
      <c r="I37" s="58">
        <f>รายไตรมาส!AO37</f>
        <v>0</v>
      </c>
      <c r="J37" s="58">
        <f>รายไตรมาส!AT37</f>
        <v>0</v>
      </c>
      <c r="K37" s="58">
        <f>รายไตรมาส!AY37</f>
        <v>0</v>
      </c>
      <c r="L37" s="58">
        <f>รายไตรมาส!BD37</f>
        <v>0</v>
      </c>
      <c r="M37" s="58">
        <f>รายไตรมาส!BI37</f>
        <v>0</v>
      </c>
    </row>
    <row r="38" spans="1:13" s="11" customFormat="1" ht="19.5" customHeight="1">
      <c r="A38" s="24" t="s">
        <v>6</v>
      </c>
      <c r="B38" s="22">
        <f>รายไตรมาส!F38</f>
        <v>0</v>
      </c>
      <c r="C38" s="64">
        <f>รายไตรมาส!K38</f>
        <v>0</v>
      </c>
      <c r="D38" s="65">
        <f>รายไตรมาส!P38</f>
        <v>0</v>
      </c>
      <c r="E38" s="64">
        <f>รายไตรมาส!U38</f>
        <v>0</v>
      </c>
      <c r="F38" s="17">
        <f>รายไตรมาส!Z38</f>
        <v>0</v>
      </c>
      <c r="G38" s="17">
        <f>รายไตรมาส!AE38</f>
        <v>0</v>
      </c>
      <c r="H38" s="58">
        <f>รายไตรมาส!AJ38</f>
        <v>0</v>
      </c>
      <c r="I38" s="58">
        <f>รายไตรมาส!AO38</f>
        <v>0</v>
      </c>
      <c r="J38" s="58">
        <f>รายไตรมาส!AT38</f>
        <v>0</v>
      </c>
      <c r="K38" s="58">
        <f>รายไตรมาส!AY38</f>
        <v>0</v>
      </c>
      <c r="L38" s="58">
        <f>รายไตรมาส!BD38</f>
        <v>0</v>
      </c>
      <c r="M38" s="58">
        <f>รายไตรมาส!BI38</f>
        <v>0</v>
      </c>
    </row>
    <row r="39" spans="1:13" s="11" customFormat="1" ht="19.5" customHeight="1" thickBot="1">
      <c r="A39" s="41" t="s">
        <v>26</v>
      </c>
      <c r="B39" s="66">
        <f aca="true" t="shared" si="15" ref="B39:H39">B33+B34+B35+B38</f>
        <v>65536.7</v>
      </c>
      <c r="C39" s="67">
        <f t="shared" si="15"/>
        <v>52963.07136413</v>
      </c>
      <c r="D39" s="67">
        <f t="shared" si="15"/>
        <v>66264.28417726999</v>
      </c>
      <c r="E39" s="67">
        <f t="shared" si="15"/>
        <v>88228.80688276</v>
      </c>
      <c r="F39" s="67">
        <f t="shared" si="15"/>
        <v>85579.5004339</v>
      </c>
      <c r="G39" s="67">
        <f t="shared" si="15"/>
        <v>78257.34603886999</v>
      </c>
      <c r="H39" s="68">
        <f t="shared" si="15"/>
        <v>66658.87010192001</v>
      </c>
      <c r="I39" s="68">
        <f>I33+I34+I35+I38</f>
        <v>70316.57163168001</v>
      </c>
      <c r="J39" s="68">
        <f>J33+J34+J35+J38</f>
        <v>73973.39935868</v>
      </c>
      <c r="K39" s="68">
        <f>K33+K34+K35+K38</f>
        <v>78470.07365126</v>
      </c>
      <c r="L39" s="68">
        <f>L33+L34+L35+L38</f>
        <v>86432.80801678</v>
      </c>
      <c r="M39" s="68">
        <f>M33+M34+M35+M38</f>
        <v>83237.4814902</v>
      </c>
    </row>
    <row r="40" spans="1:11" s="53" customFormat="1" ht="19.5" customHeight="1">
      <c r="A40" s="50" t="s">
        <v>52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="53" customFormat="1" ht="19.5" customHeight="1">
      <c r="A41" s="53" t="s">
        <v>53</v>
      </c>
    </row>
    <row r="42" s="53" customFormat="1" ht="19.5" customHeight="1">
      <c r="A42" s="53" t="s">
        <v>54</v>
      </c>
    </row>
    <row r="43" s="53" customFormat="1" ht="19.5" customHeight="1">
      <c r="A43" s="53" t="s">
        <v>55</v>
      </c>
    </row>
    <row r="44" s="53" customFormat="1" ht="19.5" customHeight="1">
      <c r="A44" s="53" t="s">
        <v>56</v>
      </c>
    </row>
    <row r="45" s="53" customFormat="1" ht="19.5" customHeight="1">
      <c r="A45" s="53" t="s">
        <v>57</v>
      </c>
    </row>
    <row r="46" s="53" customFormat="1" ht="19.5" customHeight="1">
      <c r="A46" s="53" t="s">
        <v>63</v>
      </c>
    </row>
    <row r="47" s="53" customFormat="1" ht="19.5" customHeight="1">
      <c r="A47" s="53" t="s">
        <v>65</v>
      </c>
    </row>
    <row r="48" s="53" customFormat="1" ht="19.5" customHeight="1">
      <c r="A48" s="53" t="s">
        <v>58</v>
      </c>
    </row>
    <row r="49" s="53" customFormat="1" ht="19.5" customHeight="1">
      <c r="A49" s="53" t="s">
        <v>59</v>
      </c>
    </row>
    <row r="50" s="53" customFormat="1" ht="19.5" customHeight="1">
      <c r="A50" s="53" t="s">
        <v>62</v>
      </c>
    </row>
    <row r="51" s="53" customFormat="1" ht="19.5" customHeight="1">
      <c r="A51" s="53" t="s">
        <v>65</v>
      </c>
    </row>
    <row r="52" s="53" customFormat="1" ht="19.5" customHeight="1">
      <c r="A52" s="56" t="s">
        <v>8</v>
      </c>
    </row>
    <row r="53" s="53" customFormat="1" ht="19.5" customHeight="1">
      <c r="A53" s="56" t="s">
        <v>69</v>
      </c>
    </row>
    <row r="54" s="53" customFormat="1" ht="19.5" customHeight="1">
      <c r="A54" s="56" t="s">
        <v>71</v>
      </c>
    </row>
    <row r="55" s="53" customFormat="1" ht="19.5" customHeight="1"/>
    <row r="56" s="53" customFormat="1" ht="19.5" customHeight="1"/>
    <row r="57" s="54" customFormat="1" ht="19.5" customHeight="1"/>
  </sheetData>
  <sheetProtection/>
  <mergeCells count="3">
    <mergeCell ref="A4:A5"/>
    <mergeCell ref="B4:H4"/>
    <mergeCell ref="A3:M3"/>
  </mergeCells>
  <printOptions horizontalCentered="1"/>
  <pageMargins left="0.16" right="0" top="0" bottom="0" header="0" footer="0"/>
  <pageSetup horizontalDpi="600" verticalDpi="600" orientation="portrait" paperSize="9" scale="5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phattheeyac</cp:lastModifiedBy>
  <cp:lastPrinted>2014-04-08T03:03:21Z</cp:lastPrinted>
  <dcterms:created xsi:type="dcterms:W3CDTF">2012-03-12T02:55:18Z</dcterms:created>
  <dcterms:modified xsi:type="dcterms:W3CDTF">2019-12-18T04:33:32Z</dcterms:modified>
  <cp:category/>
  <cp:version/>
  <cp:contentType/>
  <cp:contentStatus/>
</cp:coreProperties>
</file>