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2.2" sheetId="1" r:id="rId1"/>
  </sheets>
  <definedNames>
    <definedName name="_xlnm.Print_Titles" localSheetId="0">'2.2'!$4:$6</definedName>
  </definedNames>
  <calcPr calcId="124519"/>
</workbook>
</file>

<file path=xl/calcChain.xml><?xml version="1.0" encoding="utf-8"?>
<calcChain xmlns="http://schemas.openxmlformats.org/spreadsheetml/2006/main">
  <c r="O108" i="1"/>
  <c r="K108"/>
  <c r="F108"/>
  <c r="E108"/>
  <c r="B108"/>
  <c r="O107"/>
  <c r="K107"/>
  <c r="F107"/>
  <c r="E107"/>
  <c r="B107"/>
  <c r="O106"/>
  <c r="K106"/>
  <c r="F106"/>
  <c r="E106"/>
  <c r="B106"/>
  <c r="O105"/>
  <c r="K105"/>
  <c r="F105"/>
  <c r="E105"/>
  <c r="B105"/>
  <c r="O104"/>
  <c r="K104"/>
  <c r="F104"/>
  <c r="E104"/>
  <c r="B104"/>
  <c r="O103"/>
  <c r="K103"/>
  <c r="F103"/>
  <c r="E103"/>
  <c r="B103"/>
  <c r="O102"/>
  <c r="K102"/>
  <c r="F102"/>
  <c r="E102"/>
  <c r="B102"/>
  <c r="O101"/>
  <c r="K101"/>
  <c r="F101"/>
  <c r="E101"/>
  <c r="B101"/>
  <c r="O100"/>
  <c r="K100"/>
  <c r="F100"/>
  <c r="E100"/>
  <c r="B100"/>
  <c r="O99"/>
  <c r="K99"/>
  <c r="F99"/>
  <c r="E99"/>
  <c r="B99"/>
  <c r="O98"/>
  <c r="K98"/>
  <c r="F98"/>
  <c r="E98"/>
  <c r="B98"/>
  <c r="O97"/>
  <c r="K97"/>
  <c r="F97"/>
  <c r="E97"/>
  <c r="B97"/>
  <c r="O96"/>
  <c r="K96"/>
  <c r="K94" s="1"/>
  <c r="K14" s="1"/>
  <c r="F96"/>
  <c r="E96"/>
  <c r="B96"/>
  <c r="O95"/>
  <c r="O94" s="1"/>
  <c r="O14" s="1"/>
  <c r="K95"/>
  <c r="F95"/>
  <c r="E95"/>
  <c r="B95"/>
  <c r="Q94"/>
  <c r="P94"/>
  <c r="P14" s="1"/>
  <c r="N94"/>
  <c r="N14" s="1"/>
  <c r="M94"/>
  <c r="L94"/>
  <c r="L14" s="1"/>
  <c r="J94"/>
  <c r="J14" s="1"/>
  <c r="I94"/>
  <c r="H94"/>
  <c r="H14" s="1"/>
  <c r="G94"/>
  <c r="E94"/>
  <c r="E14" s="1"/>
  <c r="D94"/>
  <c r="C94"/>
  <c r="B94" s="1"/>
  <c r="B14" s="1"/>
  <c r="O93"/>
  <c r="K93"/>
  <c r="F93"/>
  <c r="E93"/>
  <c r="B93"/>
  <c r="O92"/>
  <c r="K92"/>
  <c r="F92"/>
  <c r="E92"/>
  <c r="B92"/>
  <c r="O91"/>
  <c r="K91"/>
  <c r="F91"/>
  <c r="E91"/>
  <c r="B91"/>
  <c r="O90"/>
  <c r="K90"/>
  <c r="F90"/>
  <c r="E90"/>
  <c r="B90"/>
  <c r="O89"/>
  <c r="K89"/>
  <c r="F89"/>
  <c r="E89"/>
  <c r="B89"/>
  <c r="O88"/>
  <c r="K88"/>
  <c r="F88"/>
  <c r="E88"/>
  <c r="B88"/>
  <c r="O87"/>
  <c r="K87"/>
  <c r="F87"/>
  <c r="E87"/>
  <c r="B87"/>
  <c r="O86"/>
  <c r="K86"/>
  <c r="F86"/>
  <c r="E86"/>
  <c r="B86"/>
  <c r="O85"/>
  <c r="K85"/>
  <c r="F85"/>
  <c r="E85"/>
  <c r="B85"/>
  <c r="O84"/>
  <c r="K84"/>
  <c r="F84"/>
  <c r="E84"/>
  <c r="B84"/>
  <c r="O83"/>
  <c r="K83"/>
  <c r="F83"/>
  <c r="E83"/>
  <c r="B83"/>
  <c r="O82"/>
  <c r="K82"/>
  <c r="F82"/>
  <c r="E82"/>
  <c r="B82"/>
  <c r="O81"/>
  <c r="K81"/>
  <c r="F81"/>
  <c r="E81"/>
  <c r="B81"/>
  <c r="O80"/>
  <c r="K80"/>
  <c r="F80"/>
  <c r="E80"/>
  <c r="B80"/>
  <c r="O79"/>
  <c r="K79"/>
  <c r="F79"/>
  <c r="E79"/>
  <c r="B79"/>
  <c r="O78"/>
  <c r="K78"/>
  <c r="F78"/>
  <c r="E78"/>
  <c r="B78"/>
  <c r="O77"/>
  <c r="K77"/>
  <c r="F77"/>
  <c r="E77"/>
  <c r="B77"/>
  <c r="O76"/>
  <c r="K76"/>
  <c r="F76"/>
  <c r="E76"/>
  <c r="B76"/>
  <c r="O75"/>
  <c r="K75"/>
  <c r="K73" s="1"/>
  <c r="K13" s="1"/>
  <c r="F75"/>
  <c r="E75"/>
  <c r="B75"/>
  <c r="O74"/>
  <c r="O73" s="1"/>
  <c r="O13" s="1"/>
  <c r="K74"/>
  <c r="F74"/>
  <c r="E74"/>
  <c r="B74"/>
  <c r="Q73"/>
  <c r="P73"/>
  <c r="P13" s="1"/>
  <c r="N73"/>
  <c r="N13" s="1"/>
  <c r="M73"/>
  <c r="L73"/>
  <c r="L13" s="1"/>
  <c r="J73"/>
  <c r="J13" s="1"/>
  <c r="I73"/>
  <c r="H73"/>
  <c r="H13" s="1"/>
  <c r="G73"/>
  <c r="E73"/>
  <c r="E13" s="1"/>
  <c r="D73"/>
  <c r="C73"/>
  <c r="B73" s="1"/>
  <c r="B13" s="1"/>
  <c r="O72"/>
  <c r="K72"/>
  <c r="F72"/>
  <c r="E72"/>
  <c r="B72"/>
  <c r="O71"/>
  <c r="K71"/>
  <c r="F71"/>
  <c r="E71"/>
  <c r="B71"/>
  <c r="O70"/>
  <c r="K70"/>
  <c r="F70"/>
  <c r="E70"/>
  <c r="B70"/>
  <c r="O69"/>
  <c r="K69"/>
  <c r="F69"/>
  <c r="E69"/>
  <c r="B69"/>
  <c r="O68"/>
  <c r="K68"/>
  <c r="F68"/>
  <c r="E68"/>
  <c r="B68"/>
  <c r="O67"/>
  <c r="K67"/>
  <c r="F67"/>
  <c r="E67"/>
  <c r="B67"/>
  <c r="O66"/>
  <c r="K66"/>
  <c r="F66"/>
  <c r="E66"/>
  <c r="B66"/>
  <c r="O65"/>
  <c r="K65"/>
  <c r="F65"/>
  <c r="E65"/>
  <c r="B65"/>
  <c r="O64"/>
  <c r="K64"/>
  <c r="F64"/>
  <c r="E64"/>
  <c r="B64"/>
  <c r="O63"/>
  <c r="K63"/>
  <c r="F63"/>
  <c r="E63"/>
  <c r="B63"/>
  <c r="O62"/>
  <c r="K62"/>
  <c r="F62"/>
  <c r="E62"/>
  <c r="B62"/>
  <c r="O61"/>
  <c r="K61"/>
  <c r="F61"/>
  <c r="E61"/>
  <c r="B61"/>
  <c r="O60"/>
  <c r="K60"/>
  <c r="F60"/>
  <c r="E60"/>
  <c r="B60"/>
  <c r="O59"/>
  <c r="K59"/>
  <c r="F59"/>
  <c r="E59"/>
  <c r="B59"/>
  <c r="O58"/>
  <c r="K58"/>
  <c r="F58"/>
  <c r="E58"/>
  <c r="B58"/>
  <c r="O57"/>
  <c r="K57"/>
  <c r="F57"/>
  <c r="F55" s="1"/>
  <c r="F12" s="1"/>
  <c r="E57"/>
  <c r="B57"/>
  <c r="O56"/>
  <c r="K56"/>
  <c r="F56"/>
  <c r="E56"/>
  <c r="B56"/>
  <c r="Q55"/>
  <c r="P55"/>
  <c r="N55"/>
  <c r="M55"/>
  <c r="L55"/>
  <c r="J55"/>
  <c r="I55"/>
  <c r="H55"/>
  <c r="G55"/>
  <c r="D55"/>
  <c r="C55"/>
  <c r="B55"/>
  <c r="O54"/>
  <c r="K54"/>
  <c r="F54"/>
  <c r="E54"/>
  <c r="B54"/>
  <c r="O53"/>
  <c r="K53"/>
  <c r="F53"/>
  <c r="E53"/>
  <c r="B53"/>
  <c r="O52"/>
  <c r="K52"/>
  <c r="F52"/>
  <c r="E52"/>
  <c r="B52"/>
  <c r="O51"/>
  <c r="K51"/>
  <c r="F51"/>
  <c r="E51"/>
  <c r="B51"/>
  <c r="O50"/>
  <c r="K50"/>
  <c r="F50"/>
  <c r="E50"/>
  <c r="B50"/>
  <c r="O49"/>
  <c r="K49"/>
  <c r="F49"/>
  <c r="E49"/>
  <c r="B49"/>
  <c r="O48"/>
  <c r="K48"/>
  <c r="F48"/>
  <c r="E48"/>
  <c r="B48"/>
  <c r="O47"/>
  <c r="K47"/>
  <c r="F47"/>
  <c r="E47"/>
  <c r="B47"/>
  <c r="O46"/>
  <c r="K46"/>
  <c r="F46"/>
  <c r="E46"/>
  <c r="B46"/>
  <c r="O45"/>
  <c r="K45"/>
  <c r="F45"/>
  <c r="E45"/>
  <c r="B45"/>
  <c r="O44"/>
  <c r="K44"/>
  <c r="F44"/>
  <c r="E44"/>
  <c r="B44"/>
  <c r="O43"/>
  <c r="K43"/>
  <c r="F43"/>
  <c r="E43"/>
  <c r="B43"/>
  <c r="O42"/>
  <c r="K42"/>
  <c r="F42"/>
  <c r="E42"/>
  <c r="B42"/>
  <c r="O41"/>
  <c r="K41"/>
  <c r="F41"/>
  <c r="E41"/>
  <c r="B41"/>
  <c r="O40"/>
  <c r="K40"/>
  <c r="F40"/>
  <c r="E40"/>
  <c r="B40"/>
  <c r="O39"/>
  <c r="K39"/>
  <c r="F39"/>
  <c r="E39"/>
  <c r="B39"/>
  <c r="O38"/>
  <c r="K38"/>
  <c r="F38"/>
  <c r="E38"/>
  <c r="B38"/>
  <c r="O37"/>
  <c r="K37"/>
  <c r="F37"/>
  <c r="E37"/>
  <c r="B37"/>
  <c r="O36"/>
  <c r="K36"/>
  <c r="K34" s="1"/>
  <c r="K11" s="1"/>
  <c r="F36"/>
  <c r="E36"/>
  <c r="E34" s="1"/>
  <c r="E11" s="1"/>
  <c r="B36"/>
  <c r="O35"/>
  <c r="O34" s="1"/>
  <c r="O11" s="1"/>
  <c r="K35"/>
  <c r="F35"/>
  <c r="E35"/>
  <c r="B35"/>
  <c r="Q34"/>
  <c r="P34"/>
  <c r="N34"/>
  <c r="M34"/>
  <c r="L34"/>
  <c r="J34"/>
  <c r="I34"/>
  <c r="H34"/>
  <c r="G34"/>
  <c r="F34"/>
  <c r="D34"/>
  <c r="C34"/>
  <c r="B34" s="1"/>
  <c r="B11" s="1"/>
  <c r="O33"/>
  <c r="K33"/>
  <c r="F33"/>
  <c r="E33"/>
  <c r="B33"/>
  <c r="O32"/>
  <c r="K32"/>
  <c r="F32"/>
  <c r="E32"/>
  <c r="B32"/>
  <c r="O31"/>
  <c r="K31"/>
  <c r="F31"/>
  <c r="E31"/>
  <c r="B31"/>
  <c r="O30"/>
  <c r="K30"/>
  <c r="K28" s="1"/>
  <c r="K10" s="1"/>
  <c r="F30"/>
  <c r="E30"/>
  <c r="B30"/>
  <c r="O29"/>
  <c r="O28" s="1"/>
  <c r="O10" s="1"/>
  <c r="K29"/>
  <c r="F29"/>
  <c r="E29"/>
  <c r="B29"/>
  <c r="Q28"/>
  <c r="P28"/>
  <c r="P10" s="1"/>
  <c r="P9" s="1"/>
  <c r="N28"/>
  <c r="N10" s="1"/>
  <c r="N9" s="1"/>
  <c r="N7" s="1"/>
  <c r="M28"/>
  <c r="L28"/>
  <c r="L10" s="1"/>
  <c r="L9" s="1"/>
  <c r="L7" s="1"/>
  <c r="J28"/>
  <c r="J10" s="1"/>
  <c r="J9" s="1"/>
  <c r="I28"/>
  <c r="H28"/>
  <c r="H10" s="1"/>
  <c r="H9" s="1"/>
  <c r="G28"/>
  <c r="E28"/>
  <c r="E10" s="1"/>
  <c r="D28"/>
  <c r="C28"/>
  <c r="B28" s="1"/>
  <c r="B10" s="1"/>
  <c r="O27"/>
  <c r="K27"/>
  <c r="F27"/>
  <c r="E27"/>
  <c r="B27"/>
  <c r="O26"/>
  <c r="K26"/>
  <c r="F26"/>
  <c r="E26"/>
  <c r="B26"/>
  <c r="O25"/>
  <c r="K25"/>
  <c r="F25"/>
  <c r="E25"/>
  <c r="B25"/>
  <c r="O24"/>
  <c r="K24"/>
  <c r="F24"/>
  <c r="E24"/>
  <c r="B24"/>
  <c r="O23"/>
  <c r="K23"/>
  <c r="F23"/>
  <c r="E23"/>
  <c r="B23"/>
  <c r="O22"/>
  <c r="K22"/>
  <c r="F22"/>
  <c r="E22"/>
  <c r="B22"/>
  <c r="O21"/>
  <c r="K21"/>
  <c r="F21"/>
  <c r="E21"/>
  <c r="B21"/>
  <c r="O20"/>
  <c r="K20"/>
  <c r="F20"/>
  <c r="E20"/>
  <c r="B20"/>
  <c r="O19"/>
  <c r="K19"/>
  <c r="F19"/>
  <c r="E19"/>
  <c r="B19"/>
  <c r="O18"/>
  <c r="K18"/>
  <c r="F18"/>
  <c r="E18"/>
  <c r="B18"/>
  <c r="Q17"/>
  <c r="P17"/>
  <c r="O17" s="1"/>
  <c r="N17"/>
  <c r="M17"/>
  <c r="L17"/>
  <c r="K17" s="1"/>
  <c r="J17"/>
  <c r="I17"/>
  <c r="H17"/>
  <c r="G17"/>
  <c r="F17"/>
  <c r="E17"/>
  <c r="D17"/>
  <c r="C17"/>
  <c r="Q16"/>
  <c r="Q15" s="1"/>
  <c r="Q8" s="1"/>
  <c r="Q7" s="1"/>
  <c r="P16"/>
  <c r="O16"/>
  <c r="N16"/>
  <c r="M16"/>
  <c r="M15" s="1"/>
  <c r="M8" s="1"/>
  <c r="M7" s="1"/>
  <c r="L16"/>
  <c r="K16"/>
  <c r="J16"/>
  <c r="I16"/>
  <c r="I15" s="1"/>
  <c r="I8" s="1"/>
  <c r="I7" s="1"/>
  <c r="H16"/>
  <c r="G16"/>
  <c r="G15" s="1"/>
  <c r="F16"/>
  <c r="E16"/>
  <c r="D16"/>
  <c r="C16"/>
  <c r="B16" s="1"/>
  <c r="P15"/>
  <c r="N15"/>
  <c r="L15"/>
  <c r="J15"/>
  <c r="H15"/>
  <c r="F15"/>
  <c r="D15"/>
  <c r="Q14"/>
  <c r="M14"/>
  <c r="I14"/>
  <c r="G14"/>
  <c r="D14"/>
  <c r="Q13"/>
  <c r="M13"/>
  <c r="I13"/>
  <c r="G13"/>
  <c r="D13"/>
  <c r="Q12"/>
  <c r="P12"/>
  <c r="N12"/>
  <c r="M12"/>
  <c r="L12"/>
  <c r="J12"/>
  <c r="I12"/>
  <c r="H12"/>
  <c r="G12"/>
  <c r="D12"/>
  <c r="C12"/>
  <c r="B12"/>
  <c r="Q11"/>
  <c r="P11"/>
  <c r="N11"/>
  <c r="M11"/>
  <c r="L11"/>
  <c r="J11"/>
  <c r="I11"/>
  <c r="H11"/>
  <c r="G11"/>
  <c r="F11"/>
  <c r="D11"/>
  <c r="C11"/>
  <c r="Q10"/>
  <c r="M10"/>
  <c r="M9" s="1"/>
  <c r="I10"/>
  <c r="G10"/>
  <c r="D10"/>
  <c r="D9" s="1"/>
  <c r="Q9"/>
  <c r="I9"/>
  <c r="G9"/>
  <c r="P8"/>
  <c r="P7" s="1"/>
  <c r="N8"/>
  <c r="L8"/>
  <c r="J8"/>
  <c r="H8"/>
  <c r="H7" s="1"/>
  <c r="F8"/>
  <c r="D8"/>
  <c r="D7" s="1"/>
  <c r="J7" l="1"/>
  <c r="K15"/>
  <c r="K8" s="1"/>
  <c r="O15"/>
  <c r="O8" s="1"/>
  <c r="E15"/>
  <c r="E8" s="1"/>
  <c r="G8"/>
  <c r="G7" s="1"/>
  <c r="B9"/>
  <c r="E9"/>
  <c r="E7" s="1"/>
  <c r="C10"/>
  <c r="C13"/>
  <c r="C14"/>
  <c r="C15"/>
  <c r="B17"/>
  <c r="F28"/>
  <c r="F10" s="1"/>
  <c r="O55"/>
  <c r="O12" s="1"/>
  <c r="O9" s="1"/>
  <c r="O7" s="1"/>
  <c r="E55"/>
  <c r="E12" s="1"/>
  <c r="K55"/>
  <c r="K12" s="1"/>
  <c r="K9" s="1"/>
  <c r="K7" s="1"/>
  <c r="F73"/>
  <c r="F13" s="1"/>
  <c r="F94"/>
  <c r="F14" s="1"/>
  <c r="B15" l="1"/>
  <c r="B8" s="1"/>
  <c r="B7" s="1"/>
  <c r="C8"/>
  <c r="C7" s="1"/>
  <c r="C9"/>
  <c r="F9"/>
  <c r="F7" s="1"/>
</calcChain>
</file>

<file path=xl/sharedStrings.xml><?xml version="1.0" encoding="utf-8"?>
<sst xmlns="http://schemas.openxmlformats.org/spreadsheetml/2006/main" count="223" uniqueCount="207">
  <si>
    <t>จังหวัด</t>
  </si>
  <si>
    <t>ผู้ลงทะเบียนสมัครงาน (คน)  Job Applicants  (Persons)</t>
  </si>
  <si>
    <t xml:space="preserve">                          ผู้สมัครงานมาใช้บริการจัดหางาน                   Clients</t>
  </si>
  <si>
    <t xml:space="preserve">                  ตำแหน่งงานว่าง (อัตรา)                  Job  Vacancies (Positions)</t>
  </si>
  <si>
    <t xml:space="preserve">             บรรจุงาน (คน)            Job Placements (Persons)</t>
  </si>
  <si>
    <t>รวม   Total</t>
  </si>
  <si>
    <t>ชาย Male</t>
  </si>
  <si>
    <t>หญิง Female</t>
  </si>
  <si>
    <t>รวม / Total</t>
  </si>
  <si>
    <t>ชาย / Male</t>
  </si>
  <si>
    <t>หญิง /  Female</t>
  </si>
  <si>
    <t>รวม Total</t>
  </si>
  <si>
    <t>ไม่ระบุ  Not Specified</t>
  </si>
  <si>
    <t>Provinces</t>
  </si>
  <si>
    <t>ครั้ง Time</t>
  </si>
  <si>
    <t xml:space="preserve"> คน   Persons</t>
  </si>
  <si>
    <t>ทั่วราชอาณาจักร</t>
  </si>
  <si>
    <t>The Whole Kingdom</t>
  </si>
  <si>
    <t>กรุงเทพมหานคร</t>
  </si>
  <si>
    <t xml:space="preserve">Bangkok </t>
  </si>
  <si>
    <t>ภูมิภาค</t>
  </si>
  <si>
    <t>Region</t>
  </si>
  <si>
    <t xml:space="preserve">   ปริมณฑล</t>
  </si>
  <si>
    <t>Vicinity</t>
  </si>
  <si>
    <t xml:space="preserve">   ภาคกลาง</t>
  </si>
  <si>
    <t>Central</t>
  </si>
  <si>
    <t xml:space="preserve">   ภาคเหนือ</t>
  </si>
  <si>
    <t>North</t>
  </si>
  <si>
    <t xml:space="preserve">   ภาคตะวันออกเฉียงเหนือ</t>
  </si>
  <si>
    <t>North - East</t>
  </si>
  <si>
    <t xml:space="preserve">   ภาคใต้</t>
  </si>
  <si>
    <t>South</t>
  </si>
  <si>
    <t xml:space="preserve">    กองพัฒนาระบบบริการ   จัดหางาน</t>
  </si>
  <si>
    <t>Employment Service System Development Division</t>
  </si>
  <si>
    <t xml:space="preserve">   สจก. พื้นที่ 1-10</t>
  </si>
  <si>
    <t>Bangkok Employment  Office  1-10</t>
  </si>
  <si>
    <t>สจก.๑</t>
  </si>
  <si>
    <t>สจก.๒</t>
  </si>
  <si>
    <t>สจก.๓</t>
  </si>
  <si>
    <t>สจก.๔</t>
  </si>
  <si>
    <t>สจก.๕</t>
  </si>
  <si>
    <t>สจก.๖</t>
  </si>
  <si>
    <t>สจก.๗</t>
  </si>
  <si>
    <t>สจก.๘</t>
  </si>
  <si>
    <t>สจก.๙</t>
  </si>
  <si>
    <t>สจก.๑๐</t>
  </si>
  <si>
    <t>ปริมณฑล</t>
  </si>
  <si>
    <t>สมุทรปราการ</t>
  </si>
  <si>
    <t>Samut Prakan</t>
  </si>
  <si>
    <t>นนทบุรี</t>
  </si>
  <si>
    <t>Nonthaburi</t>
  </si>
  <si>
    <t>ปทุมธานี</t>
  </si>
  <si>
    <t>Pathum Thani</t>
  </si>
  <si>
    <t>นครปฐม</t>
  </si>
  <si>
    <t>Nakhon Pathom</t>
  </si>
  <si>
    <t>สมุทรสาคร</t>
  </si>
  <si>
    <t>Samut Sakhon</t>
  </si>
  <si>
    <t>ภาคกลาง</t>
  </si>
  <si>
    <t>พระนครศรีอยุธยา</t>
  </si>
  <si>
    <t>Phra Nakhon Si Ayutthaya</t>
  </si>
  <si>
    <t>อ่างทอง</t>
  </si>
  <si>
    <t>Ang Thong</t>
  </si>
  <si>
    <t>ลพบุรี</t>
  </si>
  <si>
    <t>Lop Buri</t>
  </si>
  <si>
    <t>สิงห์บุรี</t>
  </si>
  <si>
    <t>Sing Buri</t>
  </si>
  <si>
    <t>ชัยนาท</t>
  </si>
  <si>
    <t>Chai  Nat</t>
  </si>
  <si>
    <t>สระบุรี</t>
  </si>
  <si>
    <t>Saraburi</t>
  </si>
  <si>
    <t>ชลบุรี</t>
  </si>
  <si>
    <t>Chon Buri</t>
  </si>
  <si>
    <t>ระยอง</t>
  </si>
  <si>
    <t>Rayong</t>
  </si>
  <si>
    <t>จันทบุรี</t>
  </si>
  <si>
    <t>Chanthaburi</t>
  </si>
  <si>
    <t>ตราด</t>
  </si>
  <si>
    <t>Trat</t>
  </si>
  <si>
    <t>ฉะเชิงเทรา</t>
  </si>
  <si>
    <t>Chachoengsao</t>
  </si>
  <si>
    <t>ปราจีนบุรี</t>
  </si>
  <si>
    <t>Prachin Buri</t>
  </si>
  <si>
    <t>นครนายก</t>
  </si>
  <si>
    <t>Nakhon Nayok</t>
  </si>
  <si>
    <t>สระแก้ว</t>
  </si>
  <si>
    <t>Sa Kaeo</t>
  </si>
  <si>
    <t>ราชบุรี</t>
  </si>
  <si>
    <t>Ratchaburi</t>
  </si>
  <si>
    <t>กาญจนบุรี</t>
  </si>
  <si>
    <t>Kanchanaburi</t>
  </si>
  <si>
    <t>สุพรรณบุรี</t>
  </si>
  <si>
    <t>Suphan Buri</t>
  </si>
  <si>
    <t>สมุทรสงคราม</t>
  </si>
  <si>
    <t>Samut Songkhram</t>
  </si>
  <si>
    <t>เพชรบุรี</t>
  </si>
  <si>
    <t>Phetchaburi</t>
  </si>
  <si>
    <t>ประจวบคีรีขันธ์</t>
  </si>
  <si>
    <t>Prachuap Khiri Khan</t>
  </si>
  <si>
    <t>ภาคเหนือ</t>
  </si>
  <si>
    <t>เชียงใหม่</t>
  </si>
  <si>
    <t>Chiang Mai</t>
  </si>
  <si>
    <t>ลำพูน</t>
  </si>
  <si>
    <t>Lamphun</t>
  </si>
  <si>
    <t>ลำปาง</t>
  </si>
  <si>
    <t>Lampang</t>
  </si>
  <si>
    <t>อุตรดิตถ์</t>
  </si>
  <si>
    <t>Uttaradit</t>
  </si>
  <si>
    <t>แพร่</t>
  </si>
  <si>
    <t>Phrae</t>
  </si>
  <si>
    <t>น่าน</t>
  </si>
  <si>
    <t>Nan</t>
  </si>
  <si>
    <t>พะเยา</t>
  </si>
  <si>
    <t>Phayao</t>
  </si>
  <si>
    <t>เชียงราย</t>
  </si>
  <si>
    <t>Chiang Rai</t>
  </si>
  <si>
    <t>แม่ฮ่องสอน</t>
  </si>
  <si>
    <t>Mae Hong Son</t>
  </si>
  <si>
    <t>นครสวรรค์</t>
  </si>
  <si>
    <t>Nakhon Sawan</t>
  </si>
  <si>
    <t>อุทัยธานี</t>
  </si>
  <si>
    <t>Uthai Thani</t>
  </si>
  <si>
    <t>กำแพงเพชร</t>
  </si>
  <si>
    <t>Kamphaeng Phet</t>
  </si>
  <si>
    <t>ตาก</t>
  </si>
  <si>
    <t>Tak</t>
  </si>
  <si>
    <t>สุโขทัย</t>
  </si>
  <si>
    <t>Sukhothai</t>
  </si>
  <si>
    <t>พิษณุโลก</t>
  </si>
  <si>
    <t>Phitsanulok</t>
  </si>
  <si>
    <t>พิจิตร</t>
  </si>
  <si>
    <t>Phichit</t>
  </si>
  <si>
    <t>เพชรบูรณ์</t>
  </si>
  <si>
    <t>Phetchabun</t>
  </si>
  <si>
    <t>ภาคตะวันออกเฉียงเหนือ</t>
  </si>
  <si>
    <t>นครราชสีมา</t>
  </si>
  <si>
    <t>Nakhon Ratchasima</t>
  </si>
  <si>
    <t>บุรีรัมย์</t>
  </si>
  <si>
    <t>Buri Ram</t>
  </si>
  <si>
    <t>สุรินทร์</t>
  </si>
  <si>
    <t>Surin</t>
  </si>
  <si>
    <t>ศรีสะเกษ</t>
  </si>
  <si>
    <t>Si Sa Ket</t>
  </si>
  <si>
    <t>อุบลราชธานี</t>
  </si>
  <si>
    <t>Ubon Ratchathani</t>
  </si>
  <si>
    <t>ยโสธร</t>
  </si>
  <si>
    <t>Yasothon</t>
  </si>
  <si>
    <t>ชัยภูมิ</t>
  </si>
  <si>
    <t>Chaiyaphum</t>
  </si>
  <si>
    <t>อำนาจเจริญ</t>
  </si>
  <si>
    <t>Amnat Charoen</t>
  </si>
  <si>
    <t>บึงกาฬ</t>
  </si>
  <si>
    <t>Bueng Kan</t>
  </si>
  <si>
    <t>หนองบัวลำภู</t>
  </si>
  <si>
    <t>Nong Bua Lam Phu</t>
  </si>
  <si>
    <t>ขอนแก่น</t>
  </si>
  <si>
    <t>Khon Kaen</t>
  </si>
  <si>
    <t>อุดรธานี</t>
  </si>
  <si>
    <t>Udon Thani</t>
  </si>
  <si>
    <t>เลย</t>
  </si>
  <si>
    <t>Loei</t>
  </si>
  <si>
    <t>หนองคาย</t>
  </si>
  <si>
    <t>Nong Khai</t>
  </si>
  <si>
    <t>มหาสารคาม</t>
  </si>
  <si>
    <t>Maha Sarakham</t>
  </si>
  <si>
    <t>ร้อยเอ็ด</t>
  </si>
  <si>
    <t>Roi Et</t>
  </si>
  <si>
    <t>กาฬสินธุ์</t>
  </si>
  <si>
    <t>Kalasin</t>
  </si>
  <si>
    <t>สกลนคร</t>
  </si>
  <si>
    <t>Sakon Nakhon</t>
  </si>
  <si>
    <t>นครพนม</t>
  </si>
  <si>
    <t>Nakhon Phanom</t>
  </si>
  <si>
    <t>มุกดาหาร</t>
  </si>
  <si>
    <t>Mukdahan</t>
  </si>
  <si>
    <t>ภาคใต้</t>
  </si>
  <si>
    <t>นครศรีธรรมราช</t>
  </si>
  <si>
    <t>Nakhon Si Thammarat</t>
  </si>
  <si>
    <t>กระบี่</t>
  </si>
  <si>
    <t>Krabi</t>
  </si>
  <si>
    <t>พังงา</t>
  </si>
  <si>
    <t>Phang-Nga</t>
  </si>
  <si>
    <t>ภูเก็ต</t>
  </si>
  <si>
    <t>Phuket</t>
  </si>
  <si>
    <t>สุราษฎร์ธานี</t>
  </si>
  <si>
    <t>Surat Thani</t>
  </si>
  <si>
    <t>ระนอง</t>
  </si>
  <si>
    <t>Ranong</t>
  </si>
  <si>
    <t>ชุมพร</t>
  </si>
  <si>
    <t>Chumphon</t>
  </si>
  <si>
    <t>สงขลา</t>
  </si>
  <si>
    <t>Songkhla</t>
  </si>
  <si>
    <t>สตูล</t>
  </si>
  <si>
    <t>Satun</t>
  </si>
  <si>
    <t>ตรัง</t>
  </si>
  <si>
    <t>Trang</t>
  </si>
  <si>
    <t>พัทลุง</t>
  </si>
  <si>
    <t>Phatthalung</t>
  </si>
  <si>
    <t>ปัตตานี</t>
  </si>
  <si>
    <t>Pattani</t>
  </si>
  <si>
    <t>ยะลา</t>
  </si>
  <si>
    <t>Yala</t>
  </si>
  <si>
    <t>นราธิวาส</t>
  </si>
  <si>
    <t>Narathiwat</t>
  </si>
  <si>
    <t>ที่มา            :    กองยุทธศาสตร์และแผนงาน   กรมการจัดหางาน</t>
  </si>
  <si>
    <t>Source         :    Strategy and Planning Division,  Department   of  Employment</t>
  </si>
  <si>
    <t>การจัดหางานในประเทศ จำแนกตามจังหวัด ทั่วราชอาณาจักร  ปี 2559</t>
  </si>
  <si>
    <t>DOMESTIC EMPLOYMENT, BY PROVINCES IN THE WHOLE KINGDOM, 2016</t>
  </si>
</sst>
</file>

<file path=xl/styles.xml><?xml version="1.0" encoding="utf-8"?>
<styleSheet xmlns="http://schemas.openxmlformats.org/spreadsheetml/2006/main">
  <fonts count="12">
    <font>
      <sz val="14"/>
      <name val="Cordia New"/>
      <charset val="222"/>
    </font>
    <font>
      <sz val="12"/>
      <name val="EucrosiaUPC"/>
      <family val="1"/>
    </font>
    <font>
      <b/>
      <sz val="17"/>
      <name val="AngsanaUPC"/>
      <family val="1"/>
      <charset val="222"/>
    </font>
    <font>
      <sz val="12"/>
      <name val="AngsanaUPC"/>
      <family val="1"/>
      <charset val="222"/>
    </font>
    <font>
      <b/>
      <sz val="12"/>
      <name val="AngsanaUPC"/>
      <family val="1"/>
      <charset val="222"/>
    </font>
    <font>
      <sz val="14"/>
      <name val="AngsanaUPC"/>
      <family val="1"/>
    </font>
    <font>
      <b/>
      <sz val="16"/>
      <name val="AngsanaUPC"/>
      <family val="1"/>
      <charset val="222"/>
    </font>
    <font>
      <b/>
      <sz val="15"/>
      <name val="AngsanaUPC"/>
      <family val="1"/>
      <charset val="222"/>
    </font>
    <font>
      <sz val="15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14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1" fillId="0" borderId="0"/>
  </cellStyleXfs>
  <cellXfs count="97">
    <xf numFmtId="0" fontId="0" fillId="0" borderId="0" xfId="0"/>
    <xf numFmtId="3" fontId="2" fillId="0" borderId="0" xfId="1" applyNumberFormat="1" applyFont="1" applyAlignment="1">
      <alignment horizontal="left"/>
    </xf>
    <xf numFmtId="3" fontId="3" fillId="0" borderId="0" xfId="0" applyNumberFormat="1" applyFont="1" applyBorder="1"/>
    <xf numFmtId="3" fontId="3" fillId="0" borderId="0" xfId="0" applyNumberFormat="1" applyFont="1"/>
    <xf numFmtId="3" fontId="4" fillId="0" borderId="0" xfId="0" applyNumberFormat="1" applyFont="1"/>
    <xf numFmtId="3" fontId="8" fillId="2" borderId="1" xfId="0" applyNumberFormat="1" applyFont="1" applyFill="1" applyBorder="1"/>
    <xf numFmtId="3" fontId="6" fillId="0" borderId="0" xfId="2" applyNumberFormat="1" applyFont="1"/>
    <xf numFmtId="3" fontId="9" fillId="0" borderId="0" xfId="2" applyNumberFormat="1" applyFont="1"/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wrapText="1"/>
    </xf>
    <xf numFmtId="3" fontId="6" fillId="0" borderId="0" xfId="2" applyNumberFormat="1" applyFont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3" fontId="9" fillId="4" borderId="6" xfId="0" applyNumberFormat="1" applyFont="1" applyFill="1" applyBorder="1" applyAlignment="1">
      <alignment horizontal="right" shrinkToFit="1"/>
    </xf>
    <xf numFmtId="3" fontId="9" fillId="3" borderId="6" xfId="0" applyNumberFormat="1" applyFont="1" applyFill="1" applyBorder="1" applyAlignment="1">
      <alignment horizontal="right" shrinkToFit="1"/>
    </xf>
    <xf numFmtId="3" fontId="9" fillId="3" borderId="6" xfId="3" applyNumberFormat="1" applyFont="1" applyFill="1" applyBorder="1" applyAlignment="1">
      <alignment horizontal="left" indent="1"/>
    </xf>
    <xf numFmtId="3" fontId="9" fillId="3" borderId="8" xfId="0" applyNumberFormat="1" applyFont="1" applyFill="1" applyBorder="1" applyAlignment="1">
      <alignment horizontal="left"/>
    </xf>
    <xf numFmtId="3" fontId="9" fillId="4" borderId="8" xfId="0" applyNumberFormat="1" applyFont="1" applyFill="1" applyBorder="1" applyAlignment="1">
      <alignment horizontal="right" shrinkToFit="1"/>
    </xf>
    <xf numFmtId="3" fontId="9" fillId="3" borderId="8" xfId="0" applyNumberFormat="1" applyFont="1" applyFill="1" applyBorder="1" applyAlignment="1">
      <alignment horizontal="right" shrinkToFit="1"/>
    </xf>
    <xf numFmtId="3" fontId="9" fillId="3" borderId="9" xfId="3" applyNumberFormat="1" applyFont="1" applyFill="1" applyBorder="1" applyAlignment="1">
      <alignment horizontal="left" indent="1"/>
    </xf>
    <xf numFmtId="3" fontId="9" fillId="3" borderId="7" xfId="0" applyNumberFormat="1" applyFont="1" applyFill="1" applyBorder="1" applyAlignment="1">
      <alignment horizontal="left"/>
    </xf>
    <xf numFmtId="3" fontId="9" fillId="4" borderId="10" xfId="0" applyNumberFormat="1" applyFont="1" applyFill="1" applyBorder="1" applyAlignment="1">
      <alignment horizontal="right" shrinkToFit="1"/>
    </xf>
    <xf numFmtId="3" fontId="9" fillId="3" borderId="10" xfId="0" applyNumberFormat="1" applyFont="1" applyFill="1" applyBorder="1" applyAlignment="1">
      <alignment horizontal="right" shrinkToFit="1"/>
    </xf>
    <xf numFmtId="3" fontId="9" fillId="3" borderId="11" xfId="3" applyNumberFormat="1" applyFont="1" applyFill="1" applyBorder="1" applyAlignment="1">
      <alignment horizontal="left" indent="1"/>
    </xf>
    <xf numFmtId="3" fontId="9" fillId="0" borderId="12" xfId="0" applyNumberFormat="1" applyFont="1" applyBorder="1" applyAlignment="1">
      <alignment horizontal="left"/>
    </xf>
    <xf numFmtId="3" fontId="9" fillId="4" borderId="13" xfId="0" applyNumberFormat="1" applyFont="1" applyFill="1" applyBorder="1" applyAlignment="1">
      <alignment horizontal="right"/>
    </xf>
    <xf numFmtId="3" fontId="9" fillId="0" borderId="13" xfId="0" applyNumberFormat="1" applyFont="1" applyBorder="1" applyAlignment="1">
      <alignment horizontal="right"/>
    </xf>
    <xf numFmtId="3" fontId="9" fillId="0" borderId="14" xfId="3" applyNumberFormat="1" applyFont="1" applyBorder="1" applyAlignment="1">
      <alignment horizontal="left" indent="1"/>
    </xf>
    <xf numFmtId="3" fontId="9" fillId="4" borderId="12" xfId="0" applyNumberFormat="1" applyFont="1" applyFill="1" applyBorder="1" applyAlignment="1">
      <alignment horizontal="right"/>
    </xf>
    <xf numFmtId="3" fontId="9" fillId="0" borderId="12" xfId="0" applyNumberFormat="1" applyFont="1" applyBorder="1" applyAlignment="1">
      <alignment horizontal="right"/>
    </xf>
    <xf numFmtId="3" fontId="9" fillId="0" borderId="15" xfId="0" applyNumberFormat="1" applyFont="1" applyBorder="1" applyAlignment="1">
      <alignment horizontal="left"/>
    </xf>
    <xf numFmtId="3" fontId="9" fillId="4" borderId="15" xfId="0" applyNumberFormat="1" applyFont="1" applyFill="1" applyBorder="1" applyAlignment="1">
      <alignment horizontal="right"/>
    </xf>
    <xf numFmtId="3" fontId="9" fillId="0" borderId="15" xfId="0" applyNumberFormat="1" applyFont="1" applyBorder="1" applyAlignment="1">
      <alignment horizontal="right"/>
    </xf>
    <xf numFmtId="3" fontId="9" fillId="0" borderId="16" xfId="3" applyNumberFormat="1" applyFont="1" applyBorder="1" applyAlignment="1">
      <alignment horizontal="left" indent="1"/>
    </xf>
    <xf numFmtId="3" fontId="6" fillId="3" borderId="17" xfId="0" applyNumberFormat="1" applyFont="1" applyFill="1" applyBorder="1" applyAlignment="1">
      <alignment horizontal="center"/>
    </xf>
    <xf numFmtId="3" fontId="9" fillId="4" borderId="17" xfId="0" applyNumberFormat="1" applyFont="1" applyFill="1" applyBorder="1" applyAlignment="1">
      <alignment horizontal="right"/>
    </xf>
    <xf numFmtId="3" fontId="9" fillId="3" borderId="17" xfId="0" applyNumberFormat="1" applyFont="1" applyFill="1" applyBorder="1" applyAlignment="1">
      <alignment horizontal="right"/>
    </xf>
    <xf numFmtId="3" fontId="9" fillId="3" borderId="17" xfId="3" applyNumberFormat="1" applyFont="1" applyFill="1" applyBorder="1" applyAlignment="1">
      <alignment horizontal="left" indent="1"/>
    </xf>
    <xf numFmtId="3" fontId="9" fillId="0" borderId="8" xfId="0" applyNumberFormat="1" applyFont="1" applyBorder="1" applyAlignment="1">
      <alignment vertical="top" wrapText="1"/>
    </xf>
    <xf numFmtId="3" fontId="9" fillId="4" borderId="8" xfId="0" applyNumberFormat="1" applyFont="1" applyFill="1" applyBorder="1" applyAlignment="1">
      <alignment horizontal="right" vertical="top"/>
    </xf>
    <xf numFmtId="3" fontId="10" fillId="0" borderId="8" xfId="0" applyNumberFormat="1" applyFont="1" applyBorder="1" applyAlignment="1">
      <alignment horizontal="right" vertical="top"/>
    </xf>
    <xf numFmtId="3" fontId="4" fillId="0" borderId="9" xfId="3" applyNumberFormat="1" applyFont="1" applyBorder="1" applyAlignment="1">
      <alignment horizontal="left" wrapText="1" indent="1"/>
    </xf>
    <xf numFmtId="3" fontId="9" fillId="0" borderId="10" xfId="0" applyNumberFormat="1" applyFont="1" applyBorder="1" applyAlignment="1">
      <alignment vertical="top"/>
    </xf>
    <xf numFmtId="3" fontId="9" fillId="4" borderId="10" xfId="0" applyNumberFormat="1" applyFont="1" applyFill="1" applyBorder="1" applyAlignment="1">
      <alignment horizontal="right" vertical="top"/>
    </xf>
    <xf numFmtId="3" fontId="9" fillId="0" borderId="10" xfId="0" applyNumberFormat="1" applyFont="1" applyBorder="1" applyAlignment="1">
      <alignment horizontal="right" vertical="top"/>
    </xf>
    <xf numFmtId="3" fontId="9" fillId="0" borderId="10" xfId="3" applyNumberFormat="1" applyFont="1" applyBorder="1" applyAlignment="1">
      <alignment horizontal="left" wrapText="1" indent="1"/>
    </xf>
    <xf numFmtId="3" fontId="9" fillId="0" borderId="8" xfId="0" applyNumberFormat="1" applyFont="1" applyBorder="1"/>
    <xf numFmtId="3" fontId="9" fillId="4" borderId="8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3" fontId="9" fillId="0" borderId="13" xfId="3" applyNumberFormat="1" applyFont="1" applyBorder="1" applyAlignment="1">
      <alignment horizontal="left" indent="1"/>
    </xf>
    <xf numFmtId="3" fontId="9" fillId="0" borderId="12" xfId="0" applyNumberFormat="1" applyFont="1" applyBorder="1"/>
    <xf numFmtId="3" fontId="10" fillId="0" borderId="12" xfId="0" applyNumberFormat="1" applyFont="1" applyBorder="1" applyAlignment="1">
      <alignment horizontal="right"/>
    </xf>
    <xf numFmtId="3" fontId="9" fillId="0" borderId="15" xfId="0" applyNumberFormat="1" applyFont="1" applyBorder="1"/>
    <xf numFmtId="3" fontId="9" fillId="0" borderId="18" xfId="0" applyNumberFormat="1" applyFont="1" applyBorder="1"/>
    <xf numFmtId="3" fontId="10" fillId="0" borderId="15" xfId="0" applyNumberFormat="1" applyFont="1" applyBorder="1" applyAlignment="1">
      <alignment horizontal="right"/>
    </xf>
    <xf numFmtId="3" fontId="9" fillId="0" borderId="19" xfId="3" applyNumberFormat="1" applyFont="1" applyBorder="1" applyAlignment="1">
      <alignment horizontal="left" indent="1"/>
    </xf>
    <xf numFmtId="3" fontId="9" fillId="3" borderId="19" xfId="3" applyNumberFormat="1" applyFont="1" applyFill="1" applyBorder="1" applyAlignment="1">
      <alignment horizontal="left" indent="1"/>
    </xf>
    <xf numFmtId="3" fontId="9" fillId="0" borderId="8" xfId="1" applyNumberFormat="1" applyFont="1" applyBorder="1"/>
    <xf numFmtId="3" fontId="9" fillId="0" borderId="12" xfId="1" applyNumberFormat="1" applyFont="1" applyBorder="1"/>
    <xf numFmtId="3" fontId="9" fillId="0" borderId="20" xfId="1" applyNumberFormat="1" applyFont="1" applyBorder="1"/>
    <xf numFmtId="3" fontId="9" fillId="4" borderId="20" xfId="0" applyNumberFormat="1" applyFont="1" applyFill="1" applyBorder="1" applyAlignment="1">
      <alignment horizontal="right"/>
    </xf>
    <xf numFmtId="3" fontId="10" fillId="0" borderId="20" xfId="0" applyNumberFormat="1" applyFont="1" applyBorder="1" applyAlignment="1">
      <alignment horizontal="right"/>
    </xf>
    <xf numFmtId="3" fontId="9" fillId="3" borderId="21" xfId="3" applyNumberFormat="1" applyFont="1" applyFill="1" applyBorder="1" applyAlignment="1">
      <alignment horizontal="left" indent="1"/>
    </xf>
    <xf numFmtId="3" fontId="9" fillId="0" borderId="22" xfId="1" applyNumberFormat="1" applyFont="1" applyBorder="1"/>
    <xf numFmtId="3" fontId="9" fillId="0" borderId="10" xfId="1" applyNumberFormat="1" applyFont="1" applyBorder="1"/>
    <xf numFmtId="3" fontId="9" fillId="4" borderId="10" xfId="0" applyNumberFormat="1" applyFont="1" applyFill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3" fontId="9" fillId="0" borderId="23" xfId="3" applyNumberFormat="1" applyFont="1" applyBorder="1" applyAlignment="1">
      <alignment horizontal="left" indent="1"/>
    </xf>
    <xf numFmtId="3" fontId="9" fillId="0" borderId="24" xfId="3" applyNumberFormat="1" applyFont="1" applyBorder="1" applyAlignment="1">
      <alignment horizontal="left" indent="1"/>
    </xf>
    <xf numFmtId="3" fontId="10" fillId="0" borderId="0" xfId="2" applyNumberFormat="1" applyFont="1"/>
    <xf numFmtId="3" fontId="3" fillId="0" borderId="25" xfId="0" applyNumberFormat="1" applyFont="1" applyBorder="1"/>
    <xf numFmtId="3" fontId="9" fillId="0" borderId="8" xfId="3" applyNumberFormat="1" applyFont="1" applyBorder="1" applyAlignment="1">
      <alignment horizontal="left" indent="1"/>
    </xf>
    <xf numFmtId="3" fontId="9" fillId="0" borderId="9" xfId="3" applyNumberFormat="1" applyFont="1" applyBorder="1" applyAlignment="1">
      <alignment horizontal="left" indent="1"/>
    </xf>
    <xf numFmtId="3" fontId="9" fillId="0" borderId="26" xfId="1" applyNumberFormat="1" applyFont="1" applyBorder="1"/>
    <xf numFmtId="3" fontId="9" fillId="4" borderId="26" xfId="0" applyNumberFormat="1" applyFont="1" applyFill="1" applyBorder="1" applyAlignment="1">
      <alignment horizontal="right"/>
    </xf>
    <xf numFmtId="3" fontId="10" fillId="0" borderId="26" xfId="0" applyNumberFormat="1" applyFont="1" applyBorder="1" applyAlignment="1">
      <alignment horizontal="right"/>
    </xf>
    <xf numFmtId="3" fontId="9" fillId="0" borderId="27" xfId="3" applyNumberFormat="1" applyFont="1" applyBorder="1" applyAlignment="1">
      <alignment horizontal="left" inden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3" fontId="6" fillId="2" borderId="5" xfId="2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9" fillId="0" borderId="18" xfId="1" applyNumberFormat="1" applyFont="1" applyBorder="1"/>
    <xf numFmtId="3" fontId="9" fillId="4" borderId="18" xfId="0" applyNumberFormat="1" applyFont="1" applyFill="1" applyBorder="1" applyAlignment="1">
      <alignment horizontal="right"/>
    </xf>
    <xf numFmtId="3" fontId="10" fillId="0" borderId="18" xfId="0" applyNumberFormat="1" applyFont="1" applyBorder="1" applyAlignment="1">
      <alignment horizontal="right"/>
    </xf>
    <xf numFmtId="3" fontId="9" fillId="0" borderId="28" xfId="3" applyNumberFormat="1" applyFont="1" applyBorder="1" applyAlignment="1">
      <alignment horizontal="left" indent="1"/>
    </xf>
    <xf numFmtId="3" fontId="9" fillId="0" borderId="13" xfId="1" applyNumberFormat="1" applyFont="1" applyBorder="1"/>
    <xf numFmtId="3" fontId="10" fillId="0" borderId="13" xfId="0" applyNumberFormat="1" applyFont="1" applyBorder="1" applyAlignment="1">
      <alignment horizontal="right"/>
    </xf>
    <xf numFmtId="3" fontId="9" fillId="0" borderId="29" xfId="3" applyNumberFormat="1" applyFont="1" applyBorder="1" applyAlignment="1">
      <alignment horizontal="left" indent="1"/>
    </xf>
    <xf numFmtId="3" fontId="9" fillId="0" borderId="15" xfId="1" applyNumberFormat="1" applyFont="1" applyBorder="1"/>
  </cellXfs>
  <cellStyles count="5">
    <cellStyle name="Normal_Book2" xfId="2"/>
    <cellStyle name="Normal_E_FORM" xfId="1"/>
    <cellStyle name="Normal_E_FORM4" xfId="3"/>
    <cellStyle name="ปกติ" xfId="0" builtinId="0"/>
    <cellStyle name="ปกติ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1857375</xdr:colOff>
      <xdr:row>0</xdr:row>
      <xdr:rowOff>0</xdr:rowOff>
    </xdr:from>
    <xdr:to>
      <xdr:col>0</xdr:col>
      <xdr:colOff>609600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525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1857375</xdr:colOff>
      <xdr:row>0</xdr:row>
      <xdr:rowOff>0</xdr:rowOff>
    </xdr:from>
    <xdr:to>
      <xdr:col>0</xdr:col>
      <xdr:colOff>609600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525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1857375</xdr:colOff>
      <xdr:row>0</xdr:row>
      <xdr:rowOff>0</xdr:rowOff>
    </xdr:from>
    <xdr:to>
      <xdr:col>0</xdr:col>
      <xdr:colOff>609600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525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1857375</xdr:colOff>
      <xdr:row>0</xdr:row>
      <xdr:rowOff>0</xdr:rowOff>
    </xdr:from>
    <xdr:to>
      <xdr:col>0</xdr:col>
      <xdr:colOff>609600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25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1857375</xdr:colOff>
      <xdr:row>0</xdr:row>
      <xdr:rowOff>0</xdr:rowOff>
    </xdr:from>
    <xdr:to>
      <xdr:col>0</xdr:col>
      <xdr:colOff>609600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3525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1857375</xdr:colOff>
      <xdr:row>0</xdr:row>
      <xdr:rowOff>0</xdr:rowOff>
    </xdr:from>
    <xdr:to>
      <xdr:col>0</xdr:col>
      <xdr:colOff>609600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525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1857375</xdr:colOff>
      <xdr:row>0</xdr:row>
      <xdr:rowOff>0</xdr:rowOff>
    </xdr:from>
    <xdr:to>
      <xdr:col>0</xdr:col>
      <xdr:colOff>609600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3525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1857375</xdr:colOff>
      <xdr:row>0</xdr:row>
      <xdr:rowOff>0</xdr:rowOff>
    </xdr:from>
    <xdr:to>
      <xdr:col>0</xdr:col>
      <xdr:colOff>609600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3525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1857375</xdr:colOff>
      <xdr:row>0</xdr:row>
      <xdr:rowOff>0</xdr:rowOff>
    </xdr:from>
    <xdr:to>
      <xdr:col>0</xdr:col>
      <xdr:colOff>609600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3525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1" name="Line 577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2" name="Line 577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3" name="Line 577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4" name="Line 577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5" name="Line 577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6" name="Line 577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7" name="Line 577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8" name="Line 577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9" name="Line 577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0" name="Line 577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1" name="Line 578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2" name="Line 578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" name="Line 578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4" name="Line 578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5" name="Line 578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6" name="Line 578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7" name="Line 5786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8" name="Line 5787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9" name="Line 5788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30" name="Line 5789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31" name="Line 5790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32" name="Line 5791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33" name="Line 5792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34" name="Line 5793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35" name="Line 5794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36" name="Line 5795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37" name="Line 5796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38" name="Line 5797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39" name="Line 5798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40" name="Line 5799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41" name="Line 5800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42" name="Line 5801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43" name="Line 580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44" name="Line 580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45" name="Line 580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46" name="Line 580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47" name="Line 580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48" name="Line 580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49" name="Line 580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50" name="Line 580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51" name="Line 581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52" name="Line 581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53" name="Line 581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54" name="Line 581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55" name="Line 581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56" name="Line 581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57" name="Line 581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58" name="Line 581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59" name="Line 581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0" name="Line 581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1" name="Line 582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2" name="Line 582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3" name="Line 582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4" name="Line 582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5" name="Line 582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6" name="Line 582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7" name="Line 582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8" name="Line 582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9" name="Line 582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70" name="Line 582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71" name="Line 583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72" name="Line 583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73" name="Line 583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74" name="Line 583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75" name="Line 5834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76" name="Line 5835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77" name="Line 5836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78" name="Line 5837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79" name="Line 5838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80" name="Line 5839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81" name="Line 5840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82" name="Line 5841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83" name="Line 5842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84" name="Line 5843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85" name="Line 5844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86" name="Line 5845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87" name="Line 5846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88" name="Line 5847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89" name="Line 5848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90" name="Line 5849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1" name="Line 585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2" name="Line 585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3" name="Line 585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4" name="Line 585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5" name="Line 585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6" name="Line 585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7" name="Line 585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8" name="Line 585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9" name="Line 585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00" name="Line 585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01" name="Line 586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02" name="Line 586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03" name="Line 586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04" name="Line 586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05" name="Line 586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06" name="Line 586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07" name="Line 586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08" name="Line 586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09" name="Line 5868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10" name="Line 5869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11" name="Line 587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12" name="Line 587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13" name="Line 5872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14" name="Line 5873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15" name="Line 5874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16" name="Line 5875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17" name="Line 587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18" name="Line 587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19" name="Line 5878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20" name="Line 5879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21" name="Line 588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22" name="Line 588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23" name="Line 5882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24" name="Line 5883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25" name="Line 5884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26" name="Line 5885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27" name="Line 5886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28" name="Line 5887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29" name="Line 5888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30" name="Line 5889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31" name="Line 5890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32" name="Line 5891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33" name="Line 5892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34" name="Line 5893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35" name="Line 5894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36" name="Line 5895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37" name="Line 5896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38" name="Line 5897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39" name="Line 5898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40" name="Line 5899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41" name="Line 5900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42" name="Line 5901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43" name="Line 5902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44" name="Line 5903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45" name="Line 5904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46" name="Line 5905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47" name="Line 5906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48" name="Line 5907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49" name="Line 5908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50" name="Line 5909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51" name="Line 5910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52" name="Line 5911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53" name="Line 5912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54" name="Line 5913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55" name="Line 5914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56" name="Line 5915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57" name="Line 591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58" name="Line 591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59" name="Line 5918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60" name="Line 5919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61" name="Line 592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62" name="Line 592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3" name="Line 592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4" name="Line 592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5" name="Line 592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6" name="Line 592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7" name="Line 592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8" name="Line 592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9" name="Line 592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0" name="Line 592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1" name="Line 593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2" name="Line 593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3" name="Line 593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4" name="Line 593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5" name="Line 593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6" name="Line 593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7" name="Line 593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8" name="Line 593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9" name="Line 593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80" name="Line 593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81" name="Line 594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82" name="Line 594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83" name="Line 594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84" name="Line 594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85" name="Line 594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86" name="Line 594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87" name="Line 594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88" name="Line 594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89" name="Line 594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0" name="Line 594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1" name="Line 595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2" name="Line 595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3" name="Line 595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4" name="Line 595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5" name="Line 595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6" name="Line 595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7" name="Line 595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8" name="Line 595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9" name="Line 595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00" name="Line 595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01" name="Line 596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02" name="Line 596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03" name="Line 596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04" name="Line 596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05" name="Line 596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06" name="Line 596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07" name="Line 596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08" name="Line 596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09" name="Line 596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10" name="Line 596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11" name="Line 597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12" name="Line 597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13" name="Line 597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14" name="Line 597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15" name="Line 597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16" name="Line 597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17" name="Line 597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18" name="Line 597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19" name="Line 599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0" name="Line 599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1" name="Line 599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2" name="Line 599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3" name="Line 599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4" name="Line 599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5" name="Line 600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6" name="Line 600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7" name="Line 600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8" name="Line 600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9" name="Line 600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30" name="Line 600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31" name="Line 600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32" name="Line 600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33" name="Line 600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34" name="Line 600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35" name="Line 601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36" name="Line 601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37" name="Line 601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38" name="Line 601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39" name="Line 601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40" name="Line 601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41" name="Line 601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42" name="Line 601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43" name="Line 601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44" name="Line 601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45" name="Line 602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46" name="Line 602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47" name="Line 602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48" name="Line 602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49" name="Line 602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0" name="Line 602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51" name="Line 6026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52" name="Line 6027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53" name="Line 6028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54" name="Line 6029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55" name="Line 6030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56" name="Line 6031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57" name="Line 6032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58" name="Line 6033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59" name="Line 6034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60" name="Line 6035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61" name="Line 6036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62" name="Line 6037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63" name="Line 6038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64" name="Line 6039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65" name="Line 6040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66" name="Line 6041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67" name="Line 604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68" name="Line 604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69" name="Line 604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70" name="Line 604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71" name="Line 604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72" name="Line 604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73" name="Line 604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74" name="Line 604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75" name="Line 605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76" name="Line 605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77" name="Line 605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78" name="Line 605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79" name="Line 605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80" name="Line 605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81" name="Line 605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82" name="Line 605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83" name="Line 605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84" name="Line 605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85" name="Line 606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86" name="Line 606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87" name="Line 606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88" name="Line 606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89" name="Line 606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90" name="Line 606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91" name="Line 606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92" name="Line 606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93" name="Line 606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94" name="Line 606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95" name="Line 607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96" name="Line 607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97" name="Line 607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98" name="Line 607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99" name="Line 607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300" name="Line 607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301" name="Line 607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302" name="Line 607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303" name="Line 607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304" name="Line 607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305" name="Line 608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306" name="Line 608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307" name="Line 6082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308" name="Line 6083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309" name="Line 6084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310" name="Line 6085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311" name="Line 6086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312" name="Line 6087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313" name="Line 6088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314" name="Line 6089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315" name="Line 6090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316" name="Line 6091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317" name="Line 6092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318" name="Line 6093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319" name="Line 6094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320" name="Line 6095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321" name="Line 6096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322" name="Line 6097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23" name="Line 609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24" name="Line 609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25" name="Line 610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26" name="Line 610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27" name="Line 610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28" name="Line 610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29" name="Line 610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30" name="Line 610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31" name="Line 610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32" name="Line 610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33" name="Line 610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34" name="Line 610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35" name="Line 611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36" name="Line 611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37" name="Line 611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38" name="Line 611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339" name="Line 611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340" name="Line 611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341" name="Line 611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342" name="Line 611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343" name="Line 611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344" name="Line 611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345" name="Line 612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346" name="Line 612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347" name="Line 612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348" name="Line 612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349" name="Line 612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350" name="Line 612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351" name="Line 612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352" name="Line 612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353" name="Line 612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354" name="Line 612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355" name="Line 6130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356" name="Line 6131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357" name="Line 6132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358" name="Line 6133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359" name="Line 6134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360" name="Line 6135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361" name="Line 6136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362" name="Line 6137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363" name="Line 6138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364" name="Line 6139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365" name="Line 6140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366" name="Line 6141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367" name="Line 6142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368" name="Line 6143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369" name="Line 6144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370" name="Line 6145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71" name="Line 614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72" name="Line 614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73" name="Line 614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74" name="Line 614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75" name="Line 615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76" name="Line 615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77" name="Line 615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78" name="Line 615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79" name="Line 615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80" name="Line 615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81" name="Line 615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82" name="Line 615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83" name="Line 615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84" name="Line 615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85" name="Line 616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386" name="Line 616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387" name="Line 6162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388" name="Line 6163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389" name="Line 6164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390" name="Line 6165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391" name="Line 616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392" name="Line 616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393" name="Line 6168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394" name="Line 6169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395" name="Line 617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396" name="Line 617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397" name="Line 6172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398" name="Line 6173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399" name="Line 6174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400" name="Line 6175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401" name="Line 617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402" name="Line 617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403" name="Line 6178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404" name="Line 6179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405" name="Line 6180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406" name="Line 6181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407" name="Line 6182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408" name="Line 6183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409" name="Line 6184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410" name="Line 6185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411" name="Line 6186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412" name="Line 6187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413" name="Line 6188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414" name="Line 6189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415" name="Line 6190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416" name="Line 6191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417" name="Line 6192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418" name="Line 6193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419" name="Line 6194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420" name="Line 6195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421" name="Line 6196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422" name="Line 6197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423" name="Line 6198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424" name="Line 6199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425" name="Line 6200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426" name="Line 6201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427" name="Line 6202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428" name="Line 6203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429" name="Line 6204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430" name="Line 6205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431" name="Line 6206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432" name="Line 6207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433" name="Line 6208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434" name="Line 6209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435" name="Line 621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436" name="Line 621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437" name="Line 6212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438" name="Line 6213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439" name="Line 6214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440" name="Line 6215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441" name="Line 621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442" name="Line 621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43" name="Line 621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44" name="Line 621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45" name="Line 622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46" name="Line 622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47" name="Line 622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48" name="Line 622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49" name="Line 622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50" name="Line 622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51" name="Line 622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52" name="Line 622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53" name="Line 622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54" name="Line 622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55" name="Line 623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56" name="Line 623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57" name="Line 623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58" name="Line 623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59" name="Line 623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60" name="Line 623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61" name="Line 623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62" name="Line 623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63" name="Line 623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64" name="Line 623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65" name="Line 624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466" name="Line 624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67" name="Line 624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68" name="Line 624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69" name="Line 624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70" name="Line 624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71" name="Line 624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72" name="Line 624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73" name="Line 624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74" name="Line 624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75" name="Line 625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76" name="Line 625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77" name="Line 625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78" name="Line 625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79" name="Line 625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80" name="Line 625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81" name="Line 625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82" name="Line 625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83" name="Line 625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84" name="Line 625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85" name="Line 626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86" name="Line 626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87" name="Line 626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88" name="Line 626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89" name="Line 626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90" name="Line 626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91" name="Line 626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92" name="Line 626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93" name="Line 626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94" name="Line 626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95" name="Line 627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96" name="Line 627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97" name="Line 627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498" name="Line 627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499" name="Line 629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00" name="Line 629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01" name="Line 629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02" name="Line 629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03" name="Line 629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04" name="Line 629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05" name="Line 629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06" name="Line 629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07" name="Line 629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08" name="Line 629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09" name="Line 630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10" name="Line 630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11" name="Line 630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12" name="Line 630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13" name="Line 630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14" name="Line 630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15" name="Line 630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16" name="Line 630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17" name="Line 630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18" name="Line 630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19" name="Line 631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20" name="Line 631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21" name="Line 631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22" name="Line 631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23" name="Line 631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24" name="Line 631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25" name="Line 631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26" name="Line 631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27" name="Line 631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28" name="Line 631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29" name="Line 632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530" name="Line 632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531" name="Line 6322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532" name="Line 6323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533" name="Line 6324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534" name="Line 6325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535" name="Line 6326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536" name="Line 6327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537" name="Line 6328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538" name="Line 6329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539" name="Line 6330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540" name="Line 6331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541" name="Line 6332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542" name="Line 6333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543" name="Line 6334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544" name="Line 6335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545" name="Line 6336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546" name="Line 6337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47" name="Line 633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48" name="Line 633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49" name="Line 634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50" name="Line 634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51" name="Line 634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52" name="Line 634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53" name="Line 634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54" name="Line 634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55" name="Line 634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56" name="Line 634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57" name="Line 634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58" name="Line 634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59" name="Line 635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60" name="Line 635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61" name="Line 635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62" name="Line 635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63" name="Line 635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64" name="Line 635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65" name="Line 635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66" name="Line 635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67" name="Line 635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68" name="Line 635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69" name="Line 636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570" name="Line 636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571" name="Line 636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572" name="Line 636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573" name="Line 636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574" name="Line 636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575" name="Line 636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576" name="Line 636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577" name="Line 636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578" name="Line 636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579" name="Line 637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580" name="Line 637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581" name="Line 637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582" name="Line 637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583" name="Line 637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584" name="Line 637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585" name="Line 637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586" name="Line 637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587" name="Line 6378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588" name="Line 6379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589" name="Line 6380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590" name="Line 6381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591" name="Line 6382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592" name="Line 6383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593" name="Line 6384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594" name="Line 6385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595" name="Line 6386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596" name="Line 6387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597" name="Line 6388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598" name="Line 6389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599" name="Line 6390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600" name="Line 6391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601" name="Line 6392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602" name="Line 6393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03" name="Line 639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04" name="Line 639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05" name="Line 639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06" name="Line 639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07" name="Line 639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08" name="Line 639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09" name="Line 640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10" name="Line 640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11" name="Line 640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12" name="Line 640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13" name="Line 640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14" name="Line 640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15" name="Line 640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16" name="Line 640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17" name="Line 640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18" name="Line 640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19" name="Line 641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20" name="Line 641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21" name="Line 641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22" name="Line 641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23" name="Line 641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24" name="Line 641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25" name="Line 641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26" name="Line 641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27" name="Line 641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28" name="Line 641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29" name="Line 642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30" name="Line 642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31" name="Line 642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32" name="Line 642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33" name="Line 642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634" name="Line 642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635" name="Line 6426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636" name="Line 6427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637" name="Line 6428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638" name="Line 6429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639" name="Line 6430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640" name="Line 6431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641" name="Line 6432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642" name="Line 6433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643" name="Line 6434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644" name="Line 6435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645" name="Line 6436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646" name="Line 6437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647" name="Line 6438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648" name="Line 6439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649" name="Line 6440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650" name="Line 6441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51" name="Line 644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52" name="Line 644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53" name="Line 644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54" name="Line 644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55" name="Line 644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56" name="Line 644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57" name="Line 644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58" name="Line 644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59" name="Line 645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60" name="Line 645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61" name="Line 645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62" name="Line 645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63" name="Line 645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64" name="Line 645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65" name="Line 645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666" name="Line 645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667" name="Line 6458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668" name="Line 6459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669" name="Line 646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670" name="Line 646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671" name="Line 6462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672" name="Line 6463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673" name="Line 6464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674" name="Line 6465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675" name="Line 646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676" name="Line 646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677" name="Line 6468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678" name="Line 6469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679" name="Line 647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680" name="Line 647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681" name="Line 6472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682" name="Line 6473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683" name="Line 6474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684" name="Line 6475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685" name="Line 6476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686" name="Line 6477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687" name="Line 6478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688" name="Line 6479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689" name="Line 6480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690" name="Line 6481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691" name="Line 6482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692" name="Line 6483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693" name="Line 6484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694" name="Line 6485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695" name="Line 6486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696" name="Line 6487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697" name="Line 6488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698" name="Line 6489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699" name="Line 6490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700" name="Line 6491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701" name="Line 6492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702" name="Line 6493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703" name="Line 6494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704" name="Line 6495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705" name="Line 6496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706" name="Line 6497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707" name="Line 6498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708" name="Line 6499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709" name="Line 6500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710" name="Line 6501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711" name="Line 6502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712" name="Line 6503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713" name="Line 6504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714" name="Line 6505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715" name="Line 650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716" name="Line 650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717" name="Line 6508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718" name="Line 6509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719" name="Line 651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720" name="Line 651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721" name="Line 6512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722" name="Line 6513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23" name="Line 651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24" name="Line 651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25" name="Line 651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26" name="Line 651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27" name="Line 651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28" name="Line 651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29" name="Line 652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30" name="Line 652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31" name="Line 652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32" name="Line 652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33" name="Line 652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34" name="Line 652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35" name="Line 652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36" name="Line 652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37" name="Line 652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38" name="Line 652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39" name="Line 653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40" name="Line 653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41" name="Line 653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42" name="Line 653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43" name="Line 653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44" name="Line 653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45" name="Line 653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746" name="Line 653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47" name="Line 653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48" name="Line 653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49" name="Line 654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50" name="Line 654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51" name="Line 654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52" name="Line 654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53" name="Line 654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54" name="Line 654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55" name="Line 654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56" name="Line 654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57" name="Line 654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58" name="Line 654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59" name="Line 655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60" name="Line 655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61" name="Line 655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62" name="Line 655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63" name="Line 655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64" name="Line 655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65" name="Line 655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66" name="Line 655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67" name="Line 655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68" name="Line 655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69" name="Line 656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70" name="Line 656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71" name="Line 656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72" name="Line 656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73" name="Line 656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74" name="Line 656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75" name="Line 656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76" name="Line 656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77" name="Line 656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778" name="Line 656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779" name="Line 658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780" name="Line 658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781" name="Line 658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782" name="Line 658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783" name="Line 659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784" name="Line 659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785" name="Line 659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786" name="Line 659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787" name="Line 659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788" name="Line 659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789" name="Line 659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790" name="Line 659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791" name="Line 659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792" name="Line 659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793" name="Line 660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794" name="Line 660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795" name="Line 660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796" name="Line 660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797" name="Line 660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798" name="Line 660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799" name="Line 660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800" name="Line 660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801" name="Line 660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802" name="Line 660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803" name="Line 661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804" name="Line 661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805" name="Line 661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806" name="Line 661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807" name="Line 661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808" name="Line 661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809" name="Line 661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810" name="Line 661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811" name="Line 6618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812" name="Line 6619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813" name="Line 6620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814" name="Line 6621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815" name="Line 6622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816" name="Line 6623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817" name="Line 6624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818" name="Line 6625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819" name="Line 6626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820" name="Line 6627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821" name="Line 6628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822" name="Line 6629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823" name="Line 6630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824" name="Line 6631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825" name="Line 6632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826" name="Line 6633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27" name="Line 663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28" name="Line 663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29" name="Line 663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30" name="Line 663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31" name="Line 663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32" name="Line 663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33" name="Line 664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34" name="Line 664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35" name="Line 664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36" name="Line 664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37" name="Line 664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38" name="Line 664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39" name="Line 664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40" name="Line 664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41" name="Line 664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42" name="Line 664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43" name="Line 665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44" name="Line 665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45" name="Line 665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46" name="Line 665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47" name="Line 665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48" name="Line 665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49" name="Line 665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850" name="Line 665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851" name="Line 6690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852" name="Line 6691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853" name="Line 6692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854" name="Line 6693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855" name="Line 6694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856" name="Line 6695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857" name="Line 6696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858" name="Line 6697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859" name="Line 6698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860" name="Line 6699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861" name="Line 6700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862" name="Line 6701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863" name="Line 6702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864" name="Line 6703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865" name="Line 6704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866" name="Line 6705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867" name="Line 6706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868" name="Line 6707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869" name="Line 6708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870" name="Line 6709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871" name="Line 6710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872" name="Line 6711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873" name="Line 6712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874" name="Line 6713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875" name="Line 6714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876" name="Line 6715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877" name="Line 6716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878" name="Line 6717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879" name="Line 6718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880" name="Line 6719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881" name="Line 6720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882" name="Line 6721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883" name="Line 6722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884" name="Line 6723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885" name="Line 6724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886" name="Line 6725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887" name="Line 6726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888" name="Line 6727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889" name="Line 6728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890" name="Line 6729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891" name="Line 673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892" name="Line 673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893" name="Line 673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894" name="Line 673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895" name="Line 673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896" name="Line 673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897" name="Line 673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898" name="Line 673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899" name="Line 673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900" name="Line 673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901" name="Line 674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902" name="Line 674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903" name="Line 674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904" name="Line 674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905" name="Line 674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906" name="Line 674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907" name="Line 6746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908" name="Line 6747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909" name="Line 6748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910" name="Line 6749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911" name="Line 6750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912" name="Line 6751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913" name="Line 6752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914" name="Line 6753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915" name="Line 6754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916" name="Line 6755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917" name="Line 6756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918" name="Line 6757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919" name="Line 6758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920" name="Line 6759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921" name="Line 6760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922" name="Line 6761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23" name="Line 676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24" name="Line 676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25" name="Line 676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26" name="Line 676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27" name="Line 676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28" name="Line 676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29" name="Line 676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30" name="Line 676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31" name="Line 677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32" name="Line 677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33" name="Line 677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34" name="Line 677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35" name="Line 677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36" name="Line 677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37" name="Line 677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38" name="Line 677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939" name="Line 677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940" name="Line 677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941" name="Line 678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942" name="Line 678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943" name="Line 678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944" name="Line 678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945" name="Line 678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946" name="Line 678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947" name="Line 678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948" name="Line 678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949" name="Line 678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950" name="Line 678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951" name="Line 679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952" name="Line 679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953" name="Line 679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954" name="Line 679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955" name="Line 6794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956" name="Line 6795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957" name="Line 6796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958" name="Line 6797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959" name="Line 6798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960" name="Line 6799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961" name="Line 6800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962" name="Line 6801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963" name="Line 6802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964" name="Line 6803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965" name="Line 6804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966" name="Line 6805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967" name="Line 6806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968" name="Line 6807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969" name="Line 6808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970" name="Line 6809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71" name="Line 681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72" name="Line 681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73" name="Line 681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74" name="Line 681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75" name="Line 681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76" name="Line 681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77" name="Line 681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78" name="Line 681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79" name="Line 681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80" name="Line 681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81" name="Line 682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82" name="Line 682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83" name="Line 682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84" name="Line 682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85" name="Line 682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986" name="Line 682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987" name="Line 682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988" name="Line 682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989" name="Line 6828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990" name="Line 6829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991" name="Line 683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992" name="Line 683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993" name="Line 6832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994" name="Line 6833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995" name="Line 6834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996" name="Line 6835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997" name="Line 683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998" name="Line 683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999" name="Line 6838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000" name="Line 6839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001" name="Line 684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002" name="Line 684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003" name="Line 6842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004" name="Line 6843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005" name="Line 6844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006" name="Line 6845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007" name="Line 6846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008" name="Line 6847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009" name="Line 6848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010" name="Line 6849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011" name="Line 6850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012" name="Line 6851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013" name="Line 6852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014" name="Line 6853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015" name="Line 6854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016" name="Line 6855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017" name="Line 6856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018" name="Line 6857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019" name="Line 6858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020" name="Line 6859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021" name="Line 6860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022" name="Line 6861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023" name="Line 6862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024" name="Line 6863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025" name="Line 6864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026" name="Line 6865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027" name="Line 6866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028" name="Line 6867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029" name="Line 6868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030" name="Line 6869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031" name="Line 6870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032" name="Line 6871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033" name="Line 6872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034" name="Line 6873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035" name="Line 6874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036" name="Line 6875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037" name="Line 687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038" name="Line 687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039" name="Line 6878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040" name="Line 6879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041" name="Line 688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042" name="Line 688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43" name="Line 688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44" name="Line 688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45" name="Line 688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46" name="Line 688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47" name="Line 688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48" name="Line 688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49" name="Line 688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50" name="Line 688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51" name="Line 689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52" name="Line 689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53" name="Line 689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54" name="Line 689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55" name="Line 689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56" name="Line 689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57" name="Line 689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58" name="Line 689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59" name="Line 689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60" name="Line 689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61" name="Line 690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62" name="Line 690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63" name="Line 690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64" name="Line 690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65" name="Line 690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066" name="Line 690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67" name="Line 690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68" name="Line 690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69" name="Line 690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70" name="Line 690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71" name="Line 691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72" name="Line 691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73" name="Line 691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74" name="Line 691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75" name="Line 691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76" name="Line 691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77" name="Line 691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78" name="Line 691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79" name="Line 691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80" name="Line 691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81" name="Line 692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82" name="Line 692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83" name="Line 692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84" name="Line 692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85" name="Line 692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86" name="Line 692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87" name="Line 692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88" name="Line 692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89" name="Line 692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90" name="Line 692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91" name="Line 693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92" name="Line 693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93" name="Line 693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94" name="Line 693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95" name="Line 693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96" name="Line 693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97" name="Line 693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098" name="Line 693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099" name="Line 695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00" name="Line 695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01" name="Line 695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02" name="Line 695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03" name="Line 695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04" name="Line 695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05" name="Line 696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06" name="Line 696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07" name="Line 696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08" name="Line 696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09" name="Line 696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10" name="Line 696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11" name="Line 696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12" name="Line 696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13" name="Line 696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14" name="Line 696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15" name="Line 697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16" name="Line 697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17" name="Line 697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18" name="Line 697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19" name="Line 697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20" name="Line 697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21" name="Line 697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22" name="Line 697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23" name="Line 697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24" name="Line 697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25" name="Line 698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26" name="Line 698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27" name="Line 698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28" name="Line 698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29" name="Line 698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130" name="Line 698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131" name="Line 6986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132" name="Line 6987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133" name="Line 6988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134" name="Line 6989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135" name="Line 6990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136" name="Line 6991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137" name="Line 6992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138" name="Line 6993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139" name="Line 6994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140" name="Line 6995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141" name="Line 6996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142" name="Line 6997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143" name="Line 6998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144" name="Line 6999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145" name="Line 7000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146" name="Line 7001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47" name="Line 700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48" name="Line 700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49" name="Line 700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50" name="Line 700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51" name="Line 700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52" name="Line 700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53" name="Line 700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54" name="Line 700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55" name="Line 701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56" name="Line 701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57" name="Line 701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58" name="Line 701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59" name="Line 701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60" name="Line 701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61" name="Line 701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62" name="Line 701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63" name="Line 701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64" name="Line 701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65" name="Line 702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66" name="Line 702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67" name="Line 702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68" name="Line 702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69" name="Line 702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170" name="Line 702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171" name="Line 702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172" name="Line 702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173" name="Line 702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174" name="Line 702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175" name="Line 703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176" name="Line 703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177" name="Line 703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178" name="Line 703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179" name="Line 703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180" name="Line 703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181" name="Line 703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182" name="Line 703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183" name="Line 703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184" name="Line 703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185" name="Line 704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186" name="Line 704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187" name="Line 7042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188" name="Line 7043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189" name="Line 7044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190" name="Line 7045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191" name="Line 7046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192" name="Line 7047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193" name="Line 7048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194" name="Line 7049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195" name="Line 7050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196" name="Line 7051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197" name="Line 7052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198" name="Line 7053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199" name="Line 7054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200" name="Line 7055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201" name="Line 7056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202" name="Line 7057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03" name="Line 705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04" name="Line 705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05" name="Line 706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06" name="Line 706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07" name="Line 706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08" name="Line 706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09" name="Line 706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10" name="Line 706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11" name="Line 706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12" name="Line 706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13" name="Line 706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14" name="Line 706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15" name="Line 707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16" name="Line 707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17" name="Line 707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18" name="Line 707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219" name="Line 707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220" name="Line 707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221" name="Line 707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222" name="Line 707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223" name="Line 707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224" name="Line 707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225" name="Line 708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226" name="Line 708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227" name="Line 708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228" name="Line 708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229" name="Line 708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230" name="Line 708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231" name="Line 708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232" name="Line 708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233" name="Line 708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234" name="Line 708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235" name="Line 7090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236" name="Line 7091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237" name="Line 7092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238" name="Line 7093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239" name="Line 7094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240" name="Line 7095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241" name="Line 7096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242" name="Line 7097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243" name="Line 7098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244" name="Line 7099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245" name="Line 7100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246" name="Line 7101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247" name="Line 7102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248" name="Line 7103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249" name="Line 7104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250" name="Line 7105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51" name="Line 710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52" name="Line 710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53" name="Line 710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54" name="Line 710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55" name="Line 711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56" name="Line 711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57" name="Line 711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58" name="Line 711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59" name="Line 711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60" name="Line 711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61" name="Line 711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62" name="Line 711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63" name="Line 711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64" name="Line 711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65" name="Line 712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266" name="Line 712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267" name="Line 7122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268" name="Line 7123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269" name="Line 7124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270" name="Line 7125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271" name="Line 712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272" name="Line 712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273" name="Line 7128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274" name="Line 7129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275" name="Line 713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276" name="Line 713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277" name="Line 7132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278" name="Line 7133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279" name="Line 7134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280" name="Line 7135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281" name="Line 713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282" name="Line 713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283" name="Line 7138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284" name="Line 7139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285" name="Line 7140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286" name="Line 7141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287" name="Line 7142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288" name="Line 7143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289" name="Line 7144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290" name="Line 7145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291" name="Line 7146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292" name="Line 7147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293" name="Line 7148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294" name="Line 7149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295" name="Line 7150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296" name="Line 7151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297" name="Line 7152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298" name="Line 7153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299" name="Line 7154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300" name="Line 7155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301" name="Line 7156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302" name="Line 7157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303" name="Line 7158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304" name="Line 7159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305" name="Line 7160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306" name="Line 7161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307" name="Line 7162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308" name="Line 7163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309" name="Line 7164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310" name="Line 7165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311" name="Line 7166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312" name="Line 7167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313" name="Line 7168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314" name="Line 7169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315" name="Line 717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316" name="Line 717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317" name="Line 7172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318" name="Line 7173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319" name="Line 7174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320" name="Line 7175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321" name="Line 717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322" name="Line 717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23" name="Line 717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24" name="Line 717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25" name="Line 718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26" name="Line 718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27" name="Line 718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28" name="Line 718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29" name="Line 718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30" name="Line 718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31" name="Line 718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32" name="Line 718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33" name="Line 718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34" name="Line 718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35" name="Line 719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36" name="Line 719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37" name="Line 719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38" name="Line 719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39" name="Line 719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40" name="Line 719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41" name="Line 719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42" name="Line 719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43" name="Line 719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44" name="Line 719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45" name="Line 720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346" name="Line 720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47" name="Line 720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48" name="Line 720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49" name="Line 720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50" name="Line 720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51" name="Line 720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52" name="Line 720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53" name="Line 720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54" name="Line 720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55" name="Line 721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56" name="Line 721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57" name="Line 721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58" name="Line 721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59" name="Line 721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60" name="Line 721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61" name="Line 721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62" name="Line 721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63" name="Line 721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64" name="Line 721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65" name="Line 722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66" name="Line 722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67" name="Line 722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68" name="Line 722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69" name="Line 722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70" name="Line 722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71" name="Line 722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72" name="Line 722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73" name="Line 722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74" name="Line 722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75" name="Line 723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76" name="Line 723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77" name="Line 723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378" name="Line 723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379" name="Line 725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380" name="Line 725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381" name="Line 725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382" name="Line 725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383" name="Line 725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384" name="Line 725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385" name="Line 725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386" name="Line 725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387" name="Line 725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388" name="Line 725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389" name="Line 726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390" name="Line 726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391" name="Line 726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392" name="Line 726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393" name="Line 726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394" name="Line 726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395" name="Line 726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396" name="Line 726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397" name="Line 726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398" name="Line 726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399" name="Line 727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400" name="Line 727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401" name="Line 727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402" name="Line 727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403" name="Line 727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404" name="Line 727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405" name="Line 727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406" name="Line 727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407" name="Line 727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408" name="Line 727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409" name="Line 728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410" name="Line 728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411" name="Line 7282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412" name="Line 7283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413" name="Line 7284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414" name="Line 7285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415" name="Line 7286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416" name="Line 7287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417" name="Line 7288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418" name="Line 7289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419" name="Line 7290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420" name="Line 7291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421" name="Line 7292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422" name="Line 7293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423" name="Line 7294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424" name="Line 7295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425" name="Line 7296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426" name="Line 7297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27" name="Line 729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28" name="Line 729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29" name="Line 730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30" name="Line 730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31" name="Line 730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32" name="Line 730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33" name="Line 730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34" name="Line 730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35" name="Line 730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36" name="Line 730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37" name="Line 730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38" name="Line 730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39" name="Line 731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40" name="Line 731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41" name="Line 731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42" name="Line 731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43" name="Line 731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44" name="Line 731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45" name="Line 731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46" name="Line 731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47" name="Line 731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48" name="Line 731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49" name="Line 732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450" name="Line 732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451" name="Line 732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452" name="Line 732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453" name="Line 732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454" name="Line 732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455" name="Line 732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456" name="Line 732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457" name="Line 732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458" name="Line 732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459" name="Line 733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460" name="Line 733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461" name="Line 733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462" name="Line 733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463" name="Line 733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464" name="Line 733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465" name="Line 733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466" name="Line 733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467" name="Line 7338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468" name="Line 7339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469" name="Line 7340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470" name="Line 7341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471" name="Line 7342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472" name="Line 7343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473" name="Line 7344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474" name="Line 7345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475" name="Line 7346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476" name="Line 7347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477" name="Line 7348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478" name="Line 7349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479" name="Line 7350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480" name="Line 7351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481" name="Line 7352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482" name="Line 7353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483" name="Line 735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484" name="Line 735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485" name="Line 735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486" name="Line 735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487" name="Line 735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488" name="Line 735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489" name="Line 736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490" name="Line 736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491" name="Line 736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492" name="Line 736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493" name="Line 736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494" name="Line 736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495" name="Line 736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496" name="Line 736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497" name="Line 736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498" name="Line 736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499" name="Line 737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500" name="Line 737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501" name="Line 737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502" name="Line 737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503" name="Line 737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504" name="Line 737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505" name="Line 737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506" name="Line 737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507" name="Line 737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508" name="Line 737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509" name="Line 738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510" name="Line 738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511" name="Line 738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512" name="Line 738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513" name="Line 738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514" name="Line 738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515" name="Line 7386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516" name="Line 7387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517" name="Line 7388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518" name="Line 7389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519" name="Line 7390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520" name="Line 7391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521" name="Line 7392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522" name="Line 7393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523" name="Line 7394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524" name="Line 7395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525" name="Line 7396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526" name="Line 7397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527" name="Line 7398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528" name="Line 7399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529" name="Line 7400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530" name="Line 7401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531" name="Line 740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532" name="Line 740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533" name="Line 740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534" name="Line 740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535" name="Line 740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536" name="Line 740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537" name="Line 740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538" name="Line 740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539" name="Line 741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540" name="Line 741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541" name="Line 741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542" name="Line 741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543" name="Line 741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544" name="Line 741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545" name="Line 741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546" name="Line 741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547" name="Line 7418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548" name="Line 7419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549" name="Line 742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550" name="Line 742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551" name="Line 7422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552" name="Line 7423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553" name="Line 7424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554" name="Line 7425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555" name="Line 742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556" name="Line 742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557" name="Line 7428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558" name="Line 7429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559" name="Line 743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560" name="Line 743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561" name="Line 7432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562" name="Line 7433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563" name="Line 7434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564" name="Line 7435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565" name="Line 7436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566" name="Line 7437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567" name="Line 7438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568" name="Line 7439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569" name="Line 7440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570" name="Line 7441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571" name="Line 7442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572" name="Line 7443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573" name="Line 7444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574" name="Line 7445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575" name="Line 7446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576" name="Line 7447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577" name="Line 7448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578" name="Line 7449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579" name="Line 7450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580" name="Line 7451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581" name="Line 7452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582" name="Line 7453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583" name="Line 7454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584" name="Line 7455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585" name="Line 7456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586" name="Line 7457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587" name="Line 7458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588" name="Line 7459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589" name="Line 7460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590" name="Line 7461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591" name="Line 7462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592" name="Line 7463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593" name="Line 7464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594" name="Line 7465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595" name="Line 746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596" name="Line 746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597" name="Line 7468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598" name="Line 7469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599" name="Line 747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600" name="Line 747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601" name="Line 7472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602" name="Line 7473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03" name="Line 747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04" name="Line 747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05" name="Line 747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06" name="Line 747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07" name="Line 747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08" name="Line 747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09" name="Line 748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10" name="Line 748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11" name="Line 748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12" name="Line 748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13" name="Line 748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14" name="Line 748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15" name="Line 748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16" name="Line 748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17" name="Line 748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18" name="Line 748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19" name="Line 749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20" name="Line 749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21" name="Line 749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22" name="Line 749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23" name="Line 749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24" name="Line 749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25" name="Line 749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626" name="Line 749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27" name="Line 749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28" name="Line 749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29" name="Line 750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30" name="Line 750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31" name="Line 750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32" name="Line 750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33" name="Line 750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34" name="Line 750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35" name="Line 750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36" name="Line 750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37" name="Line 750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38" name="Line 750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39" name="Line 751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40" name="Line 751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41" name="Line 751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42" name="Line 751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43" name="Line 751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44" name="Line 751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45" name="Line 751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46" name="Line 751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47" name="Line 751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48" name="Line 751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49" name="Line 752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50" name="Line 752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51" name="Line 752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52" name="Line 752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53" name="Line 752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54" name="Line 752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55" name="Line 752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56" name="Line 752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57" name="Line 752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658" name="Line 752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59" name="Line 754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60" name="Line 754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61" name="Line 754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62" name="Line 754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63" name="Line 755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64" name="Line 755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65" name="Line 755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66" name="Line 755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67" name="Line 755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68" name="Line 755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69" name="Line 755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70" name="Line 755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71" name="Line 755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72" name="Line 755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73" name="Line 756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74" name="Line 756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75" name="Line 756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76" name="Line 756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77" name="Line 756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78" name="Line 756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79" name="Line 756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80" name="Line 756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81" name="Line 756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82" name="Line 756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83" name="Line 757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84" name="Line 757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85" name="Line 757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86" name="Line 757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87" name="Line 757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88" name="Line 757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89" name="Line 757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690" name="Line 757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691" name="Line 7578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692" name="Line 7579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693" name="Line 7580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694" name="Line 7581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695" name="Line 7582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696" name="Line 7583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697" name="Line 7584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698" name="Line 7585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699" name="Line 7586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700" name="Line 7587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701" name="Line 7588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702" name="Line 7589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703" name="Line 7590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704" name="Line 7591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705" name="Line 7592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1706" name="Line 7593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07" name="Line 759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08" name="Line 759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09" name="Line 759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10" name="Line 759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11" name="Line 759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12" name="Line 759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13" name="Line 760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14" name="Line 760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15" name="Line 760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16" name="Line 760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17" name="Line 760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18" name="Line 760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19" name="Line 760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20" name="Line 760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21" name="Line 760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22" name="Line 760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23" name="Line 761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24" name="Line 761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25" name="Line 761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26" name="Line 761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27" name="Line 761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28" name="Line 761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29" name="Line 761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730" name="Line 761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1731" name="Line 7650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1732" name="Line 7651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1733" name="Line 7652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1734" name="Line 7653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1735" name="Line 7654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1736" name="Line 7655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1737" name="Line 7656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1738" name="Line 7657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1739" name="Line 7658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1740" name="Line 7659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1741" name="Line 7660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1742" name="Line 7661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1743" name="Line 7662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1744" name="Line 7663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1745" name="Line 7664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1746" name="Line 7665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1747" name="Line 7666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1748" name="Line 7667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1749" name="Line 7668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1750" name="Line 7669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1751" name="Line 7670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1752" name="Line 7671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1753" name="Line 7672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1754" name="Line 7673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1755" name="Line 7674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1756" name="Line 7675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1757" name="Line 7676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1758" name="Line 7677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1759" name="Line 7678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1760" name="Line 7679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1761" name="Line 7680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1762" name="Line 7681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1763" name="Line 7682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1764" name="Line 7683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1765" name="Line 7684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1766" name="Line 7685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1767" name="Line 7686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1768" name="Line 7687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1769" name="Line 7688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1770" name="Line 7689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771" name="Line 769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772" name="Line 769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773" name="Line 769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774" name="Line 769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775" name="Line 769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776" name="Line 769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777" name="Line 769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778" name="Line 769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779" name="Line 769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780" name="Line 769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781" name="Line 770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782" name="Line 770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783" name="Line 770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784" name="Line 770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785" name="Line 770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786" name="Line 770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787" name="Line 7706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788" name="Line 7707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789" name="Line 7708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790" name="Line 7709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791" name="Line 7710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792" name="Line 7711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793" name="Line 7712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794" name="Line 7713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795" name="Line 7714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796" name="Line 7715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797" name="Line 7716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798" name="Line 7717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799" name="Line 7718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800" name="Line 7719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801" name="Line 7720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802" name="Line 7721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03" name="Line 772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04" name="Line 772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05" name="Line 772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06" name="Line 772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07" name="Line 772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08" name="Line 772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09" name="Line 772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10" name="Line 772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11" name="Line 773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12" name="Line 773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13" name="Line 773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14" name="Line 773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15" name="Line 773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16" name="Line 773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17" name="Line 773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18" name="Line 773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819" name="Line 773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820" name="Line 773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821" name="Line 774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822" name="Line 774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823" name="Line 774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824" name="Line 774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825" name="Line 774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826" name="Line 774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827" name="Line 774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828" name="Line 774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829" name="Line 774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830" name="Line 774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831" name="Line 775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832" name="Line 775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833" name="Line 775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1834" name="Line 775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835" name="Line 7754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836" name="Line 7755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837" name="Line 7756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838" name="Line 7757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839" name="Line 7758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840" name="Line 7759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841" name="Line 7760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1842" name="Line 7761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843" name="Line 7762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844" name="Line 7763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845" name="Line 7764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846" name="Line 7765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847" name="Line 7766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848" name="Line 7767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849" name="Line 7768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1850" name="Line 7769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51" name="Line 777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52" name="Line 777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53" name="Line 777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54" name="Line 777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55" name="Line 777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56" name="Line 777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57" name="Line 777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58" name="Line 777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59" name="Line 777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60" name="Line 777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61" name="Line 778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62" name="Line 778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63" name="Line 778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64" name="Line 778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65" name="Line 778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1866" name="Line 778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867" name="Line 778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868" name="Line 778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869" name="Line 7788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870" name="Line 7789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871" name="Line 779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872" name="Line 779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873" name="Line 7792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874" name="Line 7793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875" name="Line 7794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876" name="Line 7795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877" name="Line 779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878" name="Line 779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879" name="Line 7798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880" name="Line 7799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881" name="Line 780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1882" name="Line 780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883" name="Line 7802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884" name="Line 7803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885" name="Line 7804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886" name="Line 7805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887" name="Line 7806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888" name="Line 7807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889" name="Line 7808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1890" name="Line 7809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891" name="Line 7810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892" name="Line 7811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893" name="Line 7812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894" name="Line 7813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895" name="Line 7814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896" name="Line 7815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897" name="Line 7816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1898" name="Line 7817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899" name="Line 7818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900" name="Line 7819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901" name="Line 7820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902" name="Line 7821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903" name="Line 7822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904" name="Line 7823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905" name="Line 7824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906" name="Line 7825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907" name="Line 7826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908" name="Line 7827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909" name="Line 7828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910" name="Line 7829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911" name="Line 7830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912" name="Line 7831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913" name="Line 7832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1914" name="Line 7833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915" name="Line 7834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916" name="Line 7835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917" name="Line 783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918" name="Line 783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919" name="Line 7838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920" name="Line 7839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921" name="Line 784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1922" name="Line 784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23" name="Line 784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24" name="Line 784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25" name="Line 784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26" name="Line 784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27" name="Line 784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28" name="Line 784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29" name="Line 784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30" name="Line 784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31" name="Line 785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32" name="Line 785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33" name="Line 785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34" name="Line 785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35" name="Line 785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36" name="Line 785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37" name="Line 785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38" name="Line 785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39" name="Line 785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40" name="Line 785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41" name="Line 786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42" name="Line 786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43" name="Line 786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44" name="Line 786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45" name="Line 786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1946" name="Line 786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47" name="Line 786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48" name="Line 786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49" name="Line 786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50" name="Line 786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51" name="Line 787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52" name="Line 787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53" name="Line 787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54" name="Line 787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55" name="Line 787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56" name="Line 787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57" name="Line 787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58" name="Line 787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59" name="Line 787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60" name="Line 787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61" name="Line 788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62" name="Line 788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63" name="Line 788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64" name="Line 788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65" name="Line 788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66" name="Line 788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67" name="Line 788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68" name="Line 788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69" name="Line 788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70" name="Line 788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71" name="Line 789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72" name="Line 789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73" name="Line 789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74" name="Line 789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75" name="Line 789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76" name="Line 789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77" name="Line 789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1978" name="Line 789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979" name="Line 791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980" name="Line 791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981" name="Line 791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982" name="Line 791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983" name="Line 791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984" name="Line 791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985" name="Line 792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986" name="Line 792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987" name="Line 792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988" name="Line 792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989" name="Line 792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990" name="Line 792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991" name="Line 792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992" name="Line 792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993" name="Line 792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994" name="Line 792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995" name="Line 793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996" name="Line 793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997" name="Line 793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998" name="Line 793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1999" name="Line 793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000" name="Line 793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001" name="Line 793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002" name="Line 793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003" name="Line 793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004" name="Line 793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005" name="Line 794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006" name="Line 794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007" name="Line 794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008" name="Line 794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009" name="Line 794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010" name="Line 794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011" name="Line 7946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012" name="Line 7947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013" name="Line 7948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014" name="Line 7949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015" name="Line 7950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016" name="Line 7951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017" name="Line 7952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018" name="Line 7953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019" name="Line 7954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020" name="Line 7955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021" name="Line 7956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022" name="Line 7957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023" name="Line 7958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024" name="Line 7959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025" name="Line 7960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026" name="Line 7961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27" name="Line 796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28" name="Line 796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29" name="Line 796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30" name="Line 796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31" name="Line 796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32" name="Line 796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33" name="Line 796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34" name="Line 796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35" name="Line 797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36" name="Line 797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37" name="Line 797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38" name="Line 797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39" name="Line 797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40" name="Line 797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41" name="Line 797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42" name="Line 797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43" name="Line 797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44" name="Line 797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45" name="Line 798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46" name="Line 798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47" name="Line 798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48" name="Line 798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49" name="Line 798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050" name="Line 798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051" name="Line 798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052" name="Line 798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053" name="Line 798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054" name="Line 798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055" name="Line 799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056" name="Line 799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057" name="Line 799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058" name="Line 799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059" name="Line 799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060" name="Line 799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061" name="Line 799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062" name="Line 799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063" name="Line 799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064" name="Line 799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065" name="Line 800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066" name="Line 800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067" name="Line 8002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068" name="Line 8003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069" name="Line 8004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070" name="Line 8005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071" name="Line 8006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072" name="Line 8007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073" name="Line 8008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074" name="Line 8009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075" name="Line 8010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076" name="Line 8011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077" name="Line 8012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078" name="Line 8013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079" name="Line 8014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080" name="Line 8015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081" name="Line 8016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082" name="Line 8017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083" name="Line 801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084" name="Line 801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085" name="Line 802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086" name="Line 802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087" name="Line 802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088" name="Line 802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089" name="Line 802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090" name="Line 802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091" name="Line 802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092" name="Line 802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093" name="Line 802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094" name="Line 802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095" name="Line 803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096" name="Line 803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097" name="Line 803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098" name="Line 803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099" name="Line 803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100" name="Line 803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101" name="Line 803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102" name="Line 803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103" name="Line 803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104" name="Line 803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105" name="Line 804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106" name="Line 804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107" name="Line 804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108" name="Line 804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109" name="Line 804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110" name="Line 804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111" name="Line 804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112" name="Line 804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113" name="Line 804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114" name="Line 804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115" name="Line 8050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116" name="Line 8051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117" name="Line 8052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118" name="Line 8053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119" name="Line 8054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120" name="Line 8055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121" name="Line 8056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122" name="Line 8057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123" name="Line 8058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124" name="Line 8059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125" name="Line 8060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126" name="Line 8061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127" name="Line 8062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128" name="Line 8063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129" name="Line 8064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130" name="Line 8065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131" name="Line 806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132" name="Line 806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133" name="Line 806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134" name="Line 806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135" name="Line 807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136" name="Line 807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137" name="Line 807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138" name="Line 807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139" name="Line 807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140" name="Line 807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141" name="Line 807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142" name="Line 807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143" name="Line 807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144" name="Line 807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145" name="Line 808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146" name="Line 808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147" name="Line 8082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148" name="Line 8083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149" name="Line 8084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150" name="Line 8085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151" name="Line 808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152" name="Line 808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153" name="Line 8088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154" name="Line 8089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155" name="Line 809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156" name="Line 809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157" name="Line 8092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158" name="Line 8093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159" name="Line 8094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160" name="Line 8095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161" name="Line 809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162" name="Line 809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2163" name="Line 8098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2164" name="Line 8099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2165" name="Line 8100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2166" name="Line 8101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2167" name="Line 8102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2168" name="Line 8103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2169" name="Line 8104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2170" name="Line 8105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2171" name="Line 8106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2172" name="Line 8107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2173" name="Line 8108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2174" name="Line 8109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2175" name="Line 8110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2176" name="Line 8111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2177" name="Line 8112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2178" name="Line 8113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179" name="Line 8114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180" name="Line 8115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181" name="Line 8116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182" name="Line 8117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183" name="Line 8118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184" name="Line 8119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185" name="Line 8120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186" name="Line 8121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187" name="Line 8122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188" name="Line 8123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189" name="Line 8124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190" name="Line 8125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191" name="Line 8126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192" name="Line 8127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193" name="Line 8128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194" name="Line 8129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2195" name="Line 813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2196" name="Line 813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2197" name="Line 8132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2198" name="Line 8133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2199" name="Line 8134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2200" name="Line 8135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2201" name="Line 813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2202" name="Line 813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03" name="Line 813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04" name="Line 813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05" name="Line 814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06" name="Line 814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07" name="Line 814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08" name="Line 814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09" name="Line 814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10" name="Line 814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11" name="Line 814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12" name="Line 814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13" name="Line 814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14" name="Line 814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15" name="Line 815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16" name="Line 815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17" name="Line 815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18" name="Line 815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19" name="Line 815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20" name="Line 815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21" name="Line 815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22" name="Line 815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23" name="Line 815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24" name="Line 815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25" name="Line 816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226" name="Line 816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27" name="Line 816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28" name="Line 816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29" name="Line 816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30" name="Line 816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31" name="Line 816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32" name="Line 816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33" name="Line 816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34" name="Line 816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35" name="Line 817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36" name="Line 817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37" name="Line 817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38" name="Line 817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39" name="Line 817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40" name="Line 817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41" name="Line 817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42" name="Line 817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43" name="Line 817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44" name="Line 817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45" name="Line 818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46" name="Line 818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47" name="Line 818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48" name="Line 818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49" name="Line 818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50" name="Line 818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51" name="Line 818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52" name="Line 818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53" name="Line 818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54" name="Line 818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55" name="Line 819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56" name="Line 819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57" name="Line 819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258" name="Line 819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59" name="Line 821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60" name="Line 821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61" name="Line 821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62" name="Line 821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63" name="Line 821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64" name="Line 821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65" name="Line 821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66" name="Line 821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67" name="Line 821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68" name="Line 821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69" name="Line 822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70" name="Line 822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71" name="Line 822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72" name="Line 822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73" name="Line 822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74" name="Line 822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75" name="Line 822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76" name="Line 822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77" name="Line 822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78" name="Line 822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79" name="Line 823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80" name="Line 823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81" name="Line 823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82" name="Line 823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83" name="Line 823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84" name="Line 823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85" name="Line 823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86" name="Line 823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87" name="Line 823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88" name="Line 823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89" name="Line 824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290" name="Line 824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291" name="Line 8242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292" name="Line 8243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293" name="Line 8244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294" name="Line 8245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295" name="Line 8246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296" name="Line 8247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297" name="Line 8248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298" name="Line 8249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299" name="Line 8250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300" name="Line 8251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301" name="Line 8252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302" name="Line 8253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98</xdr:row>
      <xdr:rowOff>0</xdr:rowOff>
    </xdr:from>
    <xdr:to>
      <xdr:col>0</xdr:col>
      <xdr:colOff>1238250</xdr:colOff>
      <xdr:row>98</xdr:row>
      <xdr:rowOff>0</xdr:rowOff>
    </xdr:to>
    <xdr:sp macro="" textlink="">
      <xdr:nvSpPr>
        <xdr:cNvPr id="2303" name="Line 8254"/>
        <xdr:cNvSpPr>
          <a:spLocks noChangeShapeType="1"/>
        </xdr:cNvSpPr>
      </xdr:nvSpPr>
      <xdr:spPr bwMode="auto">
        <a:xfrm>
          <a:off x="1352550" y="2537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304" name="Line 825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305" name="Line 825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306" name="Line 826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307" name="Line 826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308" name="Line 8262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309" name="Line 8263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310" name="Line 8264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311" name="Line 8265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312" name="Line 8266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313" name="Line 8267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314" name="Line 8268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315" name="Line 8269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316" name="Line 8270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32</xdr:row>
      <xdr:rowOff>0</xdr:rowOff>
    </xdr:from>
    <xdr:to>
      <xdr:col>0</xdr:col>
      <xdr:colOff>1238250</xdr:colOff>
      <xdr:row>32</xdr:row>
      <xdr:rowOff>0</xdr:rowOff>
    </xdr:to>
    <xdr:sp macro="" textlink="">
      <xdr:nvSpPr>
        <xdr:cNvPr id="2317" name="Line 8271"/>
        <xdr:cNvSpPr>
          <a:spLocks noChangeShapeType="1"/>
        </xdr:cNvSpPr>
      </xdr:nvSpPr>
      <xdr:spPr bwMode="auto">
        <a:xfrm>
          <a:off x="135255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18" name="Line 828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19" name="Line 828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20" name="Line 828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21" name="Line 828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22" name="Line 828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23" name="Line 828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24" name="Line 828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25" name="Line 828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26" name="Line 829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27" name="Line 829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28" name="Line 829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29" name="Line 829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30" name="Line 829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31" name="Line 829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32" name="Line 829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33" name="Line 829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334" name="Line 8298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335" name="Line 8299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336" name="Line 8300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337" name="Line 8301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338" name="Line 8302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339" name="Line 8303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340" name="Line 8304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341" name="Line 8305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342" name="Line 8306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343" name="Line 8307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344" name="Line 8308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345" name="Line 8309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346" name="Line 8310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347" name="Line 8311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348" name="Line 8312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349" name="Line 8313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350" name="Line 831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351" name="Line 831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352" name="Line 831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353" name="Line 831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354" name="Line 831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355" name="Line 831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356" name="Line 832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357" name="Line 832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358" name="Line 832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359" name="Line 832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360" name="Line 832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361" name="Line 832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362" name="Line 832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363" name="Line 832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364" name="Line 832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365" name="Line 832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66" name="Line 833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67" name="Line 833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68" name="Line 833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69" name="Line 833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70" name="Line 833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71" name="Line 833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72" name="Line 8336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73" name="Line 8337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74" name="Line 8338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75" name="Line 8339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76" name="Line 8340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77" name="Line 8341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78" name="Line 8342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79" name="Line 8343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80" name="Line 8344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28</xdr:row>
      <xdr:rowOff>0</xdr:rowOff>
    </xdr:from>
    <xdr:to>
      <xdr:col>0</xdr:col>
      <xdr:colOff>1238250</xdr:colOff>
      <xdr:row>28</xdr:row>
      <xdr:rowOff>0</xdr:rowOff>
    </xdr:to>
    <xdr:sp macro="" textlink="">
      <xdr:nvSpPr>
        <xdr:cNvPr id="2381" name="Line 8345"/>
        <xdr:cNvSpPr>
          <a:spLocks noChangeShapeType="1"/>
        </xdr:cNvSpPr>
      </xdr:nvSpPr>
      <xdr:spPr bwMode="auto">
        <a:xfrm>
          <a:off x="135255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382" name="Line 8346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383" name="Line 8347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384" name="Line 8348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385" name="Line 8349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386" name="Line 8350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387" name="Line 8351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388" name="Line 8352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49</xdr:row>
      <xdr:rowOff>0</xdr:rowOff>
    </xdr:from>
    <xdr:to>
      <xdr:col>0</xdr:col>
      <xdr:colOff>1238250</xdr:colOff>
      <xdr:row>49</xdr:row>
      <xdr:rowOff>0</xdr:rowOff>
    </xdr:to>
    <xdr:sp macro="" textlink="">
      <xdr:nvSpPr>
        <xdr:cNvPr id="2389" name="Line 8353"/>
        <xdr:cNvSpPr>
          <a:spLocks noChangeShapeType="1"/>
        </xdr:cNvSpPr>
      </xdr:nvSpPr>
      <xdr:spPr bwMode="auto">
        <a:xfrm>
          <a:off x="1352550" y="1216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390" name="Line 8354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391" name="Line 8355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392" name="Line 8356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393" name="Line 8357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394" name="Line 8358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395" name="Line 8359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396" name="Line 8360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67</xdr:row>
      <xdr:rowOff>0</xdr:rowOff>
    </xdr:from>
    <xdr:to>
      <xdr:col>0</xdr:col>
      <xdr:colOff>1238250</xdr:colOff>
      <xdr:row>67</xdr:row>
      <xdr:rowOff>0</xdr:rowOff>
    </xdr:to>
    <xdr:sp macro="" textlink="">
      <xdr:nvSpPr>
        <xdr:cNvPr id="2397" name="Line 8361"/>
        <xdr:cNvSpPr>
          <a:spLocks noChangeShapeType="1"/>
        </xdr:cNvSpPr>
      </xdr:nvSpPr>
      <xdr:spPr bwMode="auto">
        <a:xfrm>
          <a:off x="1352550" y="170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398" name="Line 836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399" name="Line 836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400" name="Line 836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401" name="Line 836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402" name="Line 836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403" name="Line 836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404" name="Line 8368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405" name="Line 8369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406" name="Line 8370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407" name="Line 8371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408" name="Line 8372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409" name="Line 8373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410" name="Line 8374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411" name="Line 8375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412" name="Line 8376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88</xdr:row>
      <xdr:rowOff>0</xdr:rowOff>
    </xdr:from>
    <xdr:to>
      <xdr:col>0</xdr:col>
      <xdr:colOff>1238250</xdr:colOff>
      <xdr:row>88</xdr:row>
      <xdr:rowOff>0</xdr:rowOff>
    </xdr:to>
    <xdr:sp macro="" textlink="">
      <xdr:nvSpPr>
        <xdr:cNvPr id="2413" name="Line 8377"/>
        <xdr:cNvSpPr>
          <a:spLocks noChangeShapeType="1"/>
        </xdr:cNvSpPr>
      </xdr:nvSpPr>
      <xdr:spPr bwMode="auto">
        <a:xfrm>
          <a:off x="1352550" y="2265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414" name="Line 8378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415" name="Line 8379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416" name="Line 838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417" name="Line 838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418" name="Line 8382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419" name="Line 8383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420" name="Line 8384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421" name="Line 8385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422" name="Line 838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423" name="Line 838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424" name="Line 8388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425" name="Line 8389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426" name="Line 839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427" name="Line 839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428" name="Line 8392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26</xdr:row>
      <xdr:rowOff>0</xdr:rowOff>
    </xdr:from>
    <xdr:to>
      <xdr:col>0</xdr:col>
      <xdr:colOff>1238250</xdr:colOff>
      <xdr:row>26</xdr:row>
      <xdr:rowOff>0</xdr:rowOff>
    </xdr:to>
    <xdr:sp macro="" textlink="">
      <xdr:nvSpPr>
        <xdr:cNvPr id="2429" name="Line 8393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2430" name="Line 8394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2431" name="Line 8395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2432" name="Line 8396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2433" name="Line 8397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2434" name="Line 8398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2435" name="Line 8399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2436" name="Line 8400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48</xdr:row>
      <xdr:rowOff>0</xdr:rowOff>
    </xdr:from>
    <xdr:to>
      <xdr:col>0</xdr:col>
      <xdr:colOff>1238250</xdr:colOff>
      <xdr:row>48</xdr:row>
      <xdr:rowOff>0</xdr:rowOff>
    </xdr:to>
    <xdr:sp macro="" textlink="">
      <xdr:nvSpPr>
        <xdr:cNvPr id="2437" name="Line 8401"/>
        <xdr:cNvSpPr>
          <a:spLocks noChangeShapeType="1"/>
        </xdr:cNvSpPr>
      </xdr:nvSpPr>
      <xdr:spPr bwMode="auto">
        <a:xfrm>
          <a:off x="1352550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2438" name="Line 8402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2439" name="Line 8403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2440" name="Line 8404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2441" name="Line 8405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2442" name="Line 8406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2443" name="Line 8407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2444" name="Line 8408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66</xdr:row>
      <xdr:rowOff>0</xdr:rowOff>
    </xdr:from>
    <xdr:to>
      <xdr:col>0</xdr:col>
      <xdr:colOff>1238250</xdr:colOff>
      <xdr:row>66</xdr:row>
      <xdr:rowOff>0</xdr:rowOff>
    </xdr:to>
    <xdr:sp macro="" textlink="">
      <xdr:nvSpPr>
        <xdr:cNvPr id="2445" name="Line 8409"/>
        <xdr:cNvSpPr>
          <a:spLocks noChangeShapeType="1"/>
        </xdr:cNvSpPr>
      </xdr:nvSpPr>
      <xdr:spPr bwMode="auto">
        <a:xfrm>
          <a:off x="1352550" y="1674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446" name="Line 8410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447" name="Line 8411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448" name="Line 8412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449" name="Line 8413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450" name="Line 8414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451" name="Line 8415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452" name="Line 8416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453" name="Line 8417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454" name="Line 8418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455" name="Line 8419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456" name="Line 8420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457" name="Line 8421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458" name="Line 8422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459" name="Line 8423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460" name="Line 8424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87</xdr:row>
      <xdr:rowOff>0</xdr:rowOff>
    </xdr:from>
    <xdr:to>
      <xdr:col>0</xdr:col>
      <xdr:colOff>1238250</xdr:colOff>
      <xdr:row>87</xdr:row>
      <xdr:rowOff>0</xdr:rowOff>
    </xdr:to>
    <xdr:sp macro="" textlink="">
      <xdr:nvSpPr>
        <xdr:cNvPr id="2461" name="Line 8425"/>
        <xdr:cNvSpPr>
          <a:spLocks noChangeShapeType="1"/>
        </xdr:cNvSpPr>
      </xdr:nvSpPr>
      <xdr:spPr bwMode="auto">
        <a:xfrm>
          <a:off x="1352550" y="2239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2462" name="Line 8426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2463" name="Line 8427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2464" name="Line 8428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2465" name="Line 8429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2466" name="Line 8430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2467" name="Line 8431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2468" name="Line 8432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20</xdr:row>
      <xdr:rowOff>0</xdr:rowOff>
    </xdr:from>
    <xdr:to>
      <xdr:col>0</xdr:col>
      <xdr:colOff>1238250</xdr:colOff>
      <xdr:row>20</xdr:row>
      <xdr:rowOff>0</xdr:rowOff>
    </xdr:to>
    <xdr:sp macro="" textlink="">
      <xdr:nvSpPr>
        <xdr:cNvPr id="2469" name="Line 8433"/>
        <xdr:cNvSpPr>
          <a:spLocks noChangeShapeType="1"/>
        </xdr:cNvSpPr>
      </xdr:nvSpPr>
      <xdr:spPr bwMode="auto">
        <a:xfrm>
          <a:off x="1352550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70" name="Line 845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71" name="Line 845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72" name="Line 846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73" name="Line 846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74" name="Line 846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75" name="Line 846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76" name="Line 846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77" name="Line 846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78" name="Line 846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79" name="Line 846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80" name="Line 846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81" name="Line 846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82" name="Line 847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83" name="Line 847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84" name="Line 847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85" name="Line 847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86" name="Line 847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87" name="Line 847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88" name="Line 847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89" name="Line 847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90" name="Line 847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91" name="Line 847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92" name="Line 8480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93" name="Line 8481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94" name="Line 8482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95" name="Line 8483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96" name="Line 8484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97" name="Line 8485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98" name="Line 8486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499" name="Line 8487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500" name="Line 8488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38</xdr:row>
      <xdr:rowOff>0</xdr:rowOff>
    </xdr:from>
    <xdr:to>
      <xdr:col>0</xdr:col>
      <xdr:colOff>1238250</xdr:colOff>
      <xdr:row>38</xdr:row>
      <xdr:rowOff>0</xdr:rowOff>
    </xdr:to>
    <xdr:sp macro="" textlink="">
      <xdr:nvSpPr>
        <xdr:cNvPr id="2501" name="Line 8489"/>
        <xdr:cNvSpPr>
          <a:spLocks noChangeShapeType="1"/>
        </xdr:cNvSpPr>
      </xdr:nvSpPr>
      <xdr:spPr bwMode="auto">
        <a:xfrm>
          <a:off x="1352550" y="92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02" name="Line 850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03" name="Line 850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04" name="Line 850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05" name="Line 850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06" name="Line 851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07" name="Line 851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08" name="Line 851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09" name="Line 851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10" name="Line 851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11" name="Line 851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12" name="Line 851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13" name="Line 851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14" name="Line 851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15" name="Line 851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16" name="Line 852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17" name="Line 852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18" name="Line 852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19" name="Line 852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20" name="Line 852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21" name="Line 852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22" name="Line 852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23" name="Line 852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24" name="Line 8528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25" name="Line 8529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26" name="Line 8530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27" name="Line 8531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28" name="Line 8532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29" name="Line 8533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30" name="Line 8534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31" name="Line 8535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32" name="Line 8536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77</xdr:row>
      <xdr:rowOff>0</xdr:rowOff>
    </xdr:from>
    <xdr:to>
      <xdr:col>0</xdr:col>
      <xdr:colOff>1238250</xdr:colOff>
      <xdr:row>77</xdr:row>
      <xdr:rowOff>0</xdr:rowOff>
    </xdr:to>
    <xdr:sp macro="" textlink="">
      <xdr:nvSpPr>
        <xdr:cNvPr id="2533" name="Line 8537"/>
        <xdr:cNvSpPr>
          <a:spLocks noChangeShapeType="1"/>
        </xdr:cNvSpPr>
      </xdr:nvSpPr>
      <xdr:spPr bwMode="auto">
        <a:xfrm>
          <a:off x="1352550" y="1972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2534" name="Line 8610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2535" name="Line 8611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2536" name="Line 8612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2537" name="Line 8613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2538" name="Line 8614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2539" name="Line 8615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2540" name="Line 8616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2541" name="Line 8617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2542" name="Line 8618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2543" name="Line 8619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2544" name="Line 8620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2545" name="Line 8621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2546" name="Line 8622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2547" name="Line 8623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2548" name="Line 8624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97</xdr:row>
      <xdr:rowOff>0</xdr:rowOff>
    </xdr:from>
    <xdr:to>
      <xdr:col>0</xdr:col>
      <xdr:colOff>1238250</xdr:colOff>
      <xdr:row>97</xdr:row>
      <xdr:rowOff>0</xdr:rowOff>
    </xdr:to>
    <xdr:sp macro="" textlink="">
      <xdr:nvSpPr>
        <xdr:cNvPr id="2549" name="Line 8625"/>
        <xdr:cNvSpPr>
          <a:spLocks noChangeShapeType="1"/>
        </xdr:cNvSpPr>
      </xdr:nvSpPr>
      <xdr:spPr bwMode="auto">
        <a:xfrm>
          <a:off x="1352550" y="2510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2550" name="Line 8626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2551" name="Line 8627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2552" name="Line 8628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2553" name="Line 8629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2554" name="Line 8630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2555" name="Line 8631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2556" name="Line 8632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76</xdr:row>
      <xdr:rowOff>0</xdr:rowOff>
    </xdr:from>
    <xdr:to>
      <xdr:col>0</xdr:col>
      <xdr:colOff>1238250</xdr:colOff>
      <xdr:row>76</xdr:row>
      <xdr:rowOff>0</xdr:rowOff>
    </xdr:to>
    <xdr:sp macro="" textlink="">
      <xdr:nvSpPr>
        <xdr:cNvPr id="2557" name="Line 8633"/>
        <xdr:cNvSpPr>
          <a:spLocks noChangeShapeType="1"/>
        </xdr:cNvSpPr>
      </xdr:nvSpPr>
      <xdr:spPr bwMode="auto">
        <a:xfrm>
          <a:off x="1352550" y="1945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2558" name="Line 8634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2559" name="Line 8635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2560" name="Line 8636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1847850</xdr:colOff>
      <xdr:row>37</xdr:row>
      <xdr:rowOff>0</xdr:rowOff>
    </xdr:from>
    <xdr:to>
      <xdr:col>0</xdr:col>
      <xdr:colOff>1238250</xdr:colOff>
      <xdr:row>37</xdr:row>
      <xdr:rowOff>0</xdr:rowOff>
    </xdr:to>
    <xdr:sp macro="" textlink="">
      <xdr:nvSpPr>
        <xdr:cNvPr id="2561" name="Line 8637"/>
        <xdr:cNvSpPr>
          <a:spLocks noChangeShapeType="1"/>
        </xdr:cNvSpPr>
      </xdr:nvSpPr>
      <xdr:spPr bwMode="auto">
        <a:xfrm>
          <a:off x="13525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0"/>
  <sheetViews>
    <sheetView showGridLines="0" tabSelected="1" topLeftCell="A100" zoomScale="90" zoomScaleNormal="90" workbookViewId="0">
      <selection activeCell="K99" sqref="K99"/>
    </sheetView>
  </sheetViews>
  <sheetFormatPr defaultRowHeight="18"/>
  <cols>
    <col min="1" max="1" width="20.28515625" style="4" customWidth="1"/>
    <col min="2" max="2" width="8.85546875" style="2" customWidth="1"/>
    <col min="3" max="3" width="8" style="3" customWidth="1"/>
    <col min="4" max="4" width="8.85546875" style="3" customWidth="1"/>
    <col min="5" max="5" width="7.7109375" style="3" customWidth="1"/>
    <col min="6" max="6" width="8.140625" style="3" customWidth="1"/>
    <col min="7" max="7" width="7.140625" style="3" customWidth="1"/>
    <col min="8" max="8" width="7.42578125" style="3" customWidth="1"/>
    <col min="9" max="9" width="7.140625" style="3" customWidth="1"/>
    <col min="10" max="10" width="7.42578125" style="3" customWidth="1"/>
    <col min="11" max="11" width="7.85546875" style="3" customWidth="1"/>
    <col min="12" max="12" width="7.140625" style="3" customWidth="1"/>
    <col min="13" max="13" width="8" style="3" customWidth="1"/>
    <col min="14" max="14" width="9" style="3" customWidth="1"/>
    <col min="15" max="16" width="7.5703125" style="3" customWidth="1"/>
    <col min="17" max="17" width="7.28515625" style="3" customWidth="1"/>
    <col min="18" max="18" width="24" style="3" customWidth="1"/>
    <col min="19" max="16384" width="9.140625" style="3"/>
  </cols>
  <sheetData>
    <row r="1" spans="1:29" ht="25.5">
      <c r="A1" s="1" t="s">
        <v>205</v>
      </c>
    </row>
    <row r="2" spans="1:29" ht="25.5">
      <c r="A2" s="1" t="s">
        <v>206</v>
      </c>
    </row>
    <row r="3" spans="1:29" ht="4.5" customHeight="1"/>
    <row r="4" spans="1:29" s="7" customFormat="1" ht="72" customHeight="1">
      <c r="A4" s="80" t="s">
        <v>0</v>
      </c>
      <c r="B4" s="82" t="s">
        <v>1</v>
      </c>
      <c r="C4" s="83"/>
      <c r="D4" s="84"/>
      <c r="E4" s="85" t="s">
        <v>2</v>
      </c>
      <c r="F4" s="86"/>
      <c r="G4" s="86"/>
      <c r="H4" s="86"/>
      <c r="I4" s="86"/>
      <c r="J4" s="87"/>
      <c r="K4" s="82" t="s">
        <v>3</v>
      </c>
      <c r="L4" s="83"/>
      <c r="M4" s="83"/>
      <c r="N4" s="84"/>
      <c r="O4" s="82" t="s">
        <v>4</v>
      </c>
      <c r="P4" s="83"/>
      <c r="Q4" s="84"/>
      <c r="R4" s="5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s="7" customFormat="1" ht="42.75" customHeight="1">
      <c r="A5" s="81"/>
      <c r="B5" s="77" t="s">
        <v>5</v>
      </c>
      <c r="C5" s="77" t="s">
        <v>6</v>
      </c>
      <c r="D5" s="77" t="s">
        <v>7</v>
      </c>
      <c r="E5" s="88" t="s">
        <v>8</v>
      </c>
      <c r="F5" s="88"/>
      <c r="G5" s="88" t="s">
        <v>9</v>
      </c>
      <c r="H5" s="88"/>
      <c r="I5" s="88" t="s">
        <v>10</v>
      </c>
      <c r="J5" s="88"/>
      <c r="K5" s="77" t="s">
        <v>11</v>
      </c>
      <c r="L5" s="77" t="s">
        <v>6</v>
      </c>
      <c r="M5" s="77" t="s">
        <v>7</v>
      </c>
      <c r="N5" s="77" t="s">
        <v>12</v>
      </c>
      <c r="O5" s="77" t="s">
        <v>11</v>
      </c>
      <c r="P5" s="77" t="s">
        <v>6</v>
      </c>
      <c r="Q5" s="77" t="s">
        <v>7</v>
      </c>
      <c r="R5" s="8" t="s">
        <v>13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s="7" customFormat="1" ht="45.75" customHeight="1">
      <c r="A6" s="81"/>
      <c r="B6" s="79"/>
      <c r="C6" s="78"/>
      <c r="D6" s="78"/>
      <c r="E6" s="9" t="s">
        <v>14</v>
      </c>
      <c r="F6" s="9" t="s">
        <v>15</v>
      </c>
      <c r="G6" s="9" t="s">
        <v>14</v>
      </c>
      <c r="H6" s="9" t="s">
        <v>15</v>
      </c>
      <c r="I6" s="9" t="s">
        <v>14</v>
      </c>
      <c r="J6" s="9" t="s">
        <v>15</v>
      </c>
      <c r="K6" s="79"/>
      <c r="L6" s="78"/>
      <c r="M6" s="78"/>
      <c r="N6" s="79"/>
      <c r="O6" s="79"/>
      <c r="P6" s="78"/>
      <c r="Q6" s="78"/>
      <c r="R6" s="10"/>
      <c r="S6" s="11"/>
      <c r="T6" s="11"/>
      <c r="U6" s="11"/>
      <c r="V6" s="11"/>
      <c r="W6" s="11"/>
      <c r="X6" s="6"/>
      <c r="Y6" s="6"/>
      <c r="Z6" s="6"/>
      <c r="AA6" s="6"/>
      <c r="AB6" s="6"/>
      <c r="AC6" s="6"/>
    </row>
    <row r="7" spans="1:29" ht="23.25">
      <c r="A7" s="12" t="s">
        <v>16</v>
      </c>
      <c r="B7" s="13">
        <f>SUM(B8:B9)</f>
        <v>308294</v>
      </c>
      <c r="C7" s="14">
        <f t="shared" ref="C7:Q7" si="0">SUM(C8:C9)</f>
        <v>137783</v>
      </c>
      <c r="D7" s="14">
        <f t="shared" si="0"/>
        <v>170511</v>
      </c>
      <c r="E7" s="13">
        <f t="shared" si="0"/>
        <v>2310438</v>
      </c>
      <c r="F7" s="13">
        <f t="shared" si="0"/>
        <v>1717925</v>
      </c>
      <c r="G7" s="14">
        <f t="shared" si="0"/>
        <v>1015754</v>
      </c>
      <c r="H7" s="14">
        <f t="shared" si="0"/>
        <v>757281</v>
      </c>
      <c r="I7" s="14">
        <f t="shared" si="0"/>
        <v>1294684</v>
      </c>
      <c r="J7" s="14">
        <f t="shared" si="0"/>
        <v>960644</v>
      </c>
      <c r="K7" s="13">
        <f t="shared" si="0"/>
        <v>421152</v>
      </c>
      <c r="L7" s="14">
        <f t="shared" si="0"/>
        <v>63658</v>
      </c>
      <c r="M7" s="14">
        <f t="shared" si="0"/>
        <v>34417</v>
      </c>
      <c r="N7" s="14">
        <f t="shared" si="0"/>
        <v>323077</v>
      </c>
      <c r="O7" s="13">
        <f t="shared" si="0"/>
        <v>328984</v>
      </c>
      <c r="P7" s="14">
        <f t="shared" si="0"/>
        <v>142313</v>
      </c>
      <c r="Q7" s="14">
        <f t="shared" si="0"/>
        <v>186671</v>
      </c>
      <c r="R7" s="15" t="s">
        <v>17</v>
      </c>
    </row>
    <row r="8" spans="1:29" ht="21">
      <c r="A8" s="16" t="s">
        <v>18</v>
      </c>
      <c r="B8" s="17">
        <f>B15</f>
        <v>53542</v>
      </c>
      <c r="C8" s="18">
        <f t="shared" ref="C8:Q8" si="1">C15</f>
        <v>22707</v>
      </c>
      <c r="D8" s="18">
        <f t="shared" si="1"/>
        <v>30835</v>
      </c>
      <c r="E8" s="17">
        <f t="shared" si="1"/>
        <v>480144</v>
      </c>
      <c r="F8" s="17">
        <f t="shared" si="1"/>
        <v>362292</v>
      </c>
      <c r="G8" s="18">
        <f t="shared" si="1"/>
        <v>202744</v>
      </c>
      <c r="H8" s="18">
        <f t="shared" si="1"/>
        <v>152649</v>
      </c>
      <c r="I8" s="18">
        <f t="shared" si="1"/>
        <v>277400</v>
      </c>
      <c r="J8" s="18">
        <f t="shared" si="1"/>
        <v>209643</v>
      </c>
      <c r="K8" s="17">
        <f t="shared" si="1"/>
        <v>87172</v>
      </c>
      <c r="L8" s="18">
        <f t="shared" si="1"/>
        <v>14973</v>
      </c>
      <c r="M8" s="18">
        <f t="shared" si="1"/>
        <v>6423</v>
      </c>
      <c r="N8" s="18">
        <f t="shared" si="1"/>
        <v>65776</v>
      </c>
      <c r="O8" s="17">
        <f t="shared" si="1"/>
        <v>65245</v>
      </c>
      <c r="P8" s="18">
        <f t="shared" si="1"/>
        <v>27252</v>
      </c>
      <c r="Q8" s="18">
        <f t="shared" si="1"/>
        <v>37993</v>
      </c>
      <c r="R8" s="19" t="s">
        <v>19</v>
      </c>
    </row>
    <row r="9" spans="1:29" ht="21">
      <c r="A9" s="20" t="s">
        <v>20</v>
      </c>
      <c r="B9" s="21">
        <f>SUM(B10:B14)</f>
        <v>254752</v>
      </c>
      <c r="C9" s="22">
        <f t="shared" ref="C9:Q9" si="2">SUM(C10:C14)</f>
        <v>115076</v>
      </c>
      <c r="D9" s="22">
        <f t="shared" si="2"/>
        <v>139676</v>
      </c>
      <c r="E9" s="21">
        <f t="shared" si="2"/>
        <v>1830294</v>
      </c>
      <c r="F9" s="21">
        <f t="shared" si="2"/>
        <v>1355633</v>
      </c>
      <c r="G9" s="22">
        <f t="shared" si="2"/>
        <v>813010</v>
      </c>
      <c r="H9" s="22">
        <f t="shared" si="2"/>
        <v>604632</v>
      </c>
      <c r="I9" s="22">
        <f t="shared" si="2"/>
        <v>1017284</v>
      </c>
      <c r="J9" s="22">
        <f t="shared" si="2"/>
        <v>751001</v>
      </c>
      <c r="K9" s="21">
        <f t="shared" si="2"/>
        <v>333980</v>
      </c>
      <c r="L9" s="22">
        <f t="shared" si="2"/>
        <v>48685</v>
      </c>
      <c r="M9" s="22">
        <f t="shared" si="2"/>
        <v>27994</v>
      </c>
      <c r="N9" s="22">
        <f t="shared" si="2"/>
        <v>257301</v>
      </c>
      <c r="O9" s="21">
        <f t="shared" si="2"/>
        <v>263739</v>
      </c>
      <c r="P9" s="22">
        <f t="shared" si="2"/>
        <v>115061</v>
      </c>
      <c r="Q9" s="22">
        <f t="shared" si="2"/>
        <v>148678</v>
      </c>
      <c r="R9" s="23" t="s">
        <v>21</v>
      </c>
    </row>
    <row r="10" spans="1:29" ht="21">
      <c r="A10" s="24" t="s">
        <v>22</v>
      </c>
      <c r="B10" s="25">
        <f>B28</f>
        <v>40007</v>
      </c>
      <c r="C10" s="26">
        <f t="shared" ref="C10:Q10" si="3">C28</f>
        <v>17344</v>
      </c>
      <c r="D10" s="26">
        <f t="shared" si="3"/>
        <v>22663</v>
      </c>
      <c r="E10" s="25">
        <f t="shared" si="3"/>
        <v>325932</v>
      </c>
      <c r="F10" s="25">
        <f t="shared" si="3"/>
        <v>233732</v>
      </c>
      <c r="G10" s="26">
        <f t="shared" si="3"/>
        <v>135499</v>
      </c>
      <c r="H10" s="26">
        <f t="shared" si="3"/>
        <v>97292</v>
      </c>
      <c r="I10" s="26">
        <f t="shared" si="3"/>
        <v>190433</v>
      </c>
      <c r="J10" s="26">
        <f t="shared" si="3"/>
        <v>136440</v>
      </c>
      <c r="K10" s="25">
        <f t="shared" si="3"/>
        <v>57073</v>
      </c>
      <c r="L10" s="26">
        <f t="shared" si="3"/>
        <v>12967</v>
      </c>
      <c r="M10" s="26">
        <f t="shared" si="3"/>
        <v>3369</v>
      </c>
      <c r="N10" s="26">
        <f t="shared" si="3"/>
        <v>40737</v>
      </c>
      <c r="O10" s="25">
        <f t="shared" si="3"/>
        <v>31798</v>
      </c>
      <c r="P10" s="26">
        <f t="shared" si="3"/>
        <v>13162</v>
      </c>
      <c r="Q10" s="26">
        <f t="shared" si="3"/>
        <v>18636</v>
      </c>
      <c r="R10" s="27" t="s">
        <v>23</v>
      </c>
    </row>
    <row r="11" spans="1:29" ht="21">
      <c r="A11" s="24" t="s">
        <v>24</v>
      </c>
      <c r="B11" s="28">
        <f>B34</f>
        <v>69440</v>
      </c>
      <c r="C11" s="29">
        <f t="shared" ref="C11:Q11" si="4">C34</f>
        <v>31113</v>
      </c>
      <c r="D11" s="29">
        <f t="shared" si="4"/>
        <v>38327</v>
      </c>
      <c r="E11" s="28">
        <f t="shared" si="4"/>
        <v>521323</v>
      </c>
      <c r="F11" s="28">
        <f t="shared" si="4"/>
        <v>395955</v>
      </c>
      <c r="G11" s="29">
        <f t="shared" si="4"/>
        <v>232780</v>
      </c>
      <c r="H11" s="29">
        <f t="shared" si="4"/>
        <v>177700</v>
      </c>
      <c r="I11" s="29">
        <f t="shared" si="4"/>
        <v>288543</v>
      </c>
      <c r="J11" s="29">
        <f t="shared" si="4"/>
        <v>218255</v>
      </c>
      <c r="K11" s="28">
        <f t="shared" si="4"/>
        <v>118536</v>
      </c>
      <c r="L11" s="29">
        <f t="shared" si="4"/>
        <v>14971</v>
      </c>
      <c r="M11" s="29">
        <f t="shared" si="4"/>
        <v>9385</v>
      </c>
      <c r="N11" s="29">
        <f t="shared" si="4"/>
        <v>94180</v>
      </c>
      <c r="O11" s="28">
        <f t="shared" si="4"/>
        <v>90137</v>
      </c>
      <c r="P11" s="29">
        <f t="shared" si="4"/>
        <v>39877</v>
      </c>
      <c r="Q11" s="29">
        <f t="shared" si="4"/>
        <v>50260</v>
      </c>
      <c r="R11" s="27" t="s">
        <v>25</v>
      </c>
    </row>
    <row r="12" spans="1:29" ht="21">
      <c r="A12" s="24" t="s">
        <v>26</v>
      </c>
      <c r="B12" s="28">
        <f>B55</f>
        <v>45854</v>
      </c>
      <c r="C12" s="29">
        <f t="shared" ref="C12:Q12" si="5">C55</f>
        <v>21760</v>
      </c>
      <c r="D12" s="29">
        <f t="shared" si="5"/>
        <v>24094</v>
      </c>
      <c r="E12" s="28">
        <f t="shared" si="5"/>
        <v>308705</v>
      </c>
      <c r="F12" s="28">
        <f t="shared" si="5"/>
        <v>223875</v>
      </c>
      <c r="G12" s="29">
        <f t="shared" si="5"/>
        <v>142983</v>
      </c>
      <c r="H12" s="29">
        <f t="shared" si="5"/>
        <v>103680</v>
      </c>
      <c r="I12" s="29">
        <f t="shared" si="5"/>
        <v>165722</v>
      </c>
      <c r="J12" s="29">
        <f t="shared" si="5"/>
        <v>120195</v>
      </c>
      <c r="K12" s="28">
        <f t="shared" si="5"/>
        <v>50964</v>
      </c>
      <c r="L12" s="29">
        <f t="shared" si="5"/>
        <v>6635</v>
      </c>
      <c r="M12" s="29">
        <f t="shared" si="5"/>
        <v>4278</v>
      </c>
      <c r="N12" s="29">
        <f t="shared" si="5"/>
        <v>40051</v>
      </c>
      <c r="O12" s="28">
        <f t="shared" si="5"/>
        <v>46777</v>
      </c>
      <c r="P12" s="29">
        <f t="shared" si="5"/>
        <v>21671</v>
      </c>
      <c r="Q12" s="29">
        <f t="shared" si="5"/>
        <v>25106</v>
      </c>
      <c r="R12" s="27" t="s">
        <v>27</v>
      </c>
    </row>
    <row r="13" spans="1:29" ht="21">
      <c r="A13" s="24" t="s">
        <v>28</v>
      </c>
      <c r="B13" s="28">
        <f>B73</f>
        <v>64225</v>
      </c>
      <c r="C13" s="29">
        <f t="shared" ref="C13:Q13" si="6">C73</f>
        <v>30341</v>
      </c>
      <c r="D13" s="29">
        <f t="shared" si="6"/>
        <v>33884</v>
      </c>
      <c r="E13" s="28">
        <f t="shared" si="6"/>
        <v>435962</v>
      </c>
      <c r="F13" s="28">
        <f t="shared" si="6"/>
        <v>330819</v>
      </c>
      <c r="G13" s="29">
        <f t="shared" si="6"/>
        <v>203280</v>
      </c>
      <c r="H13" s="29">
        <f t="shared" si="6"/>
        <v>154936</v>
      </c>
      <c r="I13" s="29">
        <f t="shared" si="6"/>
        <v>232682</v>
      </c>
      <c r="J13" s="29">
        <f t="shared" si="6"/>
        <v>175883</v>
      </c>
      <c r="K13" s="28">
        <f t="shared" si="6"/>
        <v>54805</v>
      </c>
      <c r="L13" s="29">
        <f t="shared" si="6"/>
        <v>7185</v>
      </c>
      <c r="M13" s="29">
        <f t="shared" si="6"/>
        <v>4062</v>
      </c>
      <c r="N13" s="29">
        <f t="shared" si="6"/>
        <v>43558</v>
      </c>
      <c r="O13" s="28">
        <f t="shared" si="6"/>
        <v>51292</v>
      </c>
      <c r="P13" s="29">
        <f t="shared" si="6"/>
        <v>23428</v>
      </c>
      <c r="Q13" s="29">
        <f t="shared" si="6"/>
        <v>27864</v>
      </c>
      <c r="R13" s="27" t="s">
        <v>29</v>
      </c>
    </row>
    <row r="14" spans="1:29" ht="21.75" thickBot="1">
      <c r="A14" s="30" t="s">
        <v>30</v>
      </c>
      <c r="B14" s="31">
        <f>B94</f>
        <v>35226</v>
      </c>
      <c r="C14" s="32">
        <f t="shared" ref="C14:Q14" si="7">C94</f>
        <v>14518</v>
      </c>
      <c r="D14" s="32">
        <f t="shared" si="7"/>
        <v>20708</v>
      </c>
      <c r="E14" s="31">
        <f t="shared" si="7"/>
        <v>238372</v>
      </c>
      <c r="F14" s="31">
        <f t="shared" si="7"/>
        <v>171252</v>
      </c>
      <c r="G14" s="32">
        <f t="shared" si="7"/>
        <v>98468</v>
      </c>
      <c r="H14" s="32">
        <f t="shared" si="7"/>
        <v>71024</v>
      </c>
      <c r="I14" s="32">
        <f t="shared" si="7"/>
        <v>139904</v>
      </c>
      <c r="J14" s="32">
        <f t="shared" si="7"/>
        <v>100228</v>
      </c>
      <c r="K14" s="31">
        <f t="shared" si="7"/>
        <v>52602</v>
      </c>
      <c r="L14" s="32">
        <f t="shared" si="7"/>
        <v>6927</v>
      </c>
      <c r="M14" s="32">
        <f t="shared" si="7"/>
        <v>6900</v>
      </c>
      <c r="N14" s="32">
        <f t="shared" si="7"/>
        <v>38775</v>
      </c>
      <c r="O14" s="31">
        <f t="shared" si="7"/>
        <v>43735</v>
      </c>
      <c r="P14" s="32">
        <f t="shared" si="7"/>
        <v>16923</v>
      </c>
      <c r="Q14" s="32">
        <f t="shared" si="7"/>
        <v>26812</v>
      </c>
      <c r="R14" s="33" t="s">
        <v>31</v>
      </c>
    </row>
    <row r="15" spans="1:29" ht="24" thickBot="1">
      <c r="A15" s="34" t="s">
        <v>18</v>
      </c>
      <c r="B15" s="35">
        <f>SUM(C15:D15)</f>
        <v>53542</v>
      </c>
      <c r="C15" s="36">
        <f>SUM(C16:C17)</f>
        <v>22707</v>
      </c>
      <c r="D15" s="36">
        <f>SUM(D16:D17)</f>
        <v>30835</v>
      </c>
      <c r="E15" s="35">
        <f>SUM(G15,I15)</f>
        <v>480144</v>
      </c>
      <c r="F15" s="35">
        <f>SUM(H15,J15)</f>
        <v>362292</v>
      </c>
      <c r="G15" s="36">
        <f>SUM(G16:G17)</f>
        <v>202744</v>
      </c>
      <c r="H15" s="36">
        <f>SUM(H16:H17)</f>
        <v>152649</v>
      </c>
      <c r="I15" s="36">
        <f>SUM(I16:I17)</f>
        <v>277400</v>
      </c>
      <c r="J15" s="36">
        <f>SUM(J16:J17)</f>
        <v>209643</v>
      </c>
      <c r="K15" s="35">
        <f>SUM(L15:N15)</f>
        <v>87172</v>
      </c>
      <c r="L15" s="36">
        <f>SUM(L16:L17)</f>
        <v>14973</v>
      </c>
      <c r="M15" s="36">
        <f>SUM(M16:M17)</f>
        <v>6423</v>
      </c>
      <c r="N15" s="36">
        <f>SUM(N16:N17)</f>
        <v>65776</v>
      </c>
      <c r="O15" s="35">
        <f>SUM(P15:Q15)</f>
        <v>65245</v>
      </c>
      <c r="P15" s="36">
        <f>SUM(P16:P17)</f>
        <v>27252</v>
      </c>
      <c r="Q15" s="36">
        <f>SUM(Q16:Q17)</f>
        <v>37993</v>
      </c>
      <c r="R15" s="37" t="s">
        <v>19</v>
      </c>
    </row>
    <row r="16" spans="1:29" ht="40.5" customHeight="1">
      <c r="A16" s="38" t="s">
        <v>32</v>
      </c>
      <c r="B16" s="39">
        <f>SUM(C16:D16)</f>
        <v>4174</v>
      </c>
      <c r="C16" s="40">
        <f>1820+75</f>
        <v>1895</v>
      </c>
      <c r="D16" s="40">
        <f>2193+86</f>
        <v>2279</v>
      </c>
      <c r="E16" s="39">
        <f>SUM(G16,I16)</f>
        <v>34605</v>
      </c>
      <c r="F16" s="39">
        <f>SUM(H16,J16)</f>
        <v>27388</v>
      </c>
      <c r="G16" s="40">
        <f>14457+478</f>
        <v>14935</v>
      </c>
      <c r="H16" s="40">
        <f>11473+386</f>
        <v>11859</v>
      </c>
      <c r="I16" s="40">
        <f>18997+673</f>
        <v>19670</v>
      </c>
      <c r="J16" s="40">
        <f>14995+534</f>
        <v>15529</v>
      </c>
      <c r="K16" s="39">
        <f>SUM(L16:N16)</f>
        <v>6095</v>
      </c>
      <c r="L16" s="40">
        <f>423+436</f>
        <v>859</v>
      </c>
      <c r="M16" s="40">
        <f>139+209</f>
        <v>348</v>
      </c>
      <c r="N16" s="40">
        <f>2699+2189</f>
        <v>4888</v>
      </c>
      <c r="O16" s="39">
        <f>SUM(P16:Q16)</f>
        <v>2707</v>
      </c>
      <c r="P16" s="40">
        <f>1015+164</f>
        <v>1179</v>
      </c>
      <c r="Q16" s="40">
        <f>1284+244</f>
        <v>1528</v>
      </c>
      <c r="R16" s="41" t="s">
        <v>33</v>
      </c>
    </row>
    <row r="17" spans="1:18" ht="40.15" customHeight="1" thickBot="1">
      <c r="A17" s="42" t="s">
        <v>34</v>
      </c>
      <c r="B17" s="43">
        <f>SUM(C17:D17)</f>
        <v>49368</v>
      </c>
      <c r="C17" s="44">
        <f>SUM(C18:C27)</f>
        <v>20812</v>
      </c>
      <c r="D17" s="44">
        <f>SUM(D18:D27)</f>
        <v>28556</v>
      </c>
      <c r="E17" s="43">
        <f t="shared" ref="E17:F80" si="8">SUM(G17,I17)</f>
        <v>445539</v>
      </c>
      <c r="F17" s="43">
        <f t="shared" si="8"/>
        <v>334904</v>
      </c>
      <c r="G17" s="44">
        <f>SUM(G18:G27)</f>
        <v>187809</v>
      </c>
      <c r="H17" s="44">
        <f>SUM(H18:H27)</f>
        <v>140790</v>
      </c>
      <c r="I17" s="44">
        <f>SUM(I18:I27)</f>
        <v>257730</v>
      </c>
      <c r="J17" s="44">
        <f>SUM(J18:J27)</f>
        <v>194114</v>
      </c>
      <c r="K17" s="43">
        <f t="shared" ref="K17:K80" si="9">SUM(L17:N17)</f>
        <v>81077</v>
      </c>
      <c r="L17" s="44">
        <f>SUM(L18:L27)</f>
        <v>14114</v>
      </c>
      <c r="M17" s="44">
        <f>SUM(M18:M27)</f>
        <v>6075</v>
      </c>
      <c r="N17" s="44">
        <f>SUM(N18:N27)</f>
        <v>60888</v>
      </c>
      <c r="O17" s="43">
        <f t="shared" ref="O17:O80" si="10">SUM(P17:Q17)</f>
        <v>62538</v>
      </c>
      <c r="P17" s="44">
        <f>SUM(P18:P27)</f>
        <v>26073</v>
      </c>
      <c r="Q17" s="44">
        <f>SUM(Q18:Q27)</f>
        <v>36465</v>
      </c>
      <c r="R17" s="45" t="s">
        <v>35</v>
      </c>
    </row>
    <row r="18" spans="1:18" ht="21.75" hidden="1" thickBot="1">
      <c r="A18" s="46" t="s">
        <v>36</v>
      </c>
      <c r="B18" s="47">
        <f t="shared" ref="B18:B81" si="11">SUM(C18:D18)</f>
        <v>2222</v>
      </c>
      <c r="C18" s="48">
        <v>846</v>
      </c>
      <c r="D18" s="48">
        <v>1376</v>
      </c>
      <c r="E18" s="47">
        <f t="shared" si="8"/>
        <v>14170</v>
      </c>
      <c r="F18" s="47">
        <f t="shared" si="8"/>
        <v>10733</v>
      </c>
      <c r="G18" s="48">
        <v>6076</v>
      </c>
      <c r="H18" s="48">
        <v>4497</v>
      </c>
      <c r="I18" s="48">
        <v>8094</v>
      </c>
      <c r="J18" s="48">
        <v>6236</v>
      </c>
      <c r="K18" s="47">
        <f t="shared" si="9"/>
        <v>4259</v>
      </c>
      <c r="L18" s="48">
        <v>607</v>
      </c>
      <c r="M18" s="48">
        <v>262</v>
      </c>
      <c r="N18" s="48">
        <v>3390</v>
      </c>
      <c r="O18" s="47">
        <f t="shared" si="10"/>
        <v>2340</v>
      </c>
      <c r="P18" s="48">
        <v>1012</v>
      </c>
      <c r="Q18" s="48">
        <v>1328</v>
      </c>
      <c r="R18" s="49"/>
    </row>
    <row r="19" spans="1:18" ht="21.75" hidden="1" thickBot="1">
      <c r="A19" s="50" t="s">
        <v>37</v>
      </c>
      <c r="B19" s="28">
        <f t="shared" si="11"/>
        <v>4106</v>
      </c>
      <c r="C19" s="51">
        <v>1674</v>
      </c>
      <c r="D19" s="51">
        <v>2432</v>
      </c>
      <c r="E19" s="28">
        <f t="shared" si="8"/>
        <v>34744</v>
      </c>
      <c r="F19" s="28">
        <f t="shared" si="8"/>
        <v>23084</v>
      </c>
      <c r="G19" s="51">
        <v>15296</v>
      </c>
      <c r="H19" s="51">
        <v>10150</v>
      </c>
      <c r="I19" s="51">
        <v>19448</v>
      </c>
      <c r="J19" s="51">
        <v>12934</v>
      </c>
      <c r="K19" s="28">
        <f t="shared" si="9"/>
        <v>15340</v>
      </c>
      <c r="L19" s="51">
        <v>1581</v>
      </c>
      <c r="M19" s="51">
        <v>686</v>
      </c>
      <c r="N19" s="51">
        <v>13073</v>
      </c>
      <c r="O19" s="28">
        <f t="shared" si="10"/>
        <v>12089</v>
      </c>
      <c r="P19" s="51">
        <v>5202</v>
      </c>
      <c r="Q19" s="51">
        <v>6887</v>
      </c>
      <c r="R19" s="27"/>
    </row>
    <row r="20" spans="1:18" ht="21.75" hidden="1" thickBot="1">
      <c r="A20" s="50" t="s">
        <v>38</v>
      </c>
      <c r="B20" s="28">
        <f t="shared" si="11"/>
        <v>3284</v>
      </c>
      <c r="C20" s="51">
        <v>1224</v>
      </c>
      <c r="D20" s="51">
        <v>2060</v>
      </c>
      <c r="E20" s="28">
        <f t="shared" si="8"/>
        <v>25966</v>
      </c>
      <c r="F20" s="28">
        <f t="shared" si="8"/>
        <v>18340</v>
      </c>
      <c r="G20" s="51">
        <v>10133</v>
      </c>
      <c r="H20" s="51">
        <v>7264</v>
      </c>
      <c r="I20" s="51">
        <v>15833</v>
      </c>
      <c r="J20" s="51">
        <v>11076</v>
      </c>
      <c r="K20" s="28">
        <f t="shared" si="9"/>
        <v>5690</v>
      </c>
      <c r="L20" s="51">
        <v>1194</v>
      </c>
      <c r="M20" s="51">
        <v>556</v>
      </c>
      <c r="N20" s="51">
        <v>3940</v>
      </c>
      <c r="O20" s="28">
        <f t="shared" si="10"/>
        <v>4200</v>
      </c>
      <c r="P20" s="51">
        <v>1440</v>
      </c>
      <c r="Q20" s="51">
        <v>2760</v>
      </c>
      <c r="R20" s="27"/>
    </row>
    <row r="21" spans="1:18" ht="21.75" hidden="1" thickBot="1">
      <c r="A21" s="50" t="s">
        <v>39</v>
      </c>
      <c r="B21" s="28">
        <f t="shared" si="11"/>
        <v>4258</v>
      </c>
      <c r="C21" s="51">
        <v>1855</v>
      </c>
      <c r="D21" s="51">
        <v>2403</v>
      </c>
      <c r="E21" s="28">
        <f t="shared" si="8"/>
        <v>48981</v>
      </c>
      <c r="F21" s="28">
        <f t="shared" si="8"/>
        <v>33887</v>
      </c>
      <c r="G21" s="51">
        <v>22722</v>
      </c>
      <c r="H21" s="51">
        <v>15408</v>
      </c>
      <c r="I21" s="51">
        <v>26259</v>
      </c>
      <c r="J21" s="51">
        <v>18479</v>
      </c>
      <c r="K21" s="28">
        <f t="shared" si="9"/>
        <v>4504</v>
      </c>
      <c r="L21" s="51">
        <v>1074</v>
      </c>
      <c r="M21" s="51">
        <v>491</v>
      </c>
      <c r="N21" s="51">
        <v>2939</v>
      </c>
      <c r="O21" s="28">
        <f t="shared" si="10"/>
        <v>8097</v>
      </c>
      <c r="P21" s="51">
        <v>3992</v>
      </c>
      <c r="Q21" s="51">
        <v>4105</v>
      </c>
      <c r="R21" s="27"/>
    </row>
    <row r="22" spans="1:18" ht="21.75" hidden="1" thickBot="1">
      <c r="A22" s="52" t="s">
        <v>40</v>
      </c>
      <c r="B22" s="28">
        <f t="shared" si="11"/>
        <v>3180</v>
      </c>
      <c r="C22" s="51">
        <v>1335</v>
      </c>
      <c r="D22" s="51">
        <v>1845</v>
      </c>
      <c r="E22" s="28">
        <f t="shared" si="8"/>
        <v>35835</v>
      </c>
      <c r="F22" s="28">
        <f t="shared" si="8"/>
        <v>27375</v>
      </c>
      <c r="G22" s="51">
        <v>14292</v>
      </c>
      <c r="H22" s="51">
        <v>10873</v>
      </c>
      <c r="I22" s="51">
        <v>21543</v>
      </c>
      <c r="J22" s="51">
        <v>16502</v>
      </c>
      <c r="K22" s="28">
        <f t="shared" si="9"/>
        <v>8785</v>
      </c>
      <c r="L22" s="51">
        <v>1729</v>
      </c>
      <c r="M22" s="51">
        <v>960</v>
      </c>
      <c r="N22" s="51">
        <v>6096</v>
      </c>
      <c r="O22" s="28">
        <f t="shared" si="10"/>
        <v>8370</v>
      </c>
      <c r="P22" s="51">
        <v>3426</v>
      </c>
      <c r="Q22" s="51">
        <v>4944</v>
      </c>
      <c r="R22" s="27"/>
    </row>
    <row r="23" spans="1:18" ht="21.75" hidden="1" thickBot="1">
      <c r="A23" s="50" t="s">
        <v>41</v>
      </c>
      <c r="B23" s="28">
        <f t="shared" si="11"/>
        <v>3702</v>
      </c>
      <c r="C23" s="51">
        <v>1562</v>
      </c>
      <c r="D23" s="51">
        <v>2140</v>
      </c>
      <c r="E23" s="28">
        <f t="shared" si="8"/>
        <v>33118</v>
      </c>
      <c r="F23" s="28">
        <f t="shared" si="8"/>
        <v>26560</v>
      </c>
      <c r="G23" s="51">
        <v>13823</v>
      </c>
      <c r="H23" s="51">
        <v>11106</v>
      </c>
      <c r="I23" s="51">
        <v>19295</v>
      </c>
      <c r="J23" s="51">
        <v>15454</v>
      </c>
      <c r="K23" s="28">
        <f t="shared" si="9"/>
        <v>6453</v>
      </c>
      <c r="L23" s="51">
        <v>1406</v>
      </c>
      <c r="M23" s="51">
        <v>732</v>
      </c>
      <c r="N23" s="51">
        <v>4315</v>
      </c>
      <c r="O23" s="28">
        <f t="shared" si="10"/>
        <v>4575</v>
      </c>
      <c r="P23" s="51">
        <v>1772</v>
      </c>
      <c r="Q23" s="51">
        <v>2803</v>
      </c>
      <c r="R23" s="27"/>
    </row>
    <row r="24" spans="1:18" ht="21.75" hidden="1" thickBot="1">
      <c r="A24" s="50" t="s">
        <v>42</v>
      </c>
      <c r="B24" s="28">
        <f t="shared" si="11"/>
        <v>6501</v>
      </c>
      <c r="C24" s="51">
        <v>2894</v>
      </c>
      <c r="D24" s="51">
        <v>3607</v>
      </c>
      <c r="E24" s="28">
        <f t="shared" si="8"/>
        <v>67807</v>
      </c>
      <c r="F24" s="28">
        <f t="shared" si="8"/>
        <v>50960</v>
      </c>
      <c r="G24" s="51">
        <v>28718</v>
      </c>
      <c r="H24" s="51">
        <v>21522</v>
      </c>
      <c r="I24" s="51">
        <v>39089</v>
      </c>
      <c r="J24" s="51">
        <v>29438</v>
      </c>
      <c r="K24" s="28">
        <f t="shared" si="9"/>
        <v>10382</v>
      </c>
      <c r="L24" s="51">
        <v>2780</v>
      </c>
      <c r="M24" s="51">
        <v>644</v>
      </c>
      <c r="N24" s="51">
        <v>6958</v>
      </c>
      <c r="O24" s="28">
        <f t="shared" si="10"/>
        <v>9502</v>
      </c>
      <c r="P24" s="51">
        <v>3978</v>
      </c>
      <c r="Q24" s="51">
        <v>5524</v>
      </c>
      <c r="R24" s="27"/>
    </row>
    <row r="25" spans="1:18" ht="21.75" hidden="1" thickBot="1">
      <c r="A25" s="50" t="s">
        <v>43</v>
      </c>
      <c r="B25" s="28">
        <f t="shared" si="11"/>
        <v>7336</v>
      </c>
      <c r="C25" s="51">
        <v>3199</v>
      </c>
      <c r="D25" s="51">
        <v>4137</v>
      </c>
      <c r="E25" s="28">
        <f t="shared" si="8"/>
        <v>62739</v>
      </c>
      <c r="F25" s="28">
        <f t="shared" si="8"/>
        <v>47877</v>
      </c>
      <c r="G25" s="51">
        <v>25719</v>
      </c>
      <c r="H25" s="51">
        <v>19762</v>
      </c>
      <c r="I25" s="51">
        <v>37020</v>
      </c>
      <c r="J25" s="51">
        <v>28115</v>
      </c>
      <c r="K25" s="28">
        <f t="shared" si="9"/>
        <v>11904</v>
      </c>
      <c r="L25" s="51">
        <v>1541</v>
      </c>
      <c r="M25" s="51">
        <v>738</v>
      </c>
      <c r="N25" s="51">
        <v>9625</v>
      </c>
      <c r="O25" s="28">
        <f t="shared" si="10"/>
        <v>2413</v>
      </c>
      <c r="P25" s="51">
        <v>986</v>
      </c>
      <c r="Q25" s="51">
        <v>1427</v>
      </c>
      <c r="R25" s="33"/>
    </row>
    <row r="26" spans="1:18" ht="21.75" hidden="1" thickBot="1">
      <c r="A26" s="50" t="s">
        <v>44</v>
      </c>
      <c r="B26" s="28">
        <f t="shared" si="11"/>
        <v>7193</v>
      </c>
      <c r="C26" s="51">
        <v>3168</v>
      </c>
      <c r="D26" s="51">
        <v>4025</v>
      </c>
      <c r="E26" s="28">
        <f t="shared" si="8"/>
        <v>62743</v>
      </c>
      <c r="F26" s="28">
        <f t="shared" si="8"/>
        <v>49198</v>
      </c>
      <c r="G26" s="51">
        <v>27235</v>
      </c>
      <c r="H26" s="51">
        <v>21451</v>
      </c>
      <c r="I26" s="51">
        <v>35508</v>
      </c>
      <c r="J26" s="51">
        <v>27747</v>
      </c>
      <c r="K26" s="28">
        <f t="shared" si="9"/>
        <v>5738</v>
      </c>
      <c r="L26" s="51">
        <v>1225</v>
      </c>
      <c r="M26" s="51">
        <v>545</v>
      </c>
      <c r="N26" s="51">
        <v>3968</v>
      </c>
      <c r="O26" s="28">
        <f t="shared" si="10"/>
        <v>5737</v>
      </c>
      <c r="P26" s="51">
        <v>2313</v>
      </c>
      <c r="Q26" s="51">
        <v>3424</v>
      </c>
      <c r="R26" s="27"/>
    </row>
    <row r="27" spans="1:18" ht="21.75" hidden="1" thickBot="1">
      <c r="A27" s="53" t="s">
        <v>45</v>
      </c>
      <c r="B27" s="31">
        <f t="shared" si="11"/>
        <v>7586</v>
      </c>
      <c r="C27" s="54">
        <v>3055</v>
      </c>
      <c r="D27" s="54">
        <v>4531</v>
      </c>
      <c r="E27" s="31">
        <f t="shared" si="8"/>
        <v>59436</v>
      </c>
      <c r="F27" s="31">
        <f t="shared" si="8"/>
        <v>46890</v>
      </c>
      <c r="G27" s="54">
        <v>23795</v>
      </c>
      <c r="H27" s="54">
        <v>18757</v>
      </c>
      <c r="I27" s="54">
        <v>35641</v>
      </c>
      <c r="J27" s="54">
        <v>28133</v>
      </c>
      <c r="K27" s="31">
        <f t="shared" si="9"/>
        <v>8022</v>
      </c>
      <c r="L27" s="54">
        <v>977</v>
      </c>
      <c r="M27" s="54">
        <v>461</v>
      </c>
      <c r="N27" s="54">
        <v>6584</v>
      </c>
      <c r="O27" s="31">
        <f t="shared" si="10"/>
        <v>5215</v>
      </c>
      <c r="P27" s="54">
        <v>1952</v>
      </c>
      <c r="Q27" s="54">
        <v>3263</v>
      </c>
      <c r="R27" s="55"/>
    </row>
    <row r="28" spans="1:18" ht="21.75" customHeight="1" thickBot="1">
      <c r="A28" s="34" t="s">
        <v>46</v>
      </c>
      <c r="B28" s="35">
        <f t="shared" si="11"/>
        <v>40007</v>
      </c>
      <c r="C28" s="36">
        <f t="shared" ref="C28:Q28" si="12">SUM(C29:C33)</f>
        <v>17344</v>
      </c>
      <c r="D28" s="36">
        <f t="shared" si="12"/>
        <v>22663</v>
      </c>
      <c r="E28" s="35">
        <f t="shared" si="12"/>
        <v>325932</v>
      </c>
      <c r="F28" s="35">
        <f t="shared" si="12"/>
        <v>233732</v>
      </c>
      <c r="G28" s="36">
        <f t="shared" si="12"/>
        <v>135499</v>
      </c>
      <c r="H28" s="36">
        <f t="shared" si="12"/>
        <v>97292</v>
      </c>
      <c r="I28" s="36">
        <f t="shared" si="12"/>
        <v>190433</v>
      </c>
      <c r="J28" s="36">
        <f t="shared" si="12"/>
        <v>136440</v>
      </c>
      <c r="K28" s="35">
        <f t="shared" si="12"/>
        <v>57073</v>
      </c>
      <c r="L28" s="36">
        <f t="shared" si="12"/>
        <v>12967</v>
      </c>
      <c r="M28" s="36">
        <f t="shared" si="12"/>
        <v>3369</v>
      </c>
      <c r="N28" s="36">
        <f t="shared" si="12"/>
        <v>40737</v>
      </c>
      <c r="O28" s="35">
        <f t="shared" si="12"/>
        <v>31798</v>
      </c>
      <c r="P28" s="36">
        <f t="shared" si="12"/>
        <v>13162</v>
      </c>
      <c r="Q28" s="36">
        <f t="shared" si="12"/>
        <v>18636</v>
      </c>
      <c r="R28" s="56" t="s">
        <v>23</v>
      </c>
    </row>
    <row r="29" spans="1:18" ht="21">
      <c r="A29" s="57" t="s">
        <v>47</v>
      </c>
      <c r="B29" s="47">
        <f t="shared" si="11"/>
        <v>8256</v>
      </c>
      <c r="C29" s="48">
        <v>3793</v>
      </c>
      <c r="D29" s="48">
        <v>4463</v>
      </c>
      <c r="E29" s="47">
        <f t="shared" si="8"/>
        <v>67090</v>
      </c>
      <c r="F29" s="47">
        <f t="shared" si="8"/>
        <v>48555</v>
      </c>
      <c r="G29" s="48">
        <v>29816</v>
      </c>
      <c r="H29" s="48">
        <v>21761</v>
      </c>
      <c r="I29" s="48">
        <v>37274</v>
      </c>
      <c r="J29" s="48">
        <v>26794</v>
      </c>
      <c r="K29" s="47">
        <f t="shared" si="9"/>
        <v>25274</v>
      </c>
      <c r="L29" s="48">
        <v>9708</v>
      </c>
      <c r="M29" s="48">
        <v>2460</v>
      </c>
      <c r="N29" s="48">
        <v>13106</v>
      </c>
      <c r="O29" s="47">
        <f t="shared" si="10"/>
        <v>6114</v>
      </c>
      <c r="P29" s="48">
        <v>2586</v>
      </c>
      <c r="Q29" s="48">
        <v>3528</v>
      </c>
      <c r="R29" s="27" t="s">
        <v>48</v>
      </c>
    </row>
    <row r="30" spans="1:18" ht="21">
      <c r="A30" s="57" t="s">
        <v>49</v>
      </c>
      <c r="B30" s="28">
        <f t="shared" si="11"/>
        <v>11889</v>
      </c>
      <c r="C30" s="51">
        <v>5222</v>
      </c>
      <c r="D30" s="51">
        <v>6667</v>
      </c>
      <c r="E30" s="28">
        <f t="shared" si="8"/>
        <v>90445</v>
      </c>
      <c r="F30" s="28">
        <f t="shared" si="8"/>
        <v>65115</v>
      </c>
      <c r="G30" s="51">
        <v>37673</v>
      </c>
      <c r="H30" s="51">
        <v>27384</v>
      </c>
      <c r="I30" s="51">
        <v>52772</v>
      </c>
      <c r="J30" s="51">
        <v>37731</v>
      </c>
      <c r="K30" s="28">
        <f t="shared" si="9"/>
        <v>10151</v>
      </c>
      <c r="L30" s="51">
        <v>515</v>
      </c>
      <c r="M30" s="51">
        <v>268</v>
      </c>
      <c r="N30" s="51">
        <v>9368</v>
      </c>
      <c r="O30" s="28">
        <f t="shared" si="10"/>
        <v>5847</v>
      </c>
      <c r="P30" s="51">
        <v>2276</v>
      </c>
      <c r="Q30" s="51">
        <v>3571</v>
      </c>
      <c r="R30" s="27" t="s">
        <v>50</v>
      </c>
    </row>
    <row r="31" spans="1:18" ht="21">
      <c r="A31" s="64" t="s">
        <v>51</v>
      </c>
      <c r="B31" s="65">
        <f t="shared" si="11"/>
        <v>9415</v>
      </c>
      <c r="C31" s="66">
        <v>3863</v>
      </c>
      <c r="D31" s="66">
        <v>5552</v>
      </c>
      <c r="E31" s="65">
        <f t="shared" si="8"/>
        <v>85929</v>
      </c>
      <c r="F31" s="65">
        <f t="shared" si="8"/>
        <v>63553</v>
      </c>
      <c r="G31" s="66">
        <v>33945</v>
      </c>
      <c r="H31" s="66">
        <v>25144</v>
      </c>
      <c r="I31" s="66">
        <v>51984</v>
      </c>
      <c r="J31" s="66">
        <v>38409</v>
      </c>
      <c r="K31" s="65">
        <f t="shared" si="9"/>
        <v>7047</v>
      </c>
      <c r="L31" s="66">
        <v>0</v>
      </c>
      <c r="M31" s="66">
        <v>0</v>
      </c>
      <c r="N31" s="66">
        <v>7047</v>
      </c>
      <c r="O31" s="65">
        <f t="shared" si="10"/>
        <v>7182</v>
      </c>
      <c r="P31" s="66">
        <v>3030</v>
      </c>
      <c r="Q31" s="66">
        <v>4152</v>
      </c>
      <c r="R31" s="67" t="s">
        <v>52</v>
      </c>
    </row>
    <row r="32" spans="1:18" ht="21">
      <c r="A32" s="93" t="s">
        <v>53</v>
      </c>
      <c r="B32" s="25">
        <f t="shared" si="11"/>
        <v>4052</v>
      </c>
      <c r="C32" s="94">
        <v>1691</v>
      </c>
      <c r="D32" s="94">
        <v>2361</v>
      </c>
      <c r="E32" s="25">
        <f t="shared" si="8"/>
        <v>28406</v>
      </c>
      <c r="F32" s="25">
        <f t="shared" si="8"/>
        <v>21415</v>
      </c>
      <c r="G32" s="94">
        <v>11475</v>
      </c>
      <c r="H32" s="94">
        <v>8625</v>
      </c>
      <c r="I32" s="94">
        <v>16931</v>
      </c>
      <c r="J32" s="94">
        <v>12790</v>
      </c>
      <c r="K32" s="25">
        <f t="shared" si="9"/>
        <v>7084</v>
      </c>
      <c r="L32" s="94">
        <v>845</v>
      </c>
      <c r="M32" s="94">
        <v>164</v>
      </c>
      <c r="N32" s="94">
        <v>6075</v>
      </c>
      <c r="O32" s="25">
        <f t="shared" si="10"/>
        <v>6164</v>
      </c>
      <c r="P32" s="94">
        <v>2545</v>
      </c>
      <c r="Q32" s="94">
        <v>3619</v>
      </c>
      <c r="R32" s="95" t="s">
        <v>54</v>
      </c>
    </row>
    <row r="33" spans="1:18" ht="21.75" thickBot="1">
      <c r="A33" s="89" t="s">
        <v>55</v>
      </c>
      <c r="B33" s="90">
        <f t="shared" si="11"/>
        <v>6395</v>
      </c>
      <c r="C33" s="91">
        <v>2775</v>
      </c>
      <c r="D33" s="91">
        <v>3620</v>
      </c>
      <c r="E33" s="90">
        <f t="shared" si="8"/>
        <v>54062</v>
      </c>
      <c r="F33" s="90">
        <f t="shared" si="8"/>
        <v>35094</v>
      </c>
      <c r="G33" s="91">
        <v>22590</v>
      </c>
      <c r="H33" s="91">
        <v>14378</v>
      </c>
      <c r="I33" s="91">
        <v>31472</v>
      </c>
      <c r="J33" s="91">
        <v>20716</v>
      </c>
      <c r="K33" s="90">
        <f t="shared" si="9"/>
        <v>7517</v>
      </c>
      <c r="L33" s="91">
        <v>1899</v>
      </c>
      <c r="M33" s="91">
        <v>477</v>
      </c>
      <c r="N33" s="91">
        <v>5141</v>
      </c>
      <c r="O33" s="90">
        <f t="shared" si="10"/>
        <v>6491</v>
      </c>
      <c r="P33" s="91">
        <v>2725</v>
      </c>
      <c r="Q33" s="91">
        <v>3766</v>
      </c>
      <c r="R33" s="92" t="s">
        <v>56</v>
      </c>
    </row>
    <row r="34" spans="1:18" ht="24" thickBot="1">
      <c r="A34" s="34" t="s">
        <v>57</v>
      </c>
      <c r="B34" s="35">
        <f t="shared" si="11"/>
        <v>69440</v>
      </c>
      <c r="C34" s="36">
        <f t="shared" ref="C34:Q34" si="13">SUM(C35:C54)</f>
        <v>31113</v>
      </c>
      <c r="D34" s="36">
        <f t="shared" si="13"/>
        <v>38327</v>
      </c>
      <c r="E34" s="35">
        <f t="shared" si="13"/>
        <v>521323</v>
      </c>
      <c r="F34" s="35">
        <f t="shared" si="13"/>
        <v>395955</v>
      </c>
      <c r="G34" s="36">
        <f t="shared" si="13"/>
        <v>232780</v>
      </c>
      <c r="H34" s="36">
        <f t="shared" si="13"/>
        <v>177700</v>
      </c>
      <c r="I34" s="36">
        <f t="shared" si="13"/>
        <v>288543</v>
      </c>
      <c r="J34" s="36">
        <f t="shared" si="13"/>
        <v>218255</v>
      </c>
      <c r="K34" s="35">
        <f t="shared" si="13"/>
        <v>118536</v>
      </c>
      <c r="L34" s="36">
        <f t="shared" si="13"/>
        <v>14971</v>
      </c>
      <c r="M34" s="36">
        <f t="shared" si="13"/>
        <v>9385</v>
      </c>
      <c r="N34" s="36">
        <f t="shared" si="13"/>
        <v>94180</v>
      </c>
      <c r="O34" s="35">
        <f t="shared" si="13"/>
        <v>90137</v>
      </c>
      <c r="P34" s="36">
        <f t="shared" si="13"/>
        <v>39877</v>
      </c>
      <c r="Q34" s="36">
        <f t="shared" si="13"/>
        <v>50260</v>
      </c>
      <c r="R34" s="62" t="s">
        <v>25</v>
      </c>
    </row>
    <row r="35" spans="1:18" ht="21">
      <c r="A35" s="57" t="s">
        <v>58</v>
      </c>
      <c r="B35" s="47">
        <f t="shared" si="11"/>
        <v>6216</v>
      </c>
      <c r="C35" s="48">
        <v>2444</v>
      </c>
      <c r="D35" s="48">
        <v>3772</v>
      </c>
      <c r="E35" s="47">
        <f t="shared" si="8"/>
        <v>54581</v>
      </c>
      <c r="F35" s="47">
        <f t="shared" si="8"/>
        <v>41254</v>
      </c>
      <c r="G35" s="48">
        <v>20817</v>
      </c>
      <c r="H35" s="48">
        <v>15934</v>
      </c>
      <c r="I35" s="48">
        <v>33764</v>
      </c>
      <c r="J35" s="48">
        <v>25320</v>
      </c>
      <c r="K35" s="47">
        <f t="shared" si="9"/>
        <v>15028</v>
      </c>
      <c r="L35" s="48">
        <v>2801</v>
      </c>
      <c r="M35" s="48">
        <v>2479</v>
      </c>
      <c r="N35" s="48">
        <v>9748</v>
      </c>
      <c r="O35" s="47">
        <f t="shared" si="10"/>
        <v>8799</v>
      </c>
      <c r="P35" s="48">
        <v>3466</v>
      </c>
      <c r="Q35" s="48">
        <v>5333</v>
      </c>
      <c r="R35" s="27" t="s">
        <v>59</v>
      </c>
    </row>
    <row r="36" spans="1:18" ht="21">
      <c r="A36" s="58" t="s">
        <v>60</v>
      </c>
      <c r="B36" s="28">
        <f t="shared" si="11"/>
        <v>1395</v>
      </c>
      <c r="C36" s="51">
        <v>606</v>
      </c>
      <c r="D36" s="51">
        <v>789</v>
      </c>
      <c r="E36" s="28">
        <f t="shared" si="8"/>
        <v>10404</v>
      </c>
      <c r="F36" s="28">
        <f t="shared" si="8"/>
        <v>8556</v>
      </c>
      <c r="G36" s="51">
        <v>4097</v>
      </c>
      <c r="H36" s="51">
        <v>3409</v>
      </c>
      <c r="I36" s="51">
        <v>6307</v>
      </c>
      <c r="J36" s="51">
        <v>5147</v>
      </c>
      <c r="K36" s="28">
        <f t="shared" si="9"/>
        <v>863</v>
      </c>
      <c r="L36" s="51">
        <v>234</v>
      </c>
      <c r="M36" s="51">
        <v>65</v>
      </c>
      <c r="N36" s="51">
        <v>564</v>
      </c>
      <c r="O36" s="28">
        <f t="shared" si="10"/>
        <v>2273</v>
      </c>
      <c r="P36" s="51">
        <v>869</v>
      </c>
      <c r="Q36" s="51">
        <v>1404</v>
      </c>
      <c r="R36" s="27" t="s">
        <v>61</v>
      </c>
    </row>
    <row r="37" spans="1:18" ht="21">
      <c r="A37" s="58" t="s">
        <v>62</v>
      </c>
      <c r="B37" s="28">
        <f t="shared" si="11"/>
        <v>3926</v>
      </c>
      <c r="C37" s="51">
        <v>1584</v>
      </c>
      <c r="D37" s="51">
        <v>2342</v>
      </c>
      <c r="E37" s="28">
        <f t="shared" si="8"/>
        <v>28794</v>
      </c>
      <c r="F37" s="28">
        <f t="shared" si="8"/>
        <v>19445</v>
      </c>
      <c r="G37" s="51">
        <v>10846</v>
      </c>
      <c r="H37" s="51">
        <v>7322</v>
      </c>
      <c r="I37" s="51">
        <v>17948</v>
      </c>
      <c r="J37" s="51">
        <v>12123</v>
      </c>
      <c r="K37" s="28">
        <f t="shared" si="9"/>
        <v>4433</v>
      </c>
      <c r="L37" s="51">
        <v>727</v>
      </c>
      <c r="M37" s="51">
        <v>782</v>
      </c>
      <c r="N37" s="51">
        <v>2924</v>
      </c>
      <c r="O37" s="28">
        <f t="shared" si="10"/>
        <v>3633</v>
      </c>
      <c r="P37" s="51">
        <v>1363</v>
      </c>
      <c r="Q37" s="51">
        <v>2270</v>
      </c>
      <c r="R37" s="27" t="s">
        <v>63</v>
      </c>
    </row>
    <row r="38" spans="1:18" ht="21">
      <c r="A38" s="58" t="s">
        <v>64</v>
      </c>
      <c r="B38" s="28">
        <f t="shared" si="11"/>
        <v>1810</v>
      </c>
      <c r="C38" s="51">
        <v>773</v>
      </c>
      <c r="D38" s="51">
        <v>1037</v>
      </c>
      <c r="E38" s="28">
        <f t="shared" si="8"/>
        <v>13237</v>
      </c>
      <c r="F38" s="28">
        <f t="shared" si="8"/>
        <v>9734</v>
      </c>
      <c r="G38" s="51">
        <v>5445</v>
      </c>
      <c r="H38" s="51">
        <v>4132</v>
      </c>
      <c r="I38" s="51">
        <v>7792</v>
      </c>
      <c r="J38" s="51">
        <v>5602</v>
      </c>
      <c r="K38" s="28">
        <f t="shared" si="9"/>
        <v>3234</v>
      </c>
      <c r="L38" s="51">
        <v>279</v>
      </c>
      <c r="M38" s="51">
        <v>368</v>
      </c>
      <c r="N38" s="51">
        <v>2587</v>
      </c>
      <c r="O38" s="28">
        <f t="shared" si="10"/>
        <v>3403</v>
      </c>
      <c r="P38" s="51">
        <v>1246</v>
      </c>
      <c r="Q38" s="51">
        <v>2157</v>
      </c>
      <c r="R38" s="27" t="s">
        <v>65</v>
      </c>
    </row>
    <row r="39" spans="1:18" ht="21">
      <c r="A39" s="58" t="s">
        <v>66</v>
      </c>
      <c r="B39" s="28">
        <f t="shared" si="11"/>
        <v>1382</v>
      </c>
      <c r="C39" s="51">
        <v>573</v>
      </c>
      <c r="D39" s="51">
        <v>809</v>
      </c>
      <c r="E39" s="28">
        <f t="shared" si="8"/>
        <v>9126</v>
      </c>
      <c r="F39" s="28">
        <f t="shared" si="8"/>
        <v>6347</v>
      </c>
      <c r="G39" s="51">
        <v>3895</v>
      </c>
      <c r="H39" s="51">
        <v>2708</v>
      </c>
      <c r="I39" s="51">
        <v>5231</v>
      </c>
      <c r="J39" s="51">
        <v>3639</v>
      </c>
      <c r="K39" s="28">
        <f t="shared" si="9"/>
        <v>877</v>
      </c>
      <c r="L39" s="51">
        <v>39</v>
      </c>
      <c r="M39" s="51">
        <v>169</v>
      </c>
      <c r="N39" s="51">
        <v>669</v>
      </c>
      <c r="O39" s="28">
        <f t="shared" si="10"/>
        <v>897</v>
      </c>
      <c r="P39" s="51">
        <v>305</v>
      </c>
      <c r="Q39" s="51">
        <v>592</v>
      </c>
      <c r="R39" s="27" t="s">
        <v>67</v>
      </c>
    </row>
    <row r="40" spans="1:18" ht="21">
      <c r="A40" s="58" t="s">
        <v>68</v>
      </c>
      <c r="B40" s="28">
        <f t="shared" si="11"/>
        <v>4476</v>
      </c>
      <c r="C40" s="51">
        <v>2110</v>
      </c>
      <c r="D40" s="51">
        <v>2366</v>
      </c>
      <c r="E40" s="28">
        <f t="shared" si="8"/>
        <v>30688</v>
      </c>
      <c r="F40" s="28">
        <f t="shared" si="8"/>
        <v>22814</v>
      </c>
      <c r="G40" s="51">
        <v>13187</v>
      </c>
      <c r="H40" s="51">
        <v>9873</v>
      </c>
      <c r="I40" s="51">
        <v>17501</v>
      </c>
      <c r="J40" s="51">
        <v>12941</v>
      </c>
      <c r="K40" s="28">
        <f t="shared" si="9"/>
        <v>5125</v>
      </c>
      <c r="L40" s="51">
        <v>1284</v>
      </c>
      <c r="M40" s="51">
        <v>352</v>
      </c>
      <c r="N40" s="51">
        <v>3489</v>
      </c>
      <c r="O40" s="28">
        <f t="shared" si="10"/>
        <v>2683</v>
      </c>
      <c r="P40" s="51">
        <v>1376</v>
      </c>
      <c r="Q40" s="51">
        <v>1307</v>
      </c>
      <c r="R40" s="27" t="s">
        <v>69</v>
      </c>
    </row>
    <row r="41" spans="1:18" ht="21">
      <c r="A41" s="58" t="s">
        <v>70</v>
      </c>
      <c r="B41" s="28">
        <f t="shared" si="11"/>
        <v>12169</v>
      </c>
      <c r="C41" s="51">
        <v>5435</v>
      </c>
      <c r="D41" s="51">
        <v>6734</v>
      </c>
      <c r="E41" s="28">
        <f t="shared" si="8"/>
        <v>103560</v>
      </c>
      <c r="F41" s="28">
        <f t="shared" si="8"/>
        <v>83048</v>
      </c>
      <c r="G41" s="51">
        <v>46594</v>
      </c>
      <c r="H41" s="51">
        <v>37408</v>
      </c>
      <c r="I41" s="51">
        <v>56966</v>
      </c>
      <c r="J41" s="51">
        <v>45640</v>
      </c>
      <c r="K41" s="28">
        <f t="shared" si="9"/>
        <v>23025</v>
      </c>
      <c r="L41" s="51">
        <v>4017</v>
      </c>
      <c r="M41" s="51">
        <v>2814</v>
      </c>
      <c r="N41" s="51">
        <v>16194</v>
      </c>
      <c r="O41" s="28">
        <f t="shared" si="10"/>
        <v>22147</v>
      </c>
      <c r="P41" s="51">
        <v>9563</v>
      </c>
      <c r="Q41" s="51">
        <v>12584</v>
      </c>
      <c r="R41" s="27" t="s">
        <v>71</v>
      </c>
    </row>
    <row r="42" spans="1:18" ht="21">
      <c r="A42" s="58" t="s">
        <v>72</v>
      </c>
      <c r="B42" s="28">
        <f t="shared" si="11"/>
        <v>11436</v>
      </c>
      <c r="C42" s="51">
        <v>5759</v>
      </c>
      <c r="D42" s="51">
        <v>5677</v>
      </c>
      <c r="E42" s="28">
        <f t="shared" si="8"/>
        <v>85464</v>
      </c>
      <c r="F42" s="28">
        <f t="shared" si="8"/>
        <v>69515</v>
      </c>
      <c r="G42" s="51">
        <v>47474</v>
      </c>
      <c r="H42" s="51">
        <v>38205</v>
      </c>
      <c r="I42" s="51">
        <v>37990</v>
      </c>
      <c r="J42" s="51">
        <v>31310</v>
      </c>
      <c r="K42" s="28">
        <f t="shared" si="9"/>
        <v>27972</v>
      </c>
      <c r="L42" s="51">
        <v>2161</v>
      </c>
      <c r="M42" s="51">
        <v>256</v>
      </c>
      <c r="N42" s="51">
        <v>25555</v>
      </c>
      <c r="O42" s="28">
        <f t="shared" si="10"/>
        <v>20646</v>
      </c>
      <c r="P42" s="51">
        <v>10813</v>
      </c>
      <c r="Q42" s="51">
        <v>9833</v>
      </c>
      <c r="R42" s="27" t="s">
        <v>73</v>
      </c>
    </row>
    <row r="43" spans="1:18" ht="21">
      <c r="A43" s="57" t="s">
        <v>74</v>
      </c>
      <c r="B43" s="28">
        <f t="shared" si="11"/>
        <v>2120</v>
      </c>
      <c r="C43" s="51">
        <v>842</v>
      </c>
      <c r="D43" s="51">
        <v>1278</v>
      </c>
      <c r="E43" s="28">
        <f t="shared" si="8"/>
        <v>17836</v>
      </c>
      <c r="F43" s="28">
        <f t="shared" si="8"/>
        <v>11461</v>
      </c>
      <c r="G43" s="51">
        <v>7462</v>
      </c>
      <c r="H43" s="51">
        <v>4788</v>
      </c>
      <c r="I43" s="51">
        <v>10374</v>
      </c>
      <c r="J43" s="51">
        <v>6673</v>
      </c>
      <c r="K43" s="28">
        <f t="shared" si="9"/>
        <v>4778</v>
      </c>
      <c r="L43" s="51">
        <v>11</v>
      </c>
      <c r="M43" s="51">
        <v>5</v>
      </c>
      <c r="N43" s="51">
        <v>4762</v>
      </c>
      <c r="O43" s="28">
        <f t="shared" si="10"/>
        <v>2791</v>
      </c>
      <c r="P43" s="51">
        <v>1163</v>
      </c>
      <c r="Q43" s="51">
        <v>1628</v>
      </c>
      <c r="R43" s="27" t="s">
        <v>75</v>
      </c>
    </row>
    <row r="44" spans="1:18" ht="21">
      <c r="A44" s="58" t="s">
        <v>76</v>
      </c>
      <c r="B44" s="28">
        <f t="shared" si="11"/>
        <v>501</v>
      </c>
      <c r="C44" s="51">
        <v>224</v>
      </c>
      <c r="D44" s="51">
        <v>277</v>
      </c>
      <c r="E44" s="28">
        <f t="shared" si="8"/>
        <v>5547</v>
      </c>
      <c r="F44" s="28">
        <f t="shared" si="8"/>
        <v>4382</v>
      </c>
      <c r="G44" s="51">
        <v>2408</v>
      </c>
      <c r="H44" s="51">
        <v>1932</v>
      </c>
      <c r="I44" s="51">
        <v>3139</v>
      </c>
      <c r="J44" s="51">
        <v>2450</v>
      </c>
      <c r="K44" s="28">
        <f t="shared" si="9"/>
        <v>1938</v>
      </c>
      <c r="L44" s="51">
        <v>364</v>
      </c>
      <c r="M44" s="51">
        <v>133</v>
      </c>
      <c r="N44" s="51">
        <v>1441</v>
      </c>
      <c r="O44" s="28">
        <f t="shared" si="10"/>
        <v>1299</v>
      </c>
      <c r="P44" s="51">
        <v>503</v>
      </c>
      <c r="Q44" s="51">
        <v>796</v>
      </c>
      <c r="R44" s="27" t="s">
        <v>77</v>
      </c>
    </row>
    <row r="45" spans="1:18" ht="21">
      <c r="A45" s="58" t="s">
        <v>78</v>
      </c>
      <c r="B45" s="28">
        <f t="shared" si="11"/>
        <v>3974</v>
      </c>
      <c r="C45" s="51">
        <v>1821</v>
      </c>
      <c r="D45" s="51">
        <v>2153</v>
      </c>
      <c r="E45" s="28">
        <f t="shared" si="8"/>
        <v>28104</v>
      </c>
      <c r="F45" s="28">
        <f t="shared" si="8"/>
        <v>19864</v>
      </c>
      <c r="G45" s="51">
        <v>12418</v>
      </c>
      <c r="H45" s="51">
        <v>8775</v>
      </c>
      <c r="I45" s="51">
        <v>15686</v>
      </c>
      <c r="J45" s="51">
        <v>11089</v>
      </c>
      <c r="K45" s="28">
        <f t="shared" si="9"/>
        <v>2254</v>
      </c>
      <c r="L45" s="51">
        <v>450</v>
      </c>
      <c r="M45" s="51">
        <v>125</v>
      </c>
      <c r="N45" s="51">
        <v>1679</v>
      </c>
      <c r="O45" s="28">
        <f t="shared" si="10"/>
        <v>1213</v>
      </c>
      <c r="P45" s="51">
        <v>580</v>
      </c>
      <c r="Q45" s="51">
        <v>633</v>
      </c>
      <c r="R45" s="27" t="s">
        <v>79</v>
      </c>
    </row>
    <row r="46" spans="1:18" ht="21">
      <c r="A46" s="57" t="s">
        <v>80</v>
      </c>
      <c r="B46" s="28">
        <f t="shared" si="11"/>
        <v>2813</v>
      </c>
      <c r="C46" s="51">
        <v>1177</v>
      </c>
      <c r="D46" s="51">
        <v>1636</v>
      </c>
      <c r="E46" s="28">
        <f t="shared" si="8"/>
        <v>19589</v>
      </c>
      <c r="F46" s="28">
        <f t="shared" si="8"/>
        <v>14078</v>
      </c>
      <c r="G46" s="51">
        <v>8167</v>
      </c>
      <c r="H46" s="51">
        <v>5898</v>
      </c>
      <c r="I46" s="51">
        <v>11422</v>
      </c>
      <c r="J46" s="51">
        <v>8180</v>
      </c>
      <c r="K46" s="28">
        <f t="shared" si="9"/>
        <v>3605</v>
      </c>
      <c r="L46" s="51">
        <v>122</v>
      </c>
      <c r="M46" s="51">
        <v>179</v>
      </c>
      <c r="N46" s="51">
        <v>3304</v>
      </c>
      <c r="O46" s="28">
        <f t="shared" si="10"/>
        <v>2781</v>
      </c>
      <c r="P46" s="51">
        <v>1062</v>
      </c>
      <c r="Q46" s="51">
        <v>1719</v>
      </c>
      <c r="R46" s="27" t="s">
        <v>81</v>
      </c>
    </row>
    <row r="47" spans="1:18" ht="21">
      <c r="A47" s="58" t="s">
        <v>82</v>
      </c>
      <c r="B47" s="28">
        <f t="shared" si="11"/>
        <v>1026</v>
      </c>
      <c r="C47" s="51">
        <v>494</v>
      </c>
      <c r="D47" s="51">
        <v>532</v>
      </c>
      <c r="E47" s="28">
        <f t="shared" si="8"/>
        <v>9096</v>
      </c>
      <c r="F47" s="28">
        <f t="shared" si="8"/>
        <v>6684</v>
      </c>
      <c r="G47" s="51">
        <v>4054</v>
      </c>
      <c r="H47" s="51">
        <v>2987</v>
      </c>
      <c r="I47" s="51">
        <v>5042</v>
      </c>
      <c r="J47" s="51">
        <v>3697</v>
      </c>
      <c r="K47" s="28">
        <f t="shared" si="9"/>
        <v>3364</v>
      </c>
      <c r="L47" s="51">
        <v>383</v>
      </c>
      <c r="M47" s="51">
        <v>158</v>
      </c>
      <c r="N47" s="51">
        <v>2823</v>
      </c>
      <c r="O47" s="28">
        <f t="shared" si="10"/>
        <v>1856</v>
      </c>
      <c r="P47" s="51">
        <v>846</v>
      </c>
      <c r="Q47" s="51">
        <v>1010</v>
      </c>
      <c r="R47" s="27" t="s">
        <v>83</v>
      </c>
    </row>
    <row r="48" spans="1:18" ht="21">
      <c r="A48" s="57" t="s">
        <v>84</v>
      </c>
      <c r="B48" s="28">
        <f t="shared" si="11"/>
        <v>1672</v>
      </c>
      <c r="C48" s="51">
        <v>839</v>
      </c>
      <c r="D48" s="51">
        <v>833</v>
      </c>
      <c r="E48" s="28">
        <f t="shared" si="8"/>
        <v>13864</v>
      </c>
      <c r="F48" s="28">
        <f t="shared" si="8"/>
        <v>9345</v>
      </c>
      <c r="G48" s="51">
        <v>6886</v>
      </c>
      <c r="H48" s="51">
        <v>4654</v>
      </c>
      <c r="I48" s="51">
        <v>6978</v>
      </c>
      <c r="J48" s="51">
        <v>4691</v>
      </c>
      <c r="K48" s="28">
        <f t="shared" si="9"/>
        <v>1746</v>
      </c>
      <c r="L48" s="51">
        <v>65</v>
      </c>
      <c r="M48" s="51">
        <v>27</v>
      </c>
      <c r="N48" s="51">
        <v>1654</v>
      </c>
      <c r="O48" s="28">
        <f t="shared" si="10"/>
        <v>1612</v>
      </c>
      <c r="P48" s="51">
        <v>800</v>
      </c>
      <c r="Q48" s="51">
        <v>812</v>
      </c>
      <c r="R48" s="27" t="s">
        <v>85</v>
      </c>
    </row>
    <row r="49" spans="1:18" ht="21">
      <c r="A49" s="58" t="s">
        <v>86</v>
      </c>
      <c r="B49" s="28">
        <f t="shared" si="11"/>
        <v>2794</v>
      </c>
      <c r="C49" s="51">
        <v>1240</v>
      </c>
      <c r="D49" s="51">
        <v>1554</v>
      </c>
      <c r="E49" s="28">
        <f t="shared" si="8"/>
        <v>20663</v>
      </c>
      <c r="F49" s="28">
        <f t="shared" si="8"/>
        <v>16489</v>
      </c>
      <c r="G49" s="51">
        <v>8912</v>
      </c>
      <c r="H49" s="51">
        <v>7121</v>
      </c>
      <c r="I49" s="51">
        <v>11751</v>
      </c>
      <c r="J49" s="51">
        <v>9368</v>
      </c>
      <c r="K49" s="28">
        <f t="shared" si="9"/>
        <v>4965</v>
      </c>
      <c r="L49" s="51">
        <v>599</v>
      </c>
      <c r="M49" s="51">
        <v>326</v>
      </c>
      <c r="N49" s="51">
        <v>4040</v>
      </c>
      <c r="O49" s="28">
        <f t="shared" si="10"/>
        <v>3129</v>
      </c>
      <c r="P49" s="51">
        <v>1243</v>
      </c>
      <c r="Q49" s="51">
        <v>1886</v>
      </c>
      <c r="R49" s="27" t="s">
        <v>87</v>
      </c>
    </row>
    <row r="50" spans="1:18" ht="21">
      <c r="A50" s="58" t="s">
        <v>88</v>
      </c>
      <c r="B50" s="28">
        <f t="shared" si="11"/>
        <v>3058</v>
      </c>
      <c r="C50" s="51">
        <v>1312</v>
      </c>
      <c r="D50" s="51">
        <v>1746</v>
      </c>
      <c r="E50" s="28">
        <f t="shared" si="8"/>
        <v>16217</v>
      </c>
      <c r="F50" s="28">
        <f t="shared" si="8"/>
        <v>13551</v>
      </c>
      <c r="G50" s="51">
        <v>6990</v>
      </c>
      <c r="H50" s="51">
        <v>5874</v>
      </c>
      <c r="I50" s="51">
        <v>9227</v>
      </c>
      <c r="J50" s="51">
        <v>7677</v>
      </c>
      <c r="K50" s="28">
        <f t="shared" si="9"/>
        <v>2915</v>
      </c>
      <c r="L50" s="51">
        <v>374</v>
      </c>
      <c r="M50" s="51">
        <v>410</v>
      </c>
      <c r="N50" s="51">
        <v>2131</v>
      </c>
      <c r="O50" s="28">
        <f t="shared" si="10"/>
        <v>2373</v>
      </c>
      <c r="P50" s="51">
        <v>1110</v>
      </c>
      <c r="Q50" s="51">
        <v>1263</v>
      </c>
      <c r="R50" s="27" t="s">
        <v>89</v>
      </c>
    </row>
    <row r="51" spans="1:18" ht="21">
      <c r="A51" s="64" t="s">
        <v>90</v>
      </c>
      <c r="B51" s="65">
        <f t="shared" si="11"/>
        <v>3426</v>
      </c>
      <c r="C51" s="66">
        <v>1607</v>
      </c>
      <c r="D51" s="66">
        <v>1819</v>
      </c>
      <c r="E51" s="65">
        <f t="shared" si="8"/>
        <v>19936</v>
      </c>
      <c r="F51" s="65">
        <f t="shared" si="8"/>
        <v>13808</v>
      </c>
      <c r="G51" s="66">
        <v>8665</v>
      </c>
      <c r="H51" s="66">
        <v>6026</v>
      </c>
      <c r="I51" s="66">
        <v>11271</v>
      </c>
      <c r="J51" s="66">
        <v>7782</v>
      </c>
      <c r="K51" s="65">
        <f t="shared" si="9"/>
        <v>5125</v>
      </c>
      <c r="L51" s="66">
        <v>558</v>
      </c>
      <c r="M51" s="66">
        <v>293</v>
      </c>
      <c r="N51" s="66">
        <v>4274</v>
      </c>
      <c r="O51" s="65">
        <f t="shared" si="10"/>
        <v>2969</v>
      </c>
      <c r="P51" s="66">
        <v>1331</v>
      </c>
      <c r="Q51" s="66">
        <v>1638</v>
      </c>
      <c r="R51" s="67" t="s">
        <v>91</v>
      </c>
    </row>
    <row r="52" spans="1:18" ht="21">
      <c r="A52" s="93" t="s">
        <v>92</v>
      </c>
      <c r="B52" s="25">
        <f t="shared" si="11"/>
        <v>856</v>
      </c>
      <c r="C52" s="94">
        <v>385</v>
      </c>
      <c r="D52" s="94">
        <v>471</v>
      </c>
      <c r="E52" s="25">
        <f t="shared" si="8"/>
        <v>6879</v>
      </c>
      <c r="F52" s="25">
        <f t="shared" si="8"/>
        <v>5505</v>
      </c>
      <c r="G52" s="94">
        <v>2952</v>
      </c>
      <c r="H52" s="94">
        <v>2362</v>
      </c>
      <c r="I52" s="94">
        <v>3927</v>
      </c>
      <c r="J52" s="94">
        <v>3143</v>
      </c>
      <c r="K52" s="25">
        <f t="shared" si="9"/>
        <v>2524</v>
      </c>
      <c r="L52" s="94">
        <v>114</v>
      </c>
      <c r="M52" s="94">
        <v>94</v>
      </c>
      <c r="N52" s="94">
        <v>2316</v>
      </c>
      <c r="O52" s="25">
        <f t="shared" si="10"/>
        <v>1220</v>
      </c>
      <c r="P52" s="94">
        <v>482</v>
      </c>
      <c r="Q52" s="94">
        <v>738</v>
      </c>
      <c r="R52" s="49" t="s">
        <v>93</v>
      </c>
    </row>
    <row r="53" spans="1:18" ht="21">
      <c r="A53" s="57" t="s">
        <v>94</v>
      </c>
      <c r="B53" s="47">
        <f t="shared" si="11"/>
        <v>2236</v>
      </c>
      <c r="C53" s="48">
        <v>951</v>
      </c>
      <c r="D53" s="48">
        <v>1285</v>
      </c>
      <c r="E53" s="47">
        <f t="shared" si="8"/>
        <v>12350</v>
      </c>
      <c r="F53" s="47">
        <f t="shared" si="8"/>
        <v>8745</v>
      </c>
      <c r="G53" s="48">
        <v>4973</v>
      </c>
      <c r="H53" s="48">
        <v>3501</v>
      </c>
      <c r="I53" s="48">
        <v>7377</v>
      </c>
      <c r="J53" s="48">
        <v>5244</v>
      </c>
      <c r="K53" s="47">
        <f t="shared" si="9"/>
        <v>2755</v>
      </c>
      <c r="L53" s="48">
        <v>263</v>
      </c>
      <c r="M53" s="48">
        <v>165</v>
      </c>
      <c r="N53" s="48">
        <v>2327</v>
      </c>
      <c r="O53" s="47">
        <f t="shared" si="10"/>
        <v>2645</v>
      </c>
      <c r="P53" s="48">
        <v>1077</v>
      </c>
      <c r="Q53" s="48">
        <v>1568</v>
      </c>
      <c r="R53" s="71" t="s">
        <v>95</v>
      </c>
    </row>
    <row r="54" spans="1:18" ht="21.75" thickBot="1">
      <c r="A54" s="59" t="s">
        <v>96</v>
      </c>
      <c r="B54" s="60">
        <f t="shared" si="11"/>
        <v>2154</v>
      </c>
      <c r="C54" s="61">
        <v>937</v>
      </c>
      <c r="D54" s="61">
        <v>1217</v>
      </c>
      <c r="E54" s="60">
        <f t="shared" si="8"/>
        <v>15388</v>
      </c>
      <c r="F54" s="60">
        <f t="shared" si="8"/>
        <v>11330</v>
      </c>
      <c r="G54" s="61">
        <v>6538</v>
      </c>
      <c r="H54" s="61">
        <v>4791</v>
      </c>
      <c r="I54" s="61">
        <v>8850</v>
      </c>
      <c r="J54" s="61">
        <v>6539</v>
      </c>
      <c r="K54" s="60">
        <f t="shared" si="9"/>
        <v>2010</v>
      </c>
      <c r="L54" s="61">
        <v>126</v>
      </c>
      <c r="M54" s="61">
        <v>185</v>
      </c>
      <c r="N54" s="61">
        <v>1699</v>
      </c>
      <c r="O54" s="60">
        <f t="shared" si="10"/>
        <v>1768</v>
      </c>
      <c r="P54" s="61">
        <v>679</v>
      </c>
      <c r="Q54" s="61">
        <v>1089</v>
      </c>
      <c r="R54" s="55" t="s">
        <v>97</v>
      </c>
    </row>
    <row r="55" spans="1:18" ht="24" thickBot="1">
      <c r="A55" s="34" t="s">
        <v>98</v>
      </c>
      <c r="B55" s="35">
        <f t="shared" si="11"/>
        <v>45854</v>
      </c>
      <c r="C55" s="36">
        <f t="shared" ref="C55:Q55" si="14">SUM(C56:C72)</f>
        <v>21760</v>
      </c>
      <c r="D55" s="36">
        <f t="shared" si="14"/>
        <v>24094</v>
      </c>
      <c r="E55" s="35">
        <f t="shared" si="14"/>
        <v>308705</v>
      </c>
      <c r="F55" s="35">
        <f t="shared" si="14"/>
        <v>223875</v>
      </c>
      <c r="G55" s="36">
        <f t="shared" si="14"/>
        <v>142983</v>
      </c>
      <c r="H55" s="36">
        <f t="shared" si="14"/>
        <v>103680</v>
      </c>
      <c r="I55" s="36">
        <f t="shared" si="14"/>
        <v>165722</v>
      </c>
      <c r="J55" s="36">
        <f t="shared" si="14"/>
        <v>120195</v>
      </c>
      <c r="K55" s="35">
        <f t="shared" si="14"/>
        <v>50964</v>
      </c>
      <c r="L55" s="36">
        <f t="shared" si="14"/>
        <v>6635</v>
      </c>
      <c r="M55" s="36">
        <f t="shared" si="14"/>
        <v>4278</v>
      </c>
      <c r="N55" s="36">
        <f t="shared" si="14"/>
        <v>40051</v>
      </c>
      <c r="O55" s="35">
        <f t="shared" si="14"/>
        <v>46777</v>
      </c>
      <c r="P55" s="36">
        <f t="shared" si="14"/>
        <v>21671</v>
      </c>
      <c r="Q55" s="36">
        <f t="shared" si="14"/>
        <v>25106</v>
      </c>
      <c r="R55" s="62" t="s">
        <v>27</v>
      </c>
    </row>
    <row r="56" spans="1:18" ht="21">
      <c r="A56" s="57" t="s">
        <v>99</v>
      </c>
      <c r="B56" s="47">
        <f t="shared" si="11"/>
        <v>7682</v>
      </c>
      <c r="C56" s="48">
        <v>3301</v>
      </c>
      <c r="D56" s="48">
        <v>4381</v>
      </c>
      <c r="E56" s="47">
        <f t="shared" si="8"/>
        <v>57330</v>
      </c>
      <c r="F56" s="47">
        <f t="shared" si="8"/>
        <v>44725</v>
      </c>
      <c r="G56" s="48">
        <v>24636</v>
      </c>
      <c r="H56" s="48">
        <v>19184</v>
      </c>
      <c r="I56" s="48">
        <v>32694</v>
      </c>
      <c r="J56" s="48">
        <v>25541</v>
      </c>
      <c r="K56" s="47">
        <f t="shared" si="9"/>
        <v>5472</v>
      </c>
      <c r="L56" s="48">
        <v>429</v>
      </c>
      <c r="M56" s="48">
        <v>518</v>
      </c>
      <c r="N56" s="48">
        <v>4525</v>
      </c>
      <c r="O56" s="47">
        <f t="shared" si="10"/>
        <v>4693</v>
      </c>
      <c r="P56" s="48">
        <v>1934</v>
      </c>
      <c r="Q56" s="48">
        <v>2759</v>
      </c>
      <c r="R56" s="27" t="s">
        <v>100</v>
      </c>
    </row>
    <row r="57" spans="1:18" ht="21">
      <c r="A57" s="57" t="s">
        <v>101</v>
      </c>
      <c r="B57" s="28">
        <f t="shared" si="11"/>
        <v>3469</v>
      </c>
      <c r="C57" s="51">
        <v>1489</v>
      </c>
      <c r="D57" s="51">
        <v>1980</v>
      </c>
      <c r="E57" s="28">
        <f t="shared" si="8"/>
        <v>25017</v>
      </c>
      <c r="F57" s="28">
        <f t="shared" si="8"/>
        <v>16050</v>
      </c>
      <c r="G57" s="51">
        <v>10570</v>
      </c>
      <c r="H57" s="51">
        <v>6697</v>
      </c>
      <c r="I57" s="51">
        <v>14447</v>
      </c>
      <c r="J57" s="51">
        <v>9353</v>
      </c>
      <c r="K57" s="28">
        <f t="shared" si="9"/>
        <v>7800</v>
      </c>
      <c r="L57" s="51">
        <v>479</v>
      </c>
      <c r="M57" s="51">
        <v>418</v>
      </c>
      <c r="N57" s="51">
        <v>6903</v>
      </c>
      <c r="O57" s="28">
        <f t="shared" si="10"/>
        <v>7548</v>
      </c>
      <c r="P57" s="51">
        <v>3171</v>
      </c>
      <c r="Q57" s="51">
        <v>4377</v>
      </c>
      <c r="R57" s="27" t="s">
        <v>102</v>
      </c>
    </row>
    <row r="58" spans="1:18" ht="21">
      <c r="A58" s="57" t="s">
        <v>103</v>
      </c>
      <c r="B58" s="28">
        <f t="shared" si="11"/>
        <v>2866</v>
      </c>
      <c r="C58" s="51">
        <v>1399</v>
      </c>
      <c r="D58" s="51">
        <v>1467</v>
      </c>
      <c r="E58" s="28">
        <f t="shared" si="8"/>
        <v>23442</v>
      </c>
      <c r="F58" s="28">
        <f t="shared" si="8"/>
        <v>17170</v>
      </c>
      <c r="G58" s="51">
        <v>11249</v>
      </c>
      <c r="H58" s="51">
        <v>8253</v>
      </c>
      <c r="I58" s="51">
        <v>12193</v>
      </c>
      <c r="J58" s="51">
        <v>8917</v>
      </c>
      <c r="K58" s="28">
        <f t="shared" si="9"/>
        <v>3452</v>
      </c>
      <c r="L58" s="51">
        <v>1091</v>
      </c>
      <c r="M58" s="51">
        <v>233</v>
      </c>
      <c r="N58" s="51">
        <v>2128</v>
      </c>
      <c r="O58" s="28">
        <f t="shared" si="10"/>
        <v>2513</v>
      </c>
      <c r="P58" s="51">
        <v>1288</v>
      </c>
      <c r="Q58" s="51">
        <v>1225</v>
      </c>
      <c r="R58" s="27" t="s">
        <v>104</v>
      </c>
    </row>
    <row r="59" spans="1:18" ht="21">
      <c r="A59" s="57" t="s">
        <v>105</v>
      </c>
      <c r="B59" s="28">
        <f t="shared" si="11"/>
        <v>1407</v>
      </c>
      <c r="C59" s="51">
        <v>614</v>
      </c>
      <c r="D59" s="51">
        <v>793</v>
      </c>
      <c r="E59" s="28">
        <f t="shared" si="8"/>
        <v>17218</v>
      </c>
      <c r="F59" s="28">
        <f t="shared" si="8"/>
        <v>8220</v>
      </c>
      <c r="G59" s="51">
        <v>7956</v>
      </c>
      <c r="H59" s="51">
        <v>3817</v>
      </c>
      <c r="I59" s="51">
        <v>9262</v>
      </c>
      <c r="J59" s="51">
        <v>4403</v>
      </c>
      <c r="K59" s="28">
        <f t="shared" si="9"/>
        <v>2647</v>
      </c>
      <c r="L59" s="51">
        <v>934</v>
      </c>
      <c r="M59" s="51">
        <v>947</v>
      </c>
      <c r="N59" s="51">
        <v>766</v>
      </c>
      <c r="O59" s="28">
        <f t="shared" si="10"/>
        <v>2751</v>
      </c>
      <c r="P59" s="51">
        <v>1212</v>
      </c>
      <c r="Q59" s="51">
        <v>1539</v>
      </c>
      <c r="R59" s="27" t="s">
        <v>106</v>
      </c>
    </row>
    <row r="60" spans="1:18" ht="21">
      <c r="A60" s="58" t="s">
        <v>107</v>
      </c>
      <c r="B60" s="28">
        <f t="shared" si="11"/>
        <v>1386</v>
      </c>
      <c r="C60" s="51">
        <v>667</v>
      </c>
      <c r="D60" s="51">
        <v>719</v>
      </c>
      <c r="E60" s="28">
        <f t="shared" si="8"/>
        <v>12027</v>
      </c>
      <c r="F60" s="28">
        <f t="shared" si="8"/>
        <v>8247</v>
      </c>
      <c r="G60" s="51">
        <v>5715</v>
      </c>
      <c r="H60" s="51">
        <v>3993</v>
      </c>
      <c r="I60" s="51">
        <v>6312</v>
      </c>
      <c r="J60" s="51">
        <v>4254</v>
      </c>
      <c r="K60" s="28">
        <f t="shared" si="9"/>
        <v>2748</v>
      </c>
      <c r="L60" s="51">
        <v>333</v>
      </c>
      <c r="M60" s="51">
        <v>223</v>
      </c>
      <c r="N60" s="51">
        <v>2192</v>
      </c>
      <c r="O60" s="28">
        <f t="shared" si="10"/>
        <v>2062</v>
      </c>
      <c r="P60" s="51">
        <v>919</v>
      </c>
      <c r="Q60" s="51">
        <v>1143</v>
      </c>
      <c r="R60" s="27" t="s">
        <v>108</v>
      </c>
    </row>
    <row r="61" spans="1:18" ht="21">
      <c r="A61" s="58" t="s">
        <v>109</v>
      </c>
      <c r="B61" s="28">
        <f t="shared" si="11"/>
        <v>1859</v>
      </c>
      <c r="C61" s="51">
        <v>872</v>
      </c>
      <c r="D61" s="51">
        <v>987</v>
      </c>
      <c r="E61" s="28">
        <f t="shared" si="8"/>
        <v>10482</v>
      </c>
      <c r="F61" s="28">
        <f t="shared" si="8"/>
        <v>8093</v>
      </c>
      <c r="G61" s="51">
        <v>5229</v>
      </c>
      <c r="H61" s="51">
        <v>4015</v>
      </c>
      <c r="I61" s="51">
        <v>5253</v>
      </c>
      <c r="J61" s="51">
        <v>4078</v>
      </c>
      <c r="K61" s="28">
        <f t="shared" si="9"/>
        <v>833</v>
      </c>
      <c r="L61" s="51">
        <v>0</v>
      </c>
      <c r="M61" s="51">
        <v>0</v>
      </c>
      <c r="N61" s="51">
        <v>833</v>
      </c>
      <c r="O61" s="28">
        <f t="shared" si="10"/>
        <v>713</v>
      </c>
      <c r="P61" s="51">
        <v>370</v>
      </c>
      <c r="Q61" s="51">
        <v>343</v>
      </c>
      <c r="R61" s="27" t="s">
        <v>110</v>
      </c>
    </row>
    <row r="62" spans="1:18" ht="21">
      <c r="A62" s="57" t="s">
        <v>111</v>
      </c>
      <c r="B62" s="28">
        <f t="shared" si="11"/>
        <v>1475</v>
      </c>
      <c r="C62" s="51">
        <v>701</v>
      </c>
      <c r="D62" s="51">
        <v>774</v>
      </c>
      <c r="E62" s="28">
        <f t="shared" si="8"/>
        <v>10162</v>
      </c>
      <c r="F62" s="28">
        <f t="shared" si="8"/>
        <v>8100</v>
      </c>
      <c r="G62" s="51">
        <v>4747</v>
      </c>
      <c r="H62" s="51">
        <v>3765</v>
      </c>
      <c r="I62" s="51">
        <v>5415</v>
      </c>
      <c r="J62" s="51">
        <v>4335</v>
      </c>
      <c r="K62" s="28">
        <f t="shared" si="9"/>
        <v>1681</v>
      </c>
      <c r="L62" s="51">
        <v>467</v>
      </c>
      <c r="M62" s="51">
        <v>385</v>
      </c>
      <c r="N62" s="51">
        <v>829</v>
      </c>
      <c r="O62" s="28">
        <f t="shared" si="10"/>
        <v>1450</v>
      </c>
      <c r="P62" s="51">
        <v>695</v>
      </c>
      <c r="Q62" s="51">
        <v>755</v>
      </c>
      <c r="R62" s="27" t="s">
        <v>112</v>
      </c>
    </row>
    <row r="63" spans="1:18" ht="21">
      <c r="A63" s="57" t="s">
        <v>113</v>
      </c>
      <c r="B63" s="28">
        <f t="shared" si="11"/>
        <v>5357</v>
      </c>
      <c r="C63" s="51">
        <v>2631</v>
      </c>
      <c r="D63" s="51">
        <v>2726</v>
      </c>
      <c r="E63" s="28">
        <f t="shared" si="8"/>
        <v>24011</v>
      </c>
      <c r="F63" s="28">
        <f t="shared" si="8"/>
        <v>20000</v>
      </c>
      <c r="G63" s="51">
        <v>11024</v>
      </c>
      <c r="H63" s="51">
        <v>9217</v>
      </c>
      <c r="I63" s="51">
        <v>12987</v>
      </c>
      <c r="J63" s="51">
        <v>10783</v>
      </c>
      <c r="K63" s="28">
        <f t="shared" si="9"/>
        <v>3621</v>
      </c>
      <c r="L63" s="51">
        <v>33</v>
      </c>
      <c r="M63" s="51">
        <v>27</v>
      </c>
      <c r="N63" s="51">
        <v>3561</v>
      </c>
      <c r="O63" s="28">
        <f t="shared" si="10"/>
        <v>3729</v>
      </c>
      <c r="P63" s="51">
        <v>1802</v>
      </c>
      <c r="Q63" s="51">
        <v>1927</v>
      </c>
      <c r="R63" s="27" t="s">
        <v>114</v>
      </c>
    </row>
    <row r="64" spans="1:18" ht="21">
      <c r="A64" s="57" t="s">
        <v>115</v>
      </c>
      <c r="B64" s="28">
        <f t="shared" si="11"/>
        <v>730</v>
      </c>
      <c r="C64" s="51">
        <v>278</v>
      </c>
      <c r="D64" s="51">
        <v>452</v>
      </c>
      <c r="E64" s="28">
        <f t="shared" si="8"/>
        <v>2099</v>
      </c>
      <c r="F64" s="28">
        <f t="shared" si="8"/>
        <v>1825</v>
      </c>
      <c r="G64" s="51">
        <v>972</v>
      </c>
      <c r="H64" s="51">
        <v>832</v>
      </c>
      <c r="I64" s="51">
        <v>1127</v>
      </c>
      <c r="J64" s="51">
        <v>993</v>
      </c>
      <c r="K64" s="28">
        <f t="shared" si="9"/>
        <v>538</v>
      </c>
      <c r="L64" s="51">
        <v>24</v>
      </c>
      <c r="M64" s="51">
        <v>42</v>
      </c>
      <c r="N64" s="51">
        <v>472</v>
      </c>
      <c r="O64" s="28">
        <f t="shared" si="10"/>
        <v>482</v>
      </c>
      <c r="P64" s="51">
        <v>156</v>
      </c>
      <c r="Q64" s="51">
        <v>326</v>
      </c>
      <c r="R64" s="27" t="s">
        <v>116</v>
      </c>
    </row>
    <row r="65" spans="1:18" ht="21">
      <c r="A65" s="58" t="s">
        <v>117</v>
      </c>
      <c r="B65" s="28">
        <f t="shared" si="11"/>
        <v>3263</v>
      </c>
      <c r="C65" s="51">
        <v>1480</v>
      </c>
      <c r="D65" s="51">
        <v>1783</v>
      </c>
      <c r="E65" s="28">
        <f t="shared" si="8"/>
        <v>24773</v>
      </c>
      <c r="F65" s="28">
        <f t="shared" si="8"/>
        <v>16728</v>
      </c>
      <c r="G65" s="51">
        <v>11010</v>
      </c>
      <c r="H65" s="51">
        <v>7427</v>
      </c>
      <c r="I65" s="51">
        <v>13763</v>
      </c>
      <c r="J65" s="51">
        <v>9301</v>
      </c>
      <c r="K65" s="28">
        <f t="shared" si="9"/>
        <v>5056</v>
      </c>
      <c r="L65" s="51">
        <v>101</v>
      </c>
      <c r="M65" s="51">
        <v>43</v>
      </c>
      <c r="N65" s="51">
        <v>4912</v>
      </c>
      <c r="O65" s="28">
        <f t="shared" si="10"/>
        <v>4680</v>
      </c>
      <c r="P65" s="51">
        <v>2096</v>
      </c>
      <c r="Q65" s="51">
        <v>2584</v>
      </c>
      <c r="R65" s="27" t="s">
        <v>118</v>
      </c>
    </row>
    <row r="66" spans="1:18" ht="21">
      <c r="A66" s="58" t="s">
        <v>119</v>
      </c>
      <c r="B66" s="28">
        <f t="shared" si="11"/>
        <v>1230</v>
      </c>
      <c r="C66" s="51">
        <v>575</v>
      </c>
      <c r="D66" s="51">
        <v>655</v>
      </c>
      <c r="E66" s="28">
        <f t="shared" si="8"/>
        <v>6258</v>
      </c>
      <c r="F66" s="28">
        <f t="shared" si="8"/>
        <v>4175</v>
      </c>
      <c r="G66" s="51">
        <v>2776</v>
      </c>
      <c r="H66" s="51">
        <v>1883</v>
      </c>
      <c r="I66" s="51">
        <v>3482</v>
      </c>
      <c r="J66" s="51">
        <v>2292</v>
      </c>
      <c r="K66" s="28">
        <f t="shared" si="9"/>
        <v>620</v>
      </c>
      <c r="L66" s="51">
        <v>153</v>
      </c>
      <c r="M66" s="51">
        <v>84</v>
      </c>
      <c r="N66" s="51">
        <v>383</v>
      </c>
      <c r="O66" s="28">
        <f t="shared" si="10"/>
        <v>481</v>
      </c>
      <c r="P66" s="51">
        <v>205</v>
      </c>
      <c r="Q66" s="51">
        <v>276</v>
      </c>
      <c r="R66" s="27" t="s">
        <v>120</v>
      </c>
    </row>
    <row r="67" spans="1:18" ht="21">
      <c r="A67" s="57" t="s">
        <v>121</v>
      </c>
      <c r="B67" s="28">
        <f t="shared" si="11"/>
        <v>2807</v>
      </c>
      <c r="C67" s="51">
        <v>1669</v>
      </c>
      <c r="D67" s="51">
        <v>1138</v>
      </c>
      <c r="E67" s="28">
        <f t="shared" si="8"/>
        <v>13776</v>
      </c>
      <c r="F67" s="28">
        <f t="shared" si="8"/>
        <v>9331</v>
      </c>
      <c r="G67" s="51">
        <v>7591</v>
      </c>
      <c r="H67" s="51">
        <v>5052</v>
      </c>
      <c r="I67" s="51">
        <v>6185</v>
      </c>
      <c r="J67" s="51">
        <v>4279</v>
      </c>
      <c r="K67" s="28">
        <f t="shared" si="9"/>
        <v>2924</v>
      </c>
      <c r="L67" s="51">
        <v>871</v>
      </c>
      <c r="M67" s="51">
        <v>610</v>
      </c>
      <c r="N67" s="51">
        <v>1443</v>
      </c>
      <c r="O67" s="28">
        <f t="shared" si="10"/>
        <v>2636</v>
      </c>
      <c r="P67" s="51">
        <v>1602</v>
      </c>
      <c r="Q67" s="51">
        <v>1034</v>
      </c>
      <c r="R67" s="27" t="s">
        <v>122</v>
      </c>
    </row>
    <row r="68" spans="1:18" ht="21">
      <c r="A68" s="58" t="s">
        <v>123</v>
      </c>
      <c r="B68" s="28">
        <f t="shared" si="11"/>
        <v>1848</v>
      </c>
      <c r="C68" s="51">
        <v>888</v>
      </c>
      <c r="D68" s="51">
        <v>960</v>
      </c>
      <c r="E68" s="28">
        <f t="shared" si="8"/>
        <v>11998</v>
      </c>
      <c r="F68" s="28">
        <f t="shared" si="8"/>
        <v>9330</v>
      </c>
      <c r="G68" s="51">
        <v>6051</v>
      </c>
      <c r="H68" s="51">
        <v>4711</v>
      </c>
      <c r="I68" s="51">
        <v>5947</v>
      </c>
      <c r="J68" s="51">
        <v>4619</v>
      </c>
      <c r="K68" s="28">
        <f t="shared" si="9"/>
        <v>1727</v>
      </c>
      <c r="L68" s="51">
        <v>129</v>
      </c>
      <c r="M68" s="51">
        <v>62</v>
      </c>
      <c r="N68" s="51">
        <v>1536</v>
      </c>
      <c r="O68" s="28">
        <f t="shared" si="10"/>
        <v>888</v>
      </c>
      <c r="P68" s="51">
        <v>452</v>
      </c>
      <c r="Q68" s="51">
        <v>436</v>
      </c>
      <c r="R68" s="27" t="s">
        <v>124</v>
      </c>
    </row>
    <row r="69" spans="1:18" ht="21">
      <c r="A69" s="58" t="s">
        <v>125</v>
      </c>
      <c r="B69" s="28">
        <f t="shared" si="11"/>
        <v>1589</v>
      </c>
      <c r="C69" s="51">
        <v>786</v>
      </c>
      <c r="D69" s="51">
        <v>803</v>
      </c>
      <c r="E69" s="28">
        <f t="shared" si="8"/>
        <v>10466</v>
      </c>
      <c r="F69" s="28">
        <f t="shared" si="8"/>
        <v>8724</v>
      </c>
      <c r="G69" s="51">
        <v>5387</v>
      </c>
      <c r="H69" s="51">
        <v>4489</v>
      </c>
      <c r="I69" s="51">
        <v>5079</v>
      </c>
      <c r="J69" s="51">
        <v>4235</v>
      </c>
      <c r="K69" s="28">
        <f t="shared" si="9"/>
        <v>1961</v>
      </c>
      <c r="L69" s="51">
        <v>410</v>
      </c>
      <c r="M69" s="51">
        <v>341</v>
      </c>
      <c r="N69" s="51">
        <v>1210</v>
      </c>
      <c r="O69" s="28">
        <f t="shared" si="10"/>
        <v>1522</v>
      </c>
      <c r="P69" s="51">
        <v>704</v>
      </c>
      <c r="Q69" s="51">
        <v>818</v>
      </c>
      <c r="R69" s="27" t="s">
        <v>126</v>
      </c>
    </row>
    <row r="70" spans="1:18" ht="21">
      <c r="A70" s="57" t="s">
        <v>127</v>
      </c>
      <c r="B70" s="28">
        <f t="shared" si="11"/>
        <v>4781</v>
      </c>
      <c r="C70" s="51">
        <v>2556</v>
      </c>
      <c r="D70" s="51">
        <v>2225</v>
      </c>
      <c r="E70" s="28">
        <f t="shared" si="8"/>
        <v>29264</v>
      </c>
      <c r="F70" s="28">
        <f t="shared" si="8"/>
        <v>22622</v>
      </c>
      <c r="G70" s="51">
        <v>13870</v>
      </c>
      <c r="H70" s="51">
        <v>10629</v>
      </c>
      <c r="I70" s="51">
        <v>15394</v>
      </c>
      <c r="J70" s="51">
        <v>11993</v>
      </c>
      <c r="K70" s="28">
        <f t="shared" si="9"/>
        <v>5411</v>
      </c>
      <c r="L70" s="51">
        <v>836</v>
      </c>
      <c r="M70" s="51">
        <v>299</v>
      </c>
      <c r="N70" s="51">
        <v>4276</v>
      </c>
      <c r="O70" s="28">
        <f t="shared" si="10"/>
        <v>7127</v>
      </c>
      <c r="P70" s="51">
        <v>3565</v>
      </c>
      <c r="Q70" s="51">
        <v>3562</v>
      </c>
      <c r="R70" s="27" t="s">
        <v>128</v>
      </c>
    </row>
    <row r="71" spans="1:18" ht="21">
      <c r="A71" s="96" t="s">
        <v>129</v>
      </c>
      <c r="B71" s="31">
        <f t="shared" si="11"/>
        <v>1954</v>
      </c>
      <c r="C71" s="54">
        <v>828</v>
      </c>
      <c r="D71" s="54">
        <v>1126</v>
      </c>
      <c r="E71" s="31">
        <f t="shared" si="8"/>
        <v>11859</v>
      </c>
      <c r="F71" s="31">
        <f t="shared" si="8"/>
        <v>8479</v>
      </c>
      <c r="G71" s="54">
        <v>5294</v>
      </c>
      <c r="H71" s="54">
        <v>3905</v>
      </c>
      <c r="I71" s="54">
        <v>6565</v>
      </c>
      <c r="J71" s="54">
        <v>4574</v>
      </c>
      <c r="K71" s="31">
        <f t="shared" si="9"/>
        <v>1745</v>
      </c>
      <c r="L71" s="54">
        <v>4</v>
      </c>
      <c r="M71" s="54">
        <v>3</v>
      </c>
      <c r="N71" s="54">
        <v>1738</v>
      </c>
      <c r="O71" s="31">
        <f t="shared" si="10"/>
        <v>1596</v>
      </c>
      <c r="P71" s="54">
        <v>545</v>
      </c>
      <c r="Q71" s="54">
        <v>1051</v>
      </c>
      <c r="R71" s="33" t="s">
        <v>130</v>
      </c>
    </row>
    <row r="72" spans="1:18" ht="21.75" thickBot="1">
      <c r="A72" s="73" t="s">
        <v>131</v>
      </c>
      <c r="B72" s="74">
        <f t="shared" si="11"/>
        <v>2151</v>
      </c>
      <c r="C72" s="75">
        <v>1026</v>
      </c>
      <c r="D72" s="75">
        <v>1125</v>
      </c>
      <c r="E72" s="74">
        <f t="shared" si="8"/>
        <v>18523</v>
      </c>
      <c r="F72" s="74">
        <f t="shared" si="8"/>
        <v>12056</v>
      </c>
      <c r="G72" s="75">
        <v>8906</v>
      </c>
      <c r="H72" s="75">
        <v>5811</v>
      </c>
      <c r="I72" s="75">
        <v>9617</v>
      </c>
      <c r="J72" s="75">
        <v>6245</v>
      </c>
      <c r="K72" s="74">
        <f t="shared" si="9"/>
        <v>2728</v>
      </c>
      <c r="L72" s="75">
        <v>341</v>
      </c>
      <c r="M72" s="75">
        <v>43</v>
      </c>
      <c r="N72" s="75">
        <v>2344</v>
      </c>
      <c r="O72" s="74">
        <f t="shared" si="10"/>
        <v>1906</v>
      </c>
      <c r="P72" s="75">
        <v>955</v>
      </c>
      <c r="Q72" s="75">
        <v>951</v>
      </c>
      <c r="R72" s="76" t="s">
        <v>132</v>
      </c>
    </row>
    <row r="73" spans="1:18" ht="24" thickBot="1">
      <c r="A73" s="34" t="s">
        <v>133</v>
      </c>
      <c r="B73" s="35">
        <f t="shared" si="11"/>
        <v>64225</v>
      </c>
      <c r="C73" s="36">
        <f t="shared" ref="C73:Q73" si="15">SUM(C74:C93)</f>
        <v>30341</v>
      </c>
      <c r="D73" s="36">
        <f t="shared" si="15"/>
        <v>33884</v>
      </c>
      <c r="E73" s="35">
        <f t="shared" si="15"/>
        <v>435962</v>
      </c>
      <c r="F73" s="35">
        <f t="shared" si="15"/>
        <v>330819</v>
      </c>
      <c r="G73" s="36">
        <f t="shared" si="15"/>
        <v>203280</v>
      </c>
      <c r="H73" s="36">
        <f t="shared" si="15"/>
        <v>154936</v>
      </c>
      <c r="I73" s="36">
        <f t="shared" si="15"/>
        <v>232682</v>
      </c>
      <c r="J73" s="36">
        <f t="shared" si="15"/>
        <v>175883</v>
      </c>
      <c r="K73" s="35">
        <f t="shared" si="15"/>
        <v>54805</v>
      </c>
      <c r="L73" s="36">
        <f t="shared" si="15"/>
        <v>7185</v>
      </c>
      <c r="M73" s="36">
        <f t="shared" si="15"/>
        <v>4062</v>
      </c>
      <c r="N73" s="36">
        <f t="shared" si="15"/>
        <v>43558</v>
      </c>
      <c r="O73" s="35">
        <f t="shared" si="15"/>
        <v>51292</v>
      </c>
      <c r="P73" s="36">
        <f t="shared" si="15"/>
        <v>23428</v>
      </c>
      <c r="Q73" s="36">
        <f t="shared" si="15"/>
        <v>27864</v>
      </c>
      <c r="R73" s="56" t="s">
        <v>29</v>
      </c>
    </row>
    <row r="74" spans="1:18" ht="21">
      <c r="A74" s="63" t="s">
        <v>134</v>
      </c>
      <c r="B74" s="47">
        <f t="shared" si="11"/>
        <v>8497</v>
      </c>
      <c r="C74" s="48">
        <v>3961</v>
      </c>
      <c r="D74" s="48">
        <v>4536</v>
      </c>
      <c r="E74" s="47">
        <f t="shared" si="8"/>
        <v>64036</v>
      </c>
      <c r="F74" s="47">
        <f t="shared" si="8"/>
        <v>47659</v>
      </c>
      <c r="G74" s="48">
        <v>25418</v>
      </c>
      <c r="H74" s="48">
        <v>18714</v>
      </c>
      <c r="I74" s="48">
        <v>38618</v>
      </c>
      <c r="J74" s="48">
        <v>28945</v>
      </c>
      <c r="K74" s="47">
        <f t="shared" si="9"/>
        <v>8013</v>
      </c>
      <c r="L74" s="48">
        <v>624</v>
      </c>
      <c r="M74" s="48">
        <v>524</v>
      </c>
      <c r="N74" s="48">
        <v>6865</v>
      </c>
      <c r="O74" s="47">
        <f t="shared" si="10"/>
        <v>6064</v>
      </c>
      <c r="P74" s="48">
        <v>2567</v>
      </c>
      <c r="Q74" s="48">
        <v>3497</v>
      </c>
      <c r="R74" s="27" t="s">
        <v>135</v>
      </c>
    </row>
    <row r="75" spans="1:18" ht="21">
      <c r="A75" s="58" t="s">
        <v>136</v>
      </c>
      <c r="B75" s="28">
        <f t="shared" si="11"/>
        <v>3066</v>
      </c>
      <c r="C75" s="51">
        <v>1450</v>
      </c>
      <c r="D75" s="51">
        <v>1616</v>
      </c>
      <c r="E75" s="28">
        <f t="shared" si="8"/>
        <v>28870</v>
      </c>
      <c r="F75" s="28">
        <f t="shared" si="8"/>
        <v>20875</v>
      </c>
      <c r="G75" s="51">
        <v>13649</v>
      </c>
      <c r="H75" s="51">
        <v>9966</v>
      </c>
      <c r="I75" s="51">
        <v>15221</v>
      </c>
      <c r="J75" s="51">
        <v>10909</v>
      </c>
      <c r="K75" s="28">
        <f t="shared" si="9"/>
        <v>2122</v>
      </c>
      <c r="L75" s="51">
        <v>346</v>
      </c>
      <c r="M75" s="51">
        <v>127</v>
      </c>
      <c r="N75" s="51">
        <v>1649</v>
      </c>
      <c r="O75" s="28">
        <f t="shared" si="10"/>
        <v>3595</v>
      </c>
      <c r="P75" s="51">
        <v>1665</v>
      </c>
      <c r="Q75" s="51">
        <v>1930</v>
      </c>
      <c r="R75" s="27" t="s">
        <v>137</v>
      </c>
    </row>
    <row r="76" spans="1:18" ht="21">
      <c r="A76" s="57" t="s">
        <v>138</v>
      </c>
      <c r="B76" s="47">
        <f t="shared" si="11"/>
        <v>3255</v>
      </c>
      <c r="C76" s="48">
        <v>1437</v>
      </c>
      <c r="D76" s="48">
        <v>1818</v>
      </c>
      <c r="E76" s="47">
        <f t="shared" si="8"/>
        <v>22919</v>
      </c>
      <c r="F76" s="47">
        <f t="shared" si="8"/>
        <v>17339</v>
      </c>
      <c r="G76" s="48">
        <v>10741</v>
      </c>
      <c r="H76" s="48">
        <v>8226</v>
      </c>
      <c r="I76" s="48">
        <v>12178</v>
      </c>
      <c r="J76" s="48">
        <v>9113</v>
      </c>
      <c r="K76" s="47">
        <f t="shared" si="9"/>
        <v>2967</v>
      </c>
      <c r="L76" s="48">
        <v>295</v>
      </c>
      <c r="M76" s="48">
        <v>85</v>
      </c>
      <c r="N76" s="48">
        <v>2587</v>
      </c>
      <c r="O76" s="47">
        <f t="shared" si="10"/>
        <v>2371</v>
      </c>
      <c r="P76" s="48">
        <v>1005</v>
      </c>
      <c r="Q76" s="48">
        <v>1366</v>
      </c>
      <c r="R76" s="72" t="s">
        <v>139</v>
      </c>
    </row>
    <row r="77" spans="1:18" ht="21">
      <c r="A77" s="58" t="s">
        <v>140</v>
      </c>
      <c r="B77" s="28">
        <f t="shared" si="11"/>
        <v>3427</v>
      </c>
      <c r="C77" s="51">
        <v>1625</v>
      </c>
      <c r="D77" s="51">
        <v>1802</v>
      </c>
      <c r="E77" s="28">
        <f t="shared" si="8"/>
        <v>17824</v>
      </c>
      <c r="F77" s="28">
        <f t="shared" si="8"/>
        <v>14993</v>
      </c>
      <c r="G77" s="51">
        <v>8609</v>
      </c>
      <c r="H77" s="51">
        <v>7243</v>
      </c>
      <c r="I77" s="51">
        <v>9215</v>
      </c>
      <c r="J77" s="51">
        <v>7750</v>
      </c>
      <c r="K77" s="28">
        <f t="shared" si="9"/>
        <v>2599</v>
      </c>
      <c r="L77" s="51">
        <v>264</v>
      </c>
      <c r="M77" s="51">
        <v>128</v>
      </c>
      <c r="N77" s="51">
        <v>2207</v>
      </c>
      <c r="O77" s="28">
        <f t="shared" si="10"/>
        <v>2759</v>
      </c>
      <c r="P77" s="51">
        <v>1360</v>
      </c>
      <c r="Q77" s="51">
        <v>1399</v>
      </c>
      <c r="R77" s="27" t="s">
        <v>141</v>
      </c>
    </row>
    <row r="78" spans="1:18" ht="21">
      <c r="A78" s="57" t="s">
        <v>142</v>
      </c>
      <c r="B78" s="28">
        <f t="shared" si="11"/>
        <v>5353</v>
      </c>
      <c r="C78" s="51">
        <v>2325</v>
      </c>
      <c r="D78" s="51">
        <v>3028</v>
      </c>
      <c r="E78" s="28">
        <f t="shared" si="8"/>
        <v>30888</v>
      </c>
      <c r="F78" s="28">
        <f t="shared" si="8"/>
        <v>24711</v>
      </c>
      <c r="G78" s="51">
        <v>14131</v>
      </c>
      <c r="H78" s="51">
        <v>11342</v>
      </c>
      <c r="I78" s="51">
        <v>16757</v>
      </c>
      <c r="J78" s="51">
        <v>13369</v>
      </c>
      <c r="K78" s="28">
        <f t="shared" si="9"/>
        <v>2811</v>
      </c>
      <c r="L78" s="51">
        <v>225</v>
      </c>
      <c r="M78" s="51">
        <v>134</v>
      </c>
      <c r="N78" s="51">
        <v>2452</v>
      </c>
      <c r="O78" s="28">
        <f t="shared" si="10"/>
        <v>2316</v>
      </c>
      <c r="P78" s="51">
        <v>1035</v>
      </c>
      <c r="Q78" s="51">
        <v>1281</v>
      </c>
      <c r="R78" s="27" t="s">
        <v>143</v>
      </c>
    </row>
    <row r="79" spans="1:18" ht="21">
      <c r="A79" s="58" t="s">
        <v>144</v>
      </c>
      <c r="B79" s="28">
        <f t="shared" si="11"/>
        <v>2231</v>
      </c>
      <c r="C79" s="51">
        <v>1056</v>
      </c>
      <c r="D79" s="51">
        <v>1175</v>
      </c>
      <c r="E79" s="28">
        <f t="shared" si="8"/>
        <v>11130</v>
      </c>
      <c r="F79" s="28">
        <f t="shared" si="8"/>
        <v>8294</v>
      </c>
      <c r="G79" s="51">
        <v>5421</v>
      </c>
      <c r="H79" s="51">
        <v>4083</v>
      </c>
      <c r="I79" s="51">
        <v>5709</v>
      </c>
      <c r="J79" s="51">
        <v>4211</v>
      </c>
      <c r="K79" s="28">
        <f t="shared" si="9"/>
        <v>3529</v>
      </c>
      <c r="L79" s="51">
        <v>351</v>
      </c>
      <c r="M79" s="51">
        <v>221</v>
      </c>
      <c r="N79" s="51">
        <v>2957</v>
      </c>
      <c r="O79" s="28">
        <f t="shared" si="10"/>
        <v>2641</v>
      </c>
      <c r="P79" s="51">
        <v>1212</v>
      </c>
      <c r="Q79" s="51">
        <v>1429</v>
      </c>
      <c r="R79" s="27" t="s">
        <v>145</v>
      </c>
    </row>
    <row r="80" spans="1:18" ht="21">
      <c r="A80" s="58" t="s">
        <v>146</v>
      </c>
      <c r="B80" s="28">
        <f t="shared" si="11"/>
        <v>2450</v>
      </c>
      <c r="C80" s="51">
        <v>1066</v>
      </c>
      <c r="D80" s="51">
        <v>1384</v>
      </c>
      <c r="E80" s="28">
        <f t="shared" si="8"/>
        <v>19761</v>
      </c>
      <c r="F80" s="28">
        <f t="shared" si="8"/>
        <v>15087</v>
      </c>
      <c r="G80" s="51">
        <v>8107</v>
      </c>
      <c r="H80" s="51">
        <v>6142</v>
      </c>
      <c r="I80" s="51">
        <v>11654</v>
      </c>
      <c r="J80" s="51">
        <v>8945</v>
      </c>
      <c r="K80" s="28">
        <f t="shared" si="9"/>
        <v>2167</v>
      </c>
      <c r="L80" s="51">
        <v>20</v>
      </c>
      <c r="M80" s="51">
        <v>22</v>
      </c>
      <c r="N80" s="51">
        <v>2125</v>
      </c>
      <c r="O80" s="28">
        <f t="shared" si="10"/>
        <v>1932</v>
      </c>
      <c r="P80" s="51">
        <v>785</v>
      </c>
      <c r="Q80" s="51">
        <v>1147</v>
      </c>
      <c r="R80" s="27" t="s">
        <v>147</v>
      </c>
    </row>
    <row r="81" spans="1:18" ht="21">
      <c r="A81" s="57" t="s">
        <v>148</v>
      </c>
      <c r="B81" s="28">
        <f t="shared" si="11"/>
        <v>919</v>
      </c>
      <c r="C81" s="51">
        <v>448</v>
      </c>
      <c r="D81" s="51">
        <v>471</v>
      </c>
      <c r="E81" s="28">
        <f t="shared" ref="E81:F108" si="16">SUM(G81,I81)</f>
        <v>6490</v>
      </c>
      <c r="F81" s="28">
        <f t="shared" si="16"/>
        <v>4873</v>
      </c>
      <c r="G81" s="51">
        <v>3255</v>
      </c>
      <c r="H81" s="51">
        <v>2458</v>
      </c>
      <c r="I81" s="51">
        <v>3235</v>
      </c>
      <c r="J81" s="51">
        <v>2415</v>
      </c>
      <c r="K81" s="28">
        <f t="shared" ref="K81:K108" si="17">SUM(L81:N81)</f>
        <v>470</v>
      </c>
      <c r="L81" s="51">
        <v>103</v>
      </c>
      <c r="M81" s="51">
        <v>63</v>
      </c>
      <c r="N81" s="51">
        <v>304</v>
      </c>
      <c r="O81" s="28">
        <f t="shared" ref="O81:O108" si="18">SUM(P81:Q81)</f>
        <v>521</v>
      </c>
      <c r="P81" s="51">
        <v>238</v>
      </c>
      <c r="Q81" s="51">
        <v>283</v>
      </c>
      <c r="R81" s="27" t="s">
        <v>149</v>
      </c>
    </row>
    <row r="82" spans="1:18" ht="21">
      <c r="A82" s="57" t="s">
        <v>150</v>
      </c>
      <c r="B82" s="28">
        <f>SUM(C82:D82)</f>
        <v>1111</v>
      </c>
      <c r="C82" s="51">
        <v>582</v>
      </c>
      <c r="D82" s="51">
        <v>529</v>
      </c>
      <c r="E82" s="28">
        <f>SUM(G82,I82)</f>
        <v>6140</v>
      </c>
      <c r="F82" s="28">
        <f>SUM(H82,J82)</f>
        <v>4726</v>
      </c>
      <c r="G82" s="51">
        <v>3178</v>
      </c>
      <c r="H82" s="51">
        <v>2478</v>
      </c>
      <c r="I82" s="51">
        <v>2962</v>
      </c>
      <c r="J82" s="51">
        <v>2248</v>
      </c>
      <c r="K82" s="28">
        <f>SUM(L82:N82)</f>
        <v>851</v>
      </c>
      <c r="L82" s="51">
        <v>17</v>
      </c>
      <c r="M82" s="51">
        <v>0</v>
      </c>
      <c r="N82" s="51">
        <v>834</v>
      </c>
      <c r="O82" s="28">
        <f>SUM(P82:Q82)</f>
        <v>642</v>
      </c>
      <c r="P82" s="51">
        <v>278</v>
      </c>
      <c r="Q82" s="51">
        <v>364</v>
      </c>
      <c r="R82" s="27" t="s">
        <v>151</v>
      </c>
    </row>
    <row r="83" spans="1:18" ht="21">
      <c r="A83" s="57" t="s">
        <v>152</v>
      </c>
      <c r="B83" s="28">
        <f t="shared" ref="B83:B108" si="19">SUM(C83:D83)</f>
        <v>1352</v>
      </c>
      <c r="C83" s="51">
        <v>679</v>
      </c>
      <c r="D83" s="51">
        <v>673</v>
      </c>
      <c r="E83" s="28">
        <f t="shared" si="16"/>
        <v>13522</v>
      </c>
      <c r="F83" s="28">
        <f t="shared" si="16"/>
        <v>11548</v>
      </c>
      <c r="G83" s="51">
        <v>7012</v>
      </c>
      <c r="H83" s="51">
        <v>5988</v>
      </c>
      <c r="I83" s="51">
        <v>6510</v>
      </c>
      <c r="J83" s="51">
        <v>5560</v>
      </c>
      <c r="K83" s="28">
        <f t="shared" si="17"/>
        <v>1586</v>
      </c>
      <c r="L83" s="51">
        <v>307</v>
      </c>
      <c r="M83" s="51">
        <v>102</v>
      </c>
      <c r="N83" s="51">
        <v>1177</v>
      </c>
      <c r="O83" s="28">
        <f t="shared" si="18"/>
        <v>1521</v>
      </c>
      <c r="P83" s="51">
        <v>742</v>
      </c>
      <c r="Q83" s="51">
        <v>779</v>
      </c>
      <c r="R83" s="27" t="s">
        <v>153</v>
      </c>
    </row>
    <row r="84" spans="1:18" ht="21">
      <c r="A84" s="57" t="s">
        <v>154</v>
      </c>
      <c r="B84" s="28">
        <f t="shared" si="19"/>
        <v>7008</v>
      </c>
      <c r="C84" s="51">
        <v>3230</v>
      </c>
      <c r="D84" s="51">
        <v>3778</v>
      </c>
      <c r="E84" s="28">
        <f t="shared" si="16"/>
        <v>50210</v>
      </c>
      <c r="F84" s="28">
        <f t="shared" si="16"/>
        <v>37337</v>
      </c>
      <c r="G84" s="51">
        <v>23188</v>
      </c>
      <c r="H84" s="51">
        <v>17394</v>
      </c>
      <c r="I84" s="51">
        <v>27022</v>
      </c>
      <c r="J84" s="51">
        <v>19943</v>
      </c>
      <c r="K84" s="28">
        <f t="shared" si="17"/>
        <v>5839</v>
      </c>
      <c r="L84" s="51">
        <v>589</v>
      </c>
      <c r="M84" s="51">
        <v>276</v>
      </c>
      <c r="N84" s="51">
        <v>4974</v>
      </c>
      <c r="O84" s="28">
        <f t="shared" si="18"/>
        <v>5404</v>
      </c>
      <c r="P84" s="51">
        <v>2240</v>
      </c>
      <c r="Q84" s="51">
        <v>3164</v>
      </c>
      <c r="R84" s="27" t="s">
        <v>155</v>
      </c>
    </row>
    <row r="85" spans="1:18" ht="21">
      <c r="A85" s="57" t="s">
        <v>156</v>
      </c>
      <c r="B85" s="28">
        <f t="shared" si="19"/>
        <v>4793</v>
      </c>
      <c r="C85" s="51">
        <v>2340</v>
      </c>
      <c r="D85" s="51">
        <v>2453</v>
      </c>
      <c r="E85" s="28">
        <f t="shared" si="16"/>
        <v>37033</v>
      </c>
      <c r="F85" s="28">
        <f t="shared" si="16"/>
        <v>28420</v>
      </c>
      <c r="G85" s="51">
        <v>18323</v>
      </c>
      <c r="H85" s="51">
        <v>14206</v>
      </c>
      <c r="I85" s="51">
        <v>18710</v>
      </c>
      <c r="J85" s="51">
        <v>14214</v>
      </c>
      <c r="K85" s="28">
        <f t="shared" si="17"/>
        <v>1933</v>
      </c>
      <c r="L85" s="51">
        <v>503</v>
      </c>
      <c r="M85" s="51">
        <v>158</v>
      </c>
      <c r="N85" s="51">
        <v>1272</v>
      </c>
      <c r="O85" s="28">
        <f t="shared" si="18"/>
        <v>2516</v>
      </c>
      <c r="P85" s="51">
        <v>1095</v>
      </c>
      <c r="Q85" s="51">
        <v>1421</v>
      </c>
      <c r="R85" s="27" t="s">
        <v>157</v>
      </c>
    </row>
    <row r="86" spans="1:18" ht="21">
      <c r="A86" s="57" t="s">
        <v>158</v>
      </c>
      <c r="B86" s="28">
        <f t="shared" si="19"/>
        <v>2238</v>
      </c>
      <c r="C86" s="51">
        <v>1050</v>
      </c>
      <c r="D86" s="51">
        <v>1188</v>
      </c>
      <c r="E86" s="28">
        <f t="shared" si="16"/>
        <v>13498</v>
      </c>
      <c r="F86" s="28">
        <f t="shared" si="16"/>
        <v>10449</v>
      </c>
      <c r="G86" s="51">
        <v>6549</v>
      </c>
      <c r="H86" s="51">
        <v>5116</v>
      </c>
      <c r="I86" s="51">
        <v>6949</v>
      </c>
      <c r="J86" s="51">
        <v>5333</v>
      </c>
      <c r="K86" s="28">
        <f t="shared" si="17"/>
        <v>2238</v>
      </c>
      <c r="L86" s="51">
        <v>328</v>
      </c>
      <c r="M86" s="51">
        <v>88</v>
      </c>
      <c r="N86" s="51">
        <v>1822</v>
      </c>
      <c r="O86" s="28">
        <f t="shared" si="18"/>
        <v>2094</v>
      </c>
      <c r="P86" s="51">
        <v>961</v>
      </c>
      <c r="Q86" s="51">
        <v>1133</v>
      </c>
      <c r="R86" s="27" t="s">
        <v>159</v>
      </c>
    </row>
    <row r="87" spans="1:18" ht="21">
      <c r="A87" s="58" t="s">
        <v>160</v>
      </c>
      <c r="B87" s="28">
        <f t="shared" si="19"/>
        <v>2030</v>
      </c>
      <c r="C87" s="51">
        <v>1019</v>
      </c>
      <c r="D87" s="51">
        <v>1011</v>
      </c>
      <c r="E87" s="28">
        <f t="shared" si="16"/>
        <v>14149</v>
      </c>
      <c r="F87" s="28">
        <f t="shared" si="16"/>
        <v>9543</v>
      </c>
      <c r="G87" s="51">
        <v>6789</v>
      </c>
      <c r="H87" s="51">
        <v>4635</v>
      </c>
      <c r="I87" s="51">
        <v>7360</v>
      </c>
      <c r="J87" s="51">
        <v>4908</v>
      </c>
      <c r="K87" s="28">
        <f t="shared" si="17"/>
        <v>2300</v>
      </c>
      <c r="L87" s="51">
        <v>341</v>
      </c>
      <c r="M87" s="51">
        <v>179</v>
      </c>
      <c r="N87" s="51">
        <v>1780</v>
      </c>
      <c r="O87" s="28">
        <f t="shared" si="18"/>
        <v>1797</v>
      </c>
      <c r="P87" s="51">
        <v>827</v>
      </c>
      <c r="Q87" s="51">
        <v>970</v>
      </c>
      <c r="R87" s="27" t="s">
        <v>161</v>
      </c>
    </row>
    <row r="88" spans="1:18" ht="21">
      <c r="A88" s="58" t="s">
        <v>162</v>
      </c>
      <c r="B88" s="28">
        <f t="shared" si="19"/>
        <v>2658</v>
      </c>
      <c r="C88" s="51">
        <v>1168</v>
      </c>
      <c r="D88" s="51">
        <v>1490</v>
      </c>
      <c r="E88" s="28">
        <f t="shared" si="16"/>
        <v>16562</v>
      </c>
      <c r="F88" s="28">
        <f t="shared" si="16"/>
        <v>13675</v>
      </c>
      <c r="G88" s="51">
        <v>7744</v>
      </c>
      <c r="H88" s="51">
        <v>6353</v>
      </c>
      <c r="I88" s="51">
        <v>8818</v>
      </c>
      <c r="J88" s="51">
        <v>7322</v>
      </c>
      <c r="K88" s="28">
        <f t="shared" si="17"/>
        <v>3951</v>
      </c>
      <c r="L88" s="51">
        <v>436</v>
      </c>
      <c r="M88" s="51">
        <v>324</v>
      </c>
      <c r="N88" s="51">
        <v>3191</v>
      </c>
      <c r="O88" s="28">
        <f t="shared" si="18"/>
        <v>3823</v>
      </c>
      <c r="P88" s="51">
        <v>1836</v>
      </c>
      <c r="Q88" s="51">
        <v>1987</v>
      </c>
      <c r="R88" s="27" t="s">
        <v>163</v>
      </c>
    </row>
    <row r="89" spans="1:18" ht="21">
      <c r="A89" s="57" t="s">
        <v>164</v>
      </c>
      <c r="B89" s="28">
        <f t="shared" si="19"/>
        <v>3262</v>
      </c>
      <c r="C89" s="51">
        <v>1667</v>
      </c>
      <c r="D89" s="51">
        <v>1595</v>
      </c>
      <c r="E89" s="28">
        <f t="shared" si="16"/>
        <v>17471</v>
      </c>
      <c r="F89" s="28">
        <f t="shared" si="16"/>
        <v>12218</v>
      </c>
      <c r="G89" s="51">
        <v>8573</v>
      </c>
      <c r="H89" s="51">
        <v>5990</v>
      </c>
      <c r="I89" s="51">
        <v>8898</v>
      </c>
      <c r="J89" s="51">
        <v>6228</v>
      </c>
      <c r="K89" s="28">
        <f t="shared" si="17"/>
        <v>1682</v>
      </c>
      <c r="L89" s="51">
        <v>69</v>
      </c>
      <c r="M89" s="51">
        <v>40</v>
      </c>
      <c r="N89" s="51">
        <v>1573</v>
      </c>
      <c r="O89" s="28">
        <f t="shared" si="18"/>
        <v>1573</v>
      </c>
      <c r="P89" s="51">
        <v>830</v>
      </c>
      <c r="Q89" s="51">
        <v>743</v>
      </c>
      <c r="R89" s="27" t="s">
        <v>165</v>
      </c>
    </row>
    <row r="90" spans="1:18" ht="21">
      <c r="A90" s="58" t="s">
        <v>166</v>
      </c>
      <c r="B90" s="28">
        <f t="shared" si="19"/>
        <v>2085</v>
      </c>
      <c r="C90" s="51">
        <v>964</v>
      </c>
      <c r="D90" s="51">
        <v>1121</v>
      </c>
      <c r="E90" s="28">
        <f t="shared" si="16"/>
        <v>15384</v>
      </c>
      <c r="F90" s="28">
        <f t="shared" si="16"/>
        <v>11741</v>
      </c>
      <c r="G90" s="51">
        <v>7315</v>
      </c>
      <c r="H90" s="51">
        <v>5642</v>
      </c>
      <c r="I90" s="51">
        <v>8069</v>
      </c>
      <c r="J90" s="51">
        <v>6099</v>
      </c>
      <c r="K90" s="28">
        <f t="shared" si="17"/>
        <v>2184</v>
      </c>
      <c r="L90" s="51">
        <v>121</v>
      </c>
      <c r="M90" s="51">
        <v>126</v>
      </c>
      <c r="N90" s="51">
        <v>1937</v>
      </c>
      <c r="O90" s="28">
        <f t="shared" si="18"/>
        <v>2310</v>
      </c>
      <c r="P90" s="51">
        <v>1026</v>
      </c>
      <c r="Q90" s="51">
        <v>1284</v>
      </c>
      <c r="R90" s="27" t="s">
        <v>167</v>
      </c>
    </row>
    <row r="91" spans="1:18" ht="21">
      <c r="A91" s="64" t="s">
        <v>168</v>
      </c>
      <c r="B91" s="65">
        <f t="shared" si="19"/>
        <v>4879</v>
      </c>
      <c r="C91" s="66">
        <v>2439</v>
      </c>
      <c r="D91" s="66">
        <v>2440</v>
      </c>
      <c r="E91" s="65">
        <f t="shared" si="16"/>
        <v>25498</v>
      </c>
      <c r="F91" s="65">
        <f t="shared" si="16"/>
        <v>19321</v>
      </c>
      <c r="G91" s="66">
        <v>12665</v>
      </c>
      <c r="H91" s="66">
        <v>9609</v>
      </c>
      <c r="I91" s="66">
        <v>12833</v>
      </c>
      <c r="J91" s="66">
        <v>9712</v>
      </c>
      <c r="K91" s="65">
        <f t="shared" si="17"/>
        <v>2421</v>
      </c>
      <c r="L91" s="66">
        <v>696</v>
      </c>
      <c r="M91" s="66">
        <v>568</v>
      </c>
      <c r="N91" s="66">
        <v>1157</v>
      </c>
      <c r="O91" s="65">
        <f t="shared" si="18"/>
        <v>3085</v>
      </c>
      <c r="P91" s="66">
        <v>1583</v>
      </c>
      <c r="Q91" s="66">
        <v>1502</v>
      </c>
      <c r="R91" s="67" t="s">
        <v>169</v>
      </c>
    </row>
    <row r="92" spans="1:18" ht="21">
      <c r="A92" s="93" t="s">
        <v>170</v>
      </c>
      <c r="B92" s="25">
        <f t="shared" si="19"/>
        <v>2351</v>
      </c>
      <c r="C92" s="94">
        <v>1213</v>
      </c>
      <c r="D92" s="94">
        <v>1138</v>
      </c>
      <c r="E92" s="25">
        <f t="shared" si="16"/>
        <v>12224</v>
      </c>
      <c r="F92" s="25">
        <f t="shared" si="16"/>
        <v>9516</v>
      </c>
      <c r="G92" s="94">
        <v>6472</v>
      </c>
      <c r="H92" s="94">
        <v>5100</v>
      </c>
      <c r="I92" s="94">
        <v>5752</v>
      </c>
      <c r="J92" s="94">
        <v>4416</v>
      </c>
      <c r="K92" s="25">
        <f t="shared" si="17"/>
        <v>2248</v>
      </c>
      <c r="L92" s="94">
        <v>479</v>
      </c>
      <c r="M92" s="94">
        <v>501</v>
      </c>
      <c r="N92" s="94">
        <v>1268</v>
      </c>
      <c r="O92" s="25">
        <f t="shared" si="18"/>
        <v>1591</v>
      </c>
      <c r="P92" s="94">
        <v>689</v>
      </c>
      <c r="Q92" s="94">
        <v>902</v>
      </c>
      <c r="R92" s="95" t="s">
        <v>171</v>
      </c>
    </row>
    <row r="93" spans="1:18" ht="21.75" thickBot="1">
      <c r="A93" s="89" t="s">
        <v>172</v>
      </c>
      <c r="B93" s="90">
        <f t="shared" si="19"/>
        <v>1260</v>
      </c>
      <c r="C93" s="91">
        <v>622</v>
      </c>
      <c r="D93" s="91">
        <v>638</v>
      </c>
      <c r="E93" s="90">
        <f t="shared" si="16"/>
        <v>12353</v>
      </c>
      <c r="F93" s="90">
        <f t="shared" si="16"/>
        <v>8494</v>
      </c>
      <c r="G93" s="91">
        <v>6141</v>
      </c>
      <c r="H93" s="91">
        <v>4251</v>
      </c>
      <c r="I93" s="91">
        <v>6212</v>
      </c>
      <c r="J93" s="91">
        <v>4243</v>
      </c>
      <c r="K93" s="90">
        <f t="shared" si="17"/>
        <v>2894</v>
      </c>
      <c r="L93" s="91">
        <v>1071</v>
      </c>
      <c r="M93" s="91">
        <v>396</v>
      </c>
      <c r="N93" s="91">
        <v>1427</v>
      </c>
      <c r="O93" s="90">
        <f t="shared" si="18"/>
        <v>2737</v>
      </c>
      <c r="P93" s="91">
        <v>1454</v>
      </c>
      <c r="Q93" s="91">
        <v>1283</v>
      </c>
      <c r="R93" s="92" t="s">
        <v>173</v>
      </c>
    </row>
    <row r="94" spans="1:18" ht="24" thickBot="1">
      <c r="A94" s="34" t="s">
        <v>174</v>
      </c>
      <c r="B94" s="35">
        <f t="shared" si="19"/>
        <v>35226</v>
      </c>
      <c r="C94" s="36">
        <f t="shared" ref="C94:Q94" si="20">SUM(C95:C108)</f>
        <v>14518</v>
      </c>
      <c r="D94" s="36">
        <f t="shared" si="20"/>
        <v>20708</v>
      </c>
      <c r="E94" s="35">
        <f t="shared" si="20"/>
        <v>238372</v>
      </c>
      <c r="F94" s="35">
        <f t="shared" si="20"/>
        <v>171252</v>
      </c>
      <c r="G94" s="36">
        <f t="shared" si="20"/>
        <v>98468</v>
      </c>
      <c r="H94" s="36">
        <f t="shared" si="20"/>
        <v>71024</v>
      </c>
      <c r="I94" s="36">
        <f t="shared" si="20"/>
        <v>139904</v>
      </c>
      <c r="J94" s="36">
        <f t="shared" si="20"/>
        <v>100228</v>
      </c>
      <c r="K94" s="35">
        <f t="shared" si="20"/>
        <v>52602</v>
      </c>
      <c r="L94" s="36">
        <f t="shared" si="20"/>
        <v>6927</v>
      </c>
      <c r="M94" s="36">
        <f t="shared" si="20"/>
        <v>6900</v>
      </c>
      <c r="N94" s="36">
        <f t="shared" si="20"/>
        <v>38775</v>
      </c>
      <c r="O94" s="35">
        <f t="shared" si="20"/>
        <v>43735</v>
      </c>
      <c r="P94" s="36">
        <f t="shared" si="20"/>
        <v>16923</v>
      </c>
      <c r="Q94" s="36">
        <f t="shared" si="20"/>
        <v>26812</v>
      </c>
      <c r="R94" s="62" t="s">
        <v>31</v>
      </c>
    </row>
    <row r="95" spans="1:18" ht="21">
      <c r="A95" s="57" t="s">
        <v>175</v>
      </c>
      <c r="B95" s="47">
        <f t="shared" si="19"/>
        <v>3804</v>
      </c>
      <c r="C95" s="48">
        <v>1506</v>
      </c>
      <c r="D95" s="48">
        <v>2298</v>
      </c>
      <c r="E95" s="47">
        <f t="shared" si="16"/>
        <v>28344</v>
      </c>
      <c r="F95" s="47">
        <f t="shared" si="16"/>
        <v>22782</v>
      </c>
      <c r="G95" s="48">
        <v>11971</v>
      </c>
      <c r="H95" s="48">
        <v>9689</v>
      </c>
      <c r="I95" s="48">
        <v>16373</v>
      </c>
      <c r="J95" s="48">
        <v>13093</v>
      </c>
      <c r="K95" s="47">
        <f t="shared" si="17"/>
        <v>7029</v>
      </c>
      <c r="L95" s="48">
        <v>1827</v>
      </c>
      <c r="M95" s="48">
        <v>2721</v>
      </c>
      <c r="N95" s="48">
        <v>2481</v>
      </c>
      <c r="O95" s="47">
        <f t="shared" si="18"/>
        <v>6110</v>
      </c>
      <c r="P95" s="48">
        <v>2340</v>
      </c>
      <c r="Q95" s="48">
        <v>3770</v>
      </c>
      <c r="R95" s="68" t="s">
        <v>176</v>
      </c>
    </row>
    <row r="96" spans="1:18" ht="21">
      <c r="A96" s="58" t="s">
        <v>177</v>
      </c>
      <c r="B96" s="28">
        <f t="shared" si="19"/>
        <v>1881</v>
      </c>
      <c r="C96" s="51">
        <v>712</v>
      </c>
      <c r="D96" s="51">
        <v>1169</v>
      </c>
      <c r="E96" s="28">
        <f t="shared" si="16"/>
        <v>12116</v>
      </c>
      <c r="F96" s="28">
        <f t="shared" si="16"/>
        <v>9964</v>
      </c>
      <c r="G96" s="51">
        <v>4608</v>
      </c>
      <c r="H96" s="51">
        <v>3775</v>
      </c>
      <c r="I96" s="51">
        <v>7508</v>
      </c>
      <c r="J96" s="51">
        <v>6189</v>
      </c>
      <c r="K96" s="28">
        <f t="shared" si="17"/>
        <v>4195</v>
      </c>
      <c r="L96" s="51">
        <v>306</v>
      </c>
      <c r="M96" s="51">
        <v>273</v>
      </c>
      <c r="N96" s="51">
        <v>3616</v>
      </c>
      <c r="O96" s="28">
        <f t="shared" si="18"/>
        <v>3886</v>
      </c>
      <c r="P96" s="51">
        <v>1495</v>
      </c>
      <c r="Q96" s="51">
        <v>2391</v>
      </c>
      <c r="R96" s="27" t="s">
        <v>178</v>
      </c>
    </row>
    <row r="97" spans="1:18" ht="21">
      <c r="A97" s="57" t="s">
        <v>179</v>
      </c>
      <c r="B97" s="47">
        <f t="shared" si="19"/>
        <v>787</v>
      </c>
      <c r="C97" s="48">
        <v>371</v>
      </c>
      <c r="D97" s="48">
        <v>416</v>
      </c>
      <c r="E97" s="47">
        <f t="shared" si="16"/>
        <v>7377</v>
      </c>
      <c r="F97" s="47">
        <f t="shared" si="16"/>
        <v>5378</v>
      </c>
      <c r="G97" s="48">
        <v>3346</v>
      </c>
      <c r="H97" s="48">
        <v>2411</v>
      </c>
      <c r="I97" s="48">
        <v>4031</v>
      </c>
      <c r="J97" s="48">
        <v>2967</v>
      </c>
      <c r="K97" s="47">
        <f t="shared" si="17"/>
        <v>1144</v>
      </c>
      <c r="L97" s="48">
        <v>63</v>
      </c>
      <c r="M97" s="48">
        <v>59</v>
      </c>
      <c r="N97" s="48">
        <v>1022</v>
      </c>
      <c r="O97" s="47">
        <f t="shared" si="18"/>
        <v>744</v>
      </c>
      <c r="P97" s="48">
        <v>334</v>
      </c>
      <c r="Q97" s="48">
        <v>410</v>
      </c>
      <c r="R97" s="72" t="s">
        <v>180</v>
      </c>
    </row>
    <row r="98" spans="1:18" ht="21">
      <c r="A98" s="58" t="s">
        <v>181</v>
      </c>
      <c r="B98" s="28">
        <f t="shared" si="19"/>
        <v>3983</v>
      </c>
      <c r="C98" s="51">
        <v>1655</v>
      </c>
      <c r="D98" s="51">
        <v>2328</v>
      </c>
      <c r="E98" s="28">
        <f t="shared" si="16"/>
        <v>37531</v>
      </c>
      <c r="F98" s="28">
        <f t="shared" si="16"/>
        <v>24462</v>
      </c>
      <c r="G98" s="51">
        <v>14833</v>
      </c>
      <c r="H98" s="51">
        <v>9777</v>
      </c>
      <c r="I98" s="51">
        <v>22698</v>
      </c>
      <c r="J98" s="51">
        <v>14685</v>
      </c>
      <c r="K98" s="28">
        <f t="shared" si="17"/>
        <v>4432</v>
      </c>
      <c r="L98" s="51">
        <v>679</v>
      </c>
      <c r="M98" s="51">
        <v>307</v>
      </c>
      <c r="N98" s="51">
        <v>3446</v>
      </c>
      <c r="O98" s="28">
        <f t="shared" si="18"/>
        <v>4108</v>
      </c>
      <c r="P98" s="51">
        <v>1472</v>
      </c>
      <c r="Q98" s="51">
        <v>2636</v>
      </c>
      <c r="R98" s="27" t="s">
        <v>182</v>
      </c>
    </row>
    <row r="99" spans="1:18" ht="21">
      <c r="A99" s="58" t="s">
        <v>183</v>
      </c>
      <c r="B99" s="28">
        <f t="shared" si="19"/>
        <v>4806</v>
      </c>
      <c r="C99" s="51">
        <v>1858</v>
      </c>
      <c r="D99" s="51">
        <v>2948</v>
      </c>
      <c r="E99" s="28">
        <f t="shared" si="16"/>
        <v>30201</v>
      </c>
      <c r="F99" s="28">
        <f t="shared" si="16"/>
        <v>23552</v>
      </c>
      <c r="G99" s="51">
        <v>12050</v>
      </c>
      <c r="H99" s="51">
        <v>9427</v>
      </c>
      <c r="I99" s="51">
        <v>18151</v>
      </c>
      <c r="J99" s="51">
        <v>14125</v>
      </c>
      <c r="K99" s="28">
        <f t="shared" si="17"/>
        <v>5868</v>
      </c>
      <c r="L99" s="51">
        <v>136</v>
      </c>
      <c r="M99" s="51">
        <v>57</v>
      </c>
      <c r="N99" s="51">
        <v>5675</v>
      </c>
      <c r="O99" s="28">
        <f t="shared" si="18"/>
        <v>5732</v>
      </c>
      <c r="P99" s="51">
        <v>2145</v>
      </c>
      <c r="Q99" s="51">
        <v>3587</v>
      </c>
      <c r="R99" s="27" t="s">
        <v>184</v>
      </c>
    </row>
    <row r="100" spans="1:18" ht="21">
      <c r="A100" s="57" t="s">
        <v>185</v>
      </c>
      <c r="B100" s="28">
        <f t="shared" si="19"/>
        <v>1000</v>
      </c>
      <c r="C100" s="51">
        <v>455</v>
      </c>
      <c r="D100" s="51">
        <v>545</v>
      </c>
      <c r="E100" s="28">
        <f t="shared" si="16"/>
        <v>6718</v>
      </c>
      <c r="F100" s="28">
        <f t="shared" si="16"/>
        <v>4842</v>
      </c>
      <c r="G100" s="51">
        <v>2745</v>
      </c>
      <c r="H100" s="51">
        <v>1982</v>
      </c>
      <c r="I100" s="51">
        <v>3973</v>
      </c>
      <c r="J100" s="51">
        <v>2860</v>
      </c>
      <c r="K100" s="28">
        <f t="shared" si="17"/>
        <v>2931</v>
      </c>
      <c r="L100" s="51">
        <v>470</v>
      </c>
      <c r="M100" s="51">
        <v>416</v>
      </c>
      <c r="N100" s="51">
        <v>2045</v>
      </c>
      <c r="O100" s="28">
        <f t="shared" si="18"/>
        <v>1645</v>
      </c>
      <c r="P100" s="51">
        <v>666</v>
      </c>
      <c r="Q100" s="51">
        <v>979</v>
      </c>
      <c r="R100" s="27" t="s">
        <v>186</v>
      </c>
    </row>
    <row r="101" spans="1:18" ht="21">
      <c r="A101" s="57" t="s">
        <v>187</v>
      </c>
      <c r="B101" s="28">
        <f t="shared" si="19"/>
        <v>1155</v>
      </c>
      <c r="C101" s="51">
        <v>452</v>
      </c>
      <c r="D101" s="51">
        <v>703</v>
      </c>
      <c r="E101" s="28">
        <f t="shared" si="16"/>
        <v>10283</v>
      </c>
      <c r="F101" s="28">
        <f t="shared" si="16"/>
        <v>7230</v>
      </c>
      <c r="G101" s="51">
        <v>4132</v>
      </c>
      <c r="H101" s="51">
        <v>2958</v>
      </c>
      <c r="I101" s="51">
        <v>6151</v>
      </c>
      <c r="J101" s="51">
        <v>4272</v>
      </c>
      <c r="K101" s="28">
        <f t="shared" si="17"/>
        <v>2253</v>
      </c>
      <c r="L101" s="51">
        <v>503</v>
      </c>
      <c r="M101" s="51">
        <v>725</v>
      </c>
      <c r="N101" s="51">
        <v>1025</v>
      </c>
      <c r="O101" s="28">
        <f t="shared" si="18"/>
        <v>1908</v>
      </c>
      <c r="P101" s="51">
        <v>677</v>
      </c>
      <c r="Q101" s="51">
        <v>1231</v>
      </c>
      <c r="R101" s="27" t="s">
        <v>188</v>
      </c>
    </row>
    <row r="102" spans="1:18" ht="21">
      <c r="A102" s="58" t="s">
        <v>189</v>
      </c>
      <c r="B102" s="28">
        <f t="shared" si="19"/>
        <v>6671</v>
      </c>
      <c r="C102" s="51">
        <v>2701</v>
      </c>
      <c r="D102" s="51">
        <v>3970</v>
      </c>
      <c r="E102" s="28">
        <f t="shared" si="16"/>
        <v>48855</v>
      </c>
      <c r="F102" s="28">
        <f t="shared" si="16"/>
        <v>36276</v>
      </c>
      <c r="G102" s="51">
        <v>20746</v>
      </c>
      <c r="H102" s="51">
        <v>15715</v>
      </c>
      <c r="I102" s="51">
        <v>28109</v>
      </c>
      <c r="J102" s="51">
        <v>20561</v>
      </c>
      <c r="K102" s="28">
        <f t="shared" si="17"/>
        <v>8050</v>
      </c>
      <c r="L102" s="51">
        <v>536</v>
      </c>
      <c r="M102" s="51">
        <v>303</v>
      </c>
      <c r="N102" s="51">
        <v>7211</v>
      </c>
      <c r="O102" s="28">
        <f t="shared" si="18"/>
        <v>5149</v>
      </c>
      <c r="P102" s="51">
        <v>1843</v>
      </c>
      <c r="Q102" s="51">
        <v>3306</v>
      </c>
      <c r="R102" s="27" t="s">
        <v>190</v>
      </c>
    </row>
    <row r="103" spans="1:18" ht="21">
      <c r="A103" s="58" t="s">
        <v>191</v>
      </c>
      <c r="B103" s="28">
        <f t="shared" si="19"/>
        <v>1998</v>
      </c>
      <c r="C103" s="51">
        <v>1014</v>
      </c>
      <c r="D103" s="51">
        <v>984</v>
      </c>
      <c r="E103" s="28">
        <f t="shared" si="16"/>
        <v>7307</v>
      </c>
      <c r="F103" s="28">
        <f t="shared" si="16"/>
        <v>5256</v>
      </c>
      <c r="G103" s="51">
        <v>3431</v>
      </c>
      <c r="H103" s="51">
        <v>2434</v>
      </c>
      <c r="I103" s="51">
        <v>3876</v>
      </c>
      <c r="J103" s="51">
        <v>2822</v>
      </c>
      <c r="K103" s="28">
        <f t="shared" si="17"/>
        <v>3045</v>
      </c>
      <c r="L103" s="51">
        <v>542</v>
      </c>
      <c r="M103" s="51">
        <v>359</v>
      </c>
      <c r="N103" s="51">
        <v>2144</v>
      </c>
      <c r="O103" s="28">
        <f t="shared" si="18"/>
        <v>2415</v>
      </c>
      <c r="P103" s="51">
        <v>1162</v>
      </c>
      <c r="Q103" s="51">
        <v>1253</v>
      </c>
      <c r="R103" s="27" t="s">
        <v>192</v>
      </c>
    </row>
    <row r="104" spans="1:18" ht="21">
      <c r="A104" s="58" t="s">
        <v>193</v>
      </c>
      <c r="B104" s="28">
        <f t="shared" si="19"/>
        <v>1769</v>
      </c>
      <c r="C104" s="51">
        <v>619</v>
      </c>
      <c r="D104" s="51">
        <v>1150</v>
      </c>
      <c r="E104" s="28">
        <f t="shared" si="16"/>
        <v>8124</v>
      </c>
      <c r="F104" s="28">
        <f t="shared" si="16"/>
        <v>6798</v>
      </c>
      <c r="G104" s="51">
        <v>3082</v>
      </c>
      <c r="H104" s="51">
        <v>2572</v>
      </c>
      <c r="I104" s="51">
        <v>5042</v>
      </c>
      <c r="J104" s="51">
        <v>4226</v>
      </c>
      <c r="K104" s="28">
        <f t="shared" si="17"/>
        <v>2126</v>
      </c>
      <c r="L104" s="51">
        <v>65</v>
      </c>
      <c r="M104" s="51">
        <v>26</v>
      </c>
      <c r="N104" s="51">
        <v>2035</v>
      </c>
      <c r="O104" s="28">
        <f t="shared" si="18"/>
        <v>1991</v>
      </c>
      <c r="P104" s="51">
        <v>625</v>
      </c>
      <c r="Q104" s="51">
        <v>1366</v>
      </c>
      <c r="R104" s="27" t="s">
        <v>194</v>
      </c>
    </row>
    <row r="105" spans="1:18" ht="21">
      <c r="A105" s="57" t="s">
        <v>195</v>
      </c>
      <c r="B105" s="28">
        <f t="shared" si="19"/>
        <v>1024</v>
      </c>
      <c r="C105" s="51">
        <v>405</v>
      </c>
      <c r="D105" s="51">
        <v>619</v>
      </c>
      <c r="E105" s="28">
        <f t="shared" si="16"/>
        <v>7419</v>
      </c>
      <c r="F105" s="28">
        <f t="shared" si="16"/>
        <v>6094</v>
      </c>
      <c r="G105" s="51">
        <v>2916</v>
      </c>
      <c r="H105" s="51">
        <v>2370</v>
      </c>
      <c r="I105" s="51">
        <v>4503</v>
      </c>
      <c r="J105" s="51">
        <v>3724</v>
      </c>
      <c r="K105" s="28">
        <f t="shared" si="17"/>
        <v>2841</v>
      </c>
      <c r="L105" s="51">
        <v>319</v>
      </c>
      <c r="M105" s="51">
        <v>677</v>
      </c>
      <c r="N105" s="51">
        <v>1845</v>
      </c>
      <c r="O105" s="28">
        <f t="shared" si="18"/>
        <v>2405</v>
      </c>
      <c r="P105" s="51">
        <v>818</v>
      </c>
      <c r="Q105" s="51">
        <v>1587</v>
      </c>
      <c r="R105" s="27" t="s">
        <v>196</v>
      </c>
    </row>
    <row r="106" spans="1:18" ht="21">
      <c r="A106" s="57" t="s">
        <v>197</v>
      </c>
      <c r="B106" s="28">
        <f t="shared" si="19"/>
        <v>2187</v>
      </c>
      <c r="C106" s="51">
        <v>1079</v>
      </c>
      <c r="D106" s="51">
        <v>1108</v>
      </c>
      <c r="E106" s="28">
        <f t="shared" si="16"/>
        <v>12687</v>
      </c>
      <c r="F106" s="28">
        <f t="shared" si="16"/>
        <v>6751</v>
      </c>
      <c r="G106" s="51">
        <v>5729</v>
      </c>
      <c r="H106" s="51">
        <v>3072</v>
      </c>
      <c r="I106" s="51">
        <v>6958</v>
      </c>
      <c r="J106" s="51">
        <v>3679</v>
      </c>
      <c r="K106" s="28">
        <f t="shared" si="17"/>
        <v>3264</v>
      </c>
      <c r="L106" s="51">
        <v>775</v>
      </c>
      <c r="M106" s="51">
        <v>441</v>
      </c>
      <c r="N106" s="51">
        <v>2048</v>
      </c>
      <c r="O106" s="28">
        <f t="shared" si="18"/>
        <v>3248</v>
      </c>
      <c r="P106" s="51">
        <v>1558</v>
      </c>
      <c r="Q106" s="51">
        <v>1690</v>
      </c>
      <c r="R106" s="27" t="s">
        <v>198</v>
      </c>
    </row>
    <row r="107" spans="1:18" ht="21">
      <c r="A107" s="58" t="s">
        <v>199</v>
      </c>
      <c r="B107" s="28">
        <f t="shared" si="19"/>
        <v>2539</v>
      </c>
      <c r="C107" s="51">
        <v>1027</v>
      </c>
      <c r="D107" s="51">
        <v>1512</v>
      </c>
      <c r="E107" s="28">
        <f t="shared" si="16"/>
        <v>10312</v>
      </c>
      <c r="F107" s="28">
        <f t="shared" si="16"/>
        <v>6287</v>
      </c>
      <c r="G107" s="51">
        <v>4024</v>
      </c>
      <c r="H107" s="51">
        <v>2444</v>
      </c>
      <c r="I107" s="51">
        <v>6288</v>
      </c>
      <c r="J107" s="51">
        <v>3843</v>
      </c>
      <c r="K107" s="28">
        <f t="shared" si="17"/>
        <v>3073</v>
      </c>
      <c r="L107" s="51">
        <v>406</v>
      </c>
      <c r="M107" s="51">
        <v>255</v>
      </c>
      <c r="N107" s="51">
        <v>2412</v>
      </c>
      <c r="O107" s="28">
        <f t="shared" si="18"/>
        <v>2190</v>
      </c>
      <c r="P107" s="51">
        <v>894</v>
      </c>
      <c r="Q107" s="51">
        <v>1296</v>
      </c>
      <c r="R107" s="27" t="s">
        <v>200</v>
      </c>
    </row>
    <row r="108" spans="1:18" ht="21">
      <c r="A108" s="64" t="s">
        <v>201</v>
      </c>
      <c r="B108" s="65">
        <f t="shared" si="19"/>
        <v>1622</v>
      </c>
      <c r="C108" s="66">
        <v>664</v>
      </c>
      <c r="D108" s="66">
        <v>958</v>
      </c>
      <c r="E108" s="65">
        <f t="shared" si="16"/>
        <v>11098</v>
      </c>
      <c r="F108" s="65">
        <f t="shared" si="16"/>
        <v>5580</v>
      </c>
      <c r="G108" s="66">
        <v>4855</v>
      </c>
      <c r="H108" s="66">
        <v>2398</v>
      </c>
      <c r="I108" s="66">
        <v>6243</v>
      </c>
      <c r="J108" s="66">
        <v>3182</v>
      </c>
      <c r="K108" s="65">
        <f t="shared" si="17"/>
        <v>2351</v>
      </c>
      <c r="L108" s="66">
        <v>300</v>
      </c>
      <c r="M108" s="66">
        <v>281</v>
      </c>
      <c r="N108" s="66">
        <v>1770</v>
      </c>
      <c r="O108" s="65">
        <f t="shared" si="18"/>
        <v>2204</v>
      </c>
      <c r="P108" s="66">
        <v>894</v>
      </c>
      <c r="Q108" s="66">
        <v>1310</v>
      </c>
      <c r="R108" s="67" t="s">
        <v>202</v>
      </c>
    </row>
    <row r="109" spans="1:18" ht="21">
      <c r="A109" s="69" t="s">
        <v>203</v>
      </c>
      <c r="R109" s="70"/>
    </row>
    <row r="110" spans="1:18" ht="21">
      <c r="A110" s="69" t="s">
        <v>204</v>
      </c>
    </row>
  </sheetData>
  <mergeCells count="18">
    <mergeCell ref="I5:J5"/>
    <mergeCell ref="K5:K6"/>
    <mergeCell ref="L5:L6"/>
    <mergeCell ref="M5:M6"/>
    <mergeCell ref="N5:N6"/>
    <mergeCell ref="O5:O6"/>
    <mergeCell ref="A4:A6"/>
    <mergeCell ref="B4:D4"/>
    <mergeCell ref="E4:J4"/>
    <mergeCell ref="K4:N4"/>
    <mergeCell ref="O4:Q4"/>
    <mergeCell ref="B5:B6"/>
    <mergeCell ref="C5:C6"/>
    <mergeCell ref="D5:D6"/>
    <mergeCell ref="E5:F5"/>
    <mergeCell ref="G5:H5"/>
    <mergeCell ref="P5:P6"/>
    <mergeCell ref="Q5:Q6"/>
  </mergeCells>
  <printOptions horizontalCentered="1"/>
  <pageMargins left="0.47244094488188981" right="0.31496062992125984" top="0.86614173228346458" bottom="0.81" header="0.55118110236220474" footer="0.31496062992125984"/>
  <pageSetup paperSize="9" scale="8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2.2</vt:lpstr>
      <vt:lpstr>'2.2'!Print_Titles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2017-06-22T03:45:56Z</cp:lastPrinted>
  <dcterms:created xsi:type="dcterms:W3CDTF">2017-06-22T03:24:39Z</dcterms:created>
  <dcterms:modified xsi:type="dcterms:W3CDTF">2017-06-22T03:47:35Z</dcterms:modified>
</cp:coreProperties>
</file>