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activeTab="0"/>
  </bookViews>
  <sheets>
    <sheet name="ธ.ค.64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<sst xmlns="http://schemas.openxmlformats.org/spreadsheetml/2006/main" count="68" uniqueCount="20">
  <si>
    <t>รายการ</t>
  </si>
  <si>
    <t>ภาพรวม</t>
  </si>
  <si>
    <t>งบลงทุน</t>
  </si>
  <si>
    <t>งบประจำ</t>
  </si>
  <si>
    <t>จำนวนเงิน(ล้านบาท)</t>
  </si>
  <si>
    <t>ร้อยละ</t>
  </si>
  <si>
    <t>เงินประจำงวด</t>
  </si>
  <si>
    <t>ใช้จ่าย (เบิกจ่าย+ก่อหนี้ผูกพัน)</t>
  </si>
  <si>
    <t>สูง/ต่ำกว่าเป้าหมายการใช้จ่าย</t>
  </si>
  <si>
    <t>ลำดับที่ของประเทศ</t>
  </si>
  <si>
    <t xml:space="preserve">สรุปผลการใช้จ่ายเงินตาม พ.ร.ก. ให้อำนาจกระทรวงการคลังกู้เงินเพื่อแก้ไขปัญหา เยียวยา และฟื้นฟูเศรษฐกิจและสังคม </t>
  </si>
  <si>
    <t>ผลการเบิกจ่าย</t>
  </si>
  <si>
    <t>เงินเหลือจ่าย</t>
  </si>
  <si>
    <t>สรุปผลการใช้จ่ายเงินงบประมาณรายจ่ายของส่วนราชการ ประจำปีงบประมาณ พ.ศ. 2565</t>
  </si>
  <si>
    <t>สรุปผลการใช้จ่ายเงินงบประมาณงบพัฒนาจังหวัด ประจำปีงบประมาณ พ.ศ. 2565</t>
  </si>
  <si>
    <t>สรุปผลการใช้จ่ายเงินงบประมาณงบกลุ่มจังหวัด ประจำปีงบประมาณ พ.ศ. 2565</t>
  </si>
  <si>
    <t>ที่ได้รับผลกระทบจากการระบาดของโรคติดเชื้อไวรัสโคโรนา 2019 พ.ศ. 2563 ข้อมูล ณ วันที่ 22 ตุลาคม 2564</t>
  </si>
  <si>
    <t>เป้าหมายการใช้จ่ายไตรมาส 2</t>
  </si>
  <si>
    <t>จำนวนเงิน (ล้านบาท)</t>
  </si>
  <si>
    <t>ข้อมูลตั้งแต่วันที่ 1 ตุลาคม 2564  ถึงวันที่ 31 ธันวาคม 2564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</si>
</sst>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0,,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\฿#,##0;\-\฿#,##0"/>
    <numFmt numFmtId="182" formatCode="#,##0.000,,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4" fontId="4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2" fillId="33" borderId="10" xfId="43" applyNumberFormat="1" applyFont="1" applyFill="1" applyBorder="1" applyAlignment="1">
      <alignment horizontal="center"/>
    </xf>
    <xf numFmtId="171" fontId="2" fillId="0" borderId="10" xfId="43" applyFont="1" applyFill="1" applyBorder="1" applyAlignment="1">
      <alignment horizontal="center" vertical="center"/>
    </xf>
    <xf numFmtId="2" fontId="2" fillId="0" borderId="10" xfId="43" applyNumberFormat="1" applyFont="1" applyFill="1" applyBorder="1" applyAlignment="1">
      <alignment horizontal="center"/>
    </xf>
    <xf numFmtId="4" fontId="44" fillId="0" borderId="10" xfId="43" applyNumberFormat="1" applyFont="1" applyFill="1" applyBorder="1" applyAlignment="1">
      <alignment horizontal="center"/>
    </xf>
    <xf numFmtId="2" fontId="44" fillId="0" borderId="10" xfId="43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71" fontId="2" fillId="0" borderId="10" xfId="43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171" fontId="2" fillId="0" borderId="0" xfId="43" applyFont="1" applyAlignment="1">
      <alignment/>
    </xf>
    <xf numFmtId="0" fontId="2" fillId="0" borderId="0" xfId="0" applyNumberFormat="1" applyFont="1" applyAlignment="1">
      <alignment horizontal="left"/>
    </xf>
    <xf numFmtId="171" fontId="2" fillId="0" borderId="0" xfId="43" applyFont="1" applyAlignment="1">
      <alignment horizontal="right"/>
    </xf>
    <xf numFmtId="0" fontId="3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43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171" fontId="2" fillId="0" borderId="0" xfId="43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4" fontId="2" fillId="0" borderId="13" xfId="43" applyNumberFormat="1" applyFont="1" applyFill="1" applyBorder="1" applyAlignment="1">
      <alignment horizontal="center" vertical="center"/>
    </xf>
    <xf numFmtId="0" fontId="2" fillId="0" borderId="14" xfId="43" applyNumberFormat="1" applyFont="1" applyFill="1" applyBorder="1" applyAlignment="1">
      <alignment horizontal="center" vertical="center"/>
    </xf>
    <xf numFmtId="0" fontId="2" fillId="0" borderId="13" xfId="43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2" fontId="2" fillId="0" borderId="13" xfId="43" applyNumberFormat="1" applyFont="1" applyBorder="1" applyAlignment="1">
      <alignment horizontal="center"/>
    </xf>
    <xf numFmtId="2" fontId="2" fillId="0" borderId="14" xfId="43" applyNumberFormat="1" applyFont="1" applyBorder="1" applyAlignment="1">
      <alignment horizontal="center"/>
    </xf>
    <xf numFmtId="4" fontId="2" fillId="0" borderId="13" xfId="43" applyNumberFormat="1" applyFont="1" applyBorder="1" applyAlignment="1">
      <alignment horizontal="center"/>
    </xf>
    <xf numFmtId="4" fontId="2" fillId="0" borderId="14" xfId="43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2" fillId="0" borderId="13" xfId="43" applyNumberFormat="1" applyFont="1" applyBorder="1" applyAlignment="1">
      <alignment horizontal="center" vertical="center"/>
    </xf>
    <xf numFmtId="4" fontId="2" fillId="0" borderId="14" xfId="43" applyNumberFormat="1" applyFont="1" applyBorder="1" applyAlignment="1">
      <alignment horizontal="center" vertical="center"/>
    </xf>
    <xf numFmtId="2" fontId="2" fillId="33" borderId="13" xfId="43" applyNumberFormat="1" applyFont="1" applyFill="1" applyBorder="1" applyAlignment="1">
      <alignment horizontal="center"/>
    </xf>
    <xf numFmtId="2" fontId="2" fillId="33" borderId="14" xfId="43" applyNumberFormat="1" applyFont="1" applyFill="1" applyBorder="1" applyAlignment="1">
      <alignment horizontal="center"/>
    </xf>
    <xf numFmtId="2" fontId="2" fillId="33" borderId="13" xfId="43" applyNumberFormat="1" applyFont="1" applyFill="1" applyBorder="1" applyAlignment="1">
      <alignment horizontal="center" vertical="center"/>
    </xf>
    <xf numFmtId="2" fontId="2" fillId="33" borderId="14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20" zoomScaleNormal="120" zoomScalePageLayoutView="0" workbookViewId="0" topLeftCell="A26">
      <selection activeCell="A2" sqref="A2:G2"/>
    </sheetView>
  </sheetViews>
  <sheetFormatPr defaultColWidth="9.00390625" defaultRowHeight="15"/>
  <cols>
    <col min="1" max="1" width="33.28125" style="13" customWidth="1"/>
    <col min="2" max="2" width="20.57421875" style="13" customWidth="1"/>
    <col min="3" max="3" width="9.140625" style="13" customWidth="1"/>
    <col min="4" max="4" width="20.00390625" style="13" customWidth="1"/>
    <col min="5" max="5" width="9.421875" style="13" bestFit="1" customWidth="1"/>
    <col min="6" max="6" width="21.00390625" style="13" customWidth="1"/>
    <col min="7" max="7" width="9.421875" style="13" bestFit="1" customWidth="1"/>
    <col min="8" max="8" width="10.8515625" style="13" bestFit="1" customWidth="1"/>
    <col min="9" max="9" width="10.421875" style="13" bestFit="1" customWidth="1"/>
    <col min="10" max="10" width="11.00390625" style="13" bestFit="1" customWidth="1"/>
    <col min="11" max="16384" width="9.00390625" style="13" customWidth="1"/>
  </cols>
  <sheetData>
    <row r="1" spans="1:7" ht="24">
      <c r="A1" s="38" t="s">
        <v>13</v>
      </c>
      <c r="B1" s="38"/>
      <c r="C1" s="38"/>
      <c r="D1" s="38"/>
      <c r="E1" s="38"/>
      <c r="F1" s="38"/>
      <c r="G1" s="38"/>
    </row>
    <row r="2" spans="1:7" ht="24">
      <c r="A2" s="39" t="s">
        <v>19</v>
      </c>
      <c r="B2" s="39"/>
      <c r="C2" s="39"/>
      <c r="D2" s="39"/>
      <c r="E2" s="39"/>
      <c r="F2" s="39"/>
      <c r="G2" s="39"/>
    </row>
    <row r="3" spans="1:7" ht="24">
      <c r="A3" s="40" t="s">
        <v>0</v>
      </c>
      <c r="B3" s="42" t="s">
        <v>1</v>
      </c>
      <c r="C3" s="42"/>
      <c r="D3" s="42" t="s">
        <v>2</v>
      </c>
      <c r="E3" s="42"/>
      <c r="F3" s="42" t="s">
        <v>3</v>
      </c>
      <c r="G3" s="42"/>
    </row>
    <row r="4" spans="1:7" ht="24">
      <c r="A4" s="41"/>
      <c r="B4" s="14" t="s">
        <v>18</v>
      </c>
      <c r="C4" s="14" t="s">
        <v>5</v>
      </c>
      <c r="D4" s="14" t="s">
        <v>18</v>
      </c>
      <c r="E4" s="14" t="s">
        <v>5</v>
      </c>
      <c r="F4" s="14" t="s">
        <v>18</v>
      </c>
      <c r="G4" s="14" t="s">
        <v>5</v>
      </c>
    </row>
    <row r="5" spans="1:9" ht="24">
      <c r="A5" s="11" t="s">
        <v>6</v>
      </c>
      <c r="B5" s="43">
        <f>D5+F5</f>
        <v>4164.83</v>
      </c>
      <c r="C5" s="44"/>
      <c r="D5" s="43">
        <v>2233.75</v>
      </c>
      <c r="E5" s="44"/>
      <c r="F5" s="43">
        <v>1931.08</v>
      </c>
      <c r="G5" s="44"/>
      <c r="I5" s="15"/>
    </row>
    <row r="6" spans="1:11" ht="24">
      <c r="A6" s="11" t="s">
        <v>11</v>
      </c>
      <c r="B6" s="12">
        <f>D6+F6</f>
        <v>1414.18</v>
      </c>
      <c r="C6" s="12">
        <f>B6*100/B5</f>
        <v>33.955287490725915</v>
      </c>
      <c r="D6" s="12">
        <v>136.9</v>
      </c>
      <c r="E6" s="12">
        <f>D6*100/D5</f>
        <v>6.1287073307218805</v>
      </c>
      <c r="F6" s="12">
        <v>1277.28</v>
      </c>
      <c r="G6" s="12">
        <f>F6*100/F5</f>
        <v>66.14329805083166</v>
      </c>
      <c r="H6" s="16"/>
      <c r="I6" s="17"/>
      <c r="J6" s="18"/>
      <c r="K6" s="16"/>
    </row>
    <row r="7" spans="1:11" ht="27.75">
      <c r="A7" s="11" t="s">
        <v>7</v>
      </c>
      <c r="B7" s="12">
        <v>1812.46</v>
      </c>
      <c r="C7" s="12">
        <f>B7*100/B5</f>
        <v>43.51822283262462</v>
      </c>
      <c r="D7" s="12">
        <v>532.08</v>
      </c>
      <c r="E7" s="12">
        <f>D7*100/D5</f>
        <v>23.82003357582541</v>
      </c>
      <c r="F7" s="12">
        <v>1280.37</v>
      </c>
      <c r="G7" s="12">
        <f>F7*100/F5</f>
        <v>66.30331213621393</v>
      </c>
      <c r="H7" s="16"/>
      <c r="I7" s="19"/>
      <c r="J7" s="18"/>
      <c r="K7" s="16"/>
    </row>
    <row r="8" spans="1:11" ht="24">
      <c r="A8" s="11" t="s">
        <v>17</v>
      </c>
      <c r="B8" s="5">
        <f>B5*56.24/100</f>
        <v>2342.300392</v>
      </c>
      <c r="C8" s="5">
        <v>56.24</v>
      </c>
      <c r="D8" s="5">
        <f>D5*58.15/100</f>
        <v>1298.925625</v>
      </c>
      <c r="E8" s="5">
        <v>58.15</v>
      </c>
      <c r="F8" s="5">
        <f>F5*55.78/100</f>
        <v>1077.156424</v>
      </c>
      <c r="G8" s="5">
        <v>55.78</v>
      </c>
      <c r="I8" s="20"/>
      <c r="J8" s="18"/>
      <c r="K8" s="16"/>
    </row>
    <row r="9" spans="1:11" ht="24">
      <c r="A9" s="11" t="s">
        <v>8</v>
      </c>
      <c r="B9" s="7">
        <f aca="true" t="shared" si="0" ref="B9:G9">B7-B8</f>
        <v>-529.8403920000001</v>
      </c>
      <c r="C9" s="8">
        <f t="shared" si="0"/>
        <v>-12.721777167375379</v>
      </c>
      <c r="D9" s="7">
        <f t="shared" si="0"/>
        <v>-766.845625</v>
      </c>
      <c r="E9" s="8">
        <f t="shared" si="0"/>
        <v>-34.329966424174586</v>
      </c>
      <c r="F9" s="6">
        <f t="shared" si="0"/>
        <v>203.21357599999988</v>
      </c>
      <c r="G9" s="6">
        <f t="shared" si="0"/>
        <v>10.523312136213931</v>
      </c>
      <c r="I9" s="17"/>
      <c r="J9" s="21"/>
      <c r="K9" s="16"/>
    </row>
    <row r="10" spans="1:11" s="25" customFormat="1" ht="24">
      <c r="A10" s="22" t="s">
        <v>9</v>
      </c>
      <c r="B10" s="45">
        <v>42</v>
      </c>
      <c r="C10" s="44"/>
      <c r="D10" s="45">
        <v>67</v>
      </c>
      <c r="E10" s="44"/>
      <c r="F10" s="45">
        <v>26</v>
      </c>
      <c r="G10" s="44"/>
      <c r="H10" s="33"/>
      <c r="I10" s="23"/>
      <c r="J10" s="24"/>
      <c r="K10" s="16"/>
    </row>
    <row r="11" spans="1:7" ht="24" customHeight="1" hidden="1">
      <c r="A11" s="26" t="s">
        <v>12</v>
      </c>
      <c r="B11" s="46">
        <f>B5-B7</f>
        <v>2352.37</v>
      </c>
      <c r="C11" s="47"/>
      <c r="D11" s="46">
        <f>D5-D7</f>
        <v>1701.67</v>
      </c>
      <c r="E11" s="47"/>
      <c r="F11" s="48">
        <f>F5-F7</f>
        <v>650.71</v>
      </c>
      <c r="G11" s="49"/>
    </row>
    <row r="12" ht="17.25" customHeight="1"/>
    <row r="13" spans="1:11" ht="24">
      <c r="A13" s="38" t="s">
        <v>14</v>
      </c>
      <c r="B13" s="38"/>
      <c r="C13" s="38"/>
      <c r="D13" s="38"/>
      <c r="E13" s="38"/>
      <c r="F13" s="38"/>
      <c r="G13" s="38"/>
      <c r="K13" s="27"/>
    </row>
    <row r="14" spans="1:7" ht="24">
      <c r="A14" s="40" t="s">
        <v>0</v>
      </c>
      <c r="B14" s="42" t="s">
        <v>1</v>
      </c>
      <c r="C14" s="42"/>
      <c r="D14" s="42" t="s">
        <v>2</v>
      </c>
      <c r="E14" s="42"/>
      <c r="F14" s="42" t="s">
        <v>3</v>
      </c>
      <c r="G14" s="42"/>
    </row>
    <row r="15" spans="1:7" ht="26.25" customHeight="1">
      <c r="A15" s="41"/>
      <c r="B15" s="14" t="s">
        <v>18</v>
      </c>
      <c r="C15" s="14" t="s">
        <v>5</v>
      </c>
      <c r="D15" s="14" t="s">
        <v>18</v>
      </c>
      <c r="E15" s="14" t="s">
        <v>5</v>
      </c>
      <c r="F15" s="14" t="s">
        <v>18</v>
      </c>
      <c r="G15" s="14" t="s">
        <v>5</v>
      </c>
    </row>
    <row r="16" spans="1:8" ht="24">
      <c r="A16" s="28" t="s">
        <v>6</v>
      </c>
      <c r="B16" s="43">
        <f>D16+F16</f>
        <v>94.46000000000001</v>
      </c>
      <c r="C16" s="44"/>
      <c r="D16" s="50">
        <v>77.12</v>
      </c>
      <c r="E16" s="51"/>
      <c r="F16" s="50">
        <v>17.34</v>
      </c>
      <c r="G16" s="51"/>
      <c r="H16" s="34"/>
    </row>
    <row r="17" spans="1:8" ht="24">
      <c r="A17" s="11" t="s">
        <v>11</v>
      </c>
      <c r="B17" s="12">
        <f>D17+F17</f>
        <v>11.88</v>
      </c>
      <c r="C17" s="2">
        <f>B17*100/B16</f>
        <v>12.576752064365868</v>
      </c>
      <c r="D17" s="2">
        <v>7.9</v>
      </c>
      <c r="E17" s="2">
        <f>D17*100/D16</f>
        <v>10.243775933609959</v>
      </c>
      <c r="F17" s="29">
        <v>3.98</v>
      </c>
      <c r="G17" s="2">
        <f>F17*100/F16</f>
        <v>22.952710495963093</v>
      </c>
      <c r="H17" s="35"/>
    </row>
    <row r="18" spans="1:8" ht="24">
      <c r="A18" s="11" t="s">
        <v>7</v>
      </c>
      <c r="B18" s="12">
        <v>56.64</v>
      </c>
      <c r="C18" s="2">
        <f>B18*100/B16</f>
        <v>59.96188863010798</v>
      </c>
      <c r="D18" s="2">
        <v>52.67</v>
      </c>
      <c r="E18" s="2">
        <f>D18*100/D16</f>
        <v>68.29616182572613</v>
      </c>
      <c r="F18" s="2">
        <v>3.98</v>
      </c>
      <c r="G18" s="2">
        <f>F18*100/F16</f>
        <v>22.952710495963093</v>
      </c>
      <c r="H18" s="35"/>
    </row>
    <row r="19" spans="1:11" ht="24">
      <c r="A19" s="11" t="s">
        <v>17</v>
      </c>
      <c r="B19" s="5">
        <f>B16*56.24/100</f>
        <v>53.124304</v>
      </c>
      <c r="C19" s="5">
        <v>56.24</v>
      </c>
      <c r="D19" s="5">
        <f>D16*58.15/100</f>
        <v>44.84528</v>
      </c>
      <c r="E19" s="5">
        <v>58.15</v>
      </c>
      <c r="F19" s="5">
        <f>F16*55.78/100</f>
        <v>9.672252</v>
      </c>
      <c r="G19" s="5">
        <v>55.78</v>
      </c>
      <c r="I19" s="17"/>
      <c r="J19" s="18"/>
      <c r="K19" s="16"/>
    </row>
    <row r="20" spans="1:7" ht="24">
      <c r="A20" s="11" t="s">
        <v>8</v>
      </c>
      <c r="B20" s="2">
        <f aca="true" t="shared" si="1" ref="B20:G20">B18-B19</f>
        <v>3.5156959999999984</v>
      </c>
      <c r="C20" s="2">
        <f t="shared" si="1"/>
        <v>3.7218886301079763</v>
      </c>
      <c r="D20" s="2">
        <f t="shared" si="1"/>
        <v>7.824719999999999</v>
      </c>
      <c r="E20" s="2">
        <f t="shared" si="1"/>
        <v>10.146161825726132</v>
      </c>
      <c r="F20" s="1">
        <f t="shared" si="1"/>
        <v>-5.692252</v>
      </c>
      <c r="G20" s="1">
        <f t="shared" si="1"/>
        <v>-32.82728950403691</v>
      </c>
    </row>
    <row r="21" spans="1:7" s="25" customFormat="1" ht="24">
      <c r="A21" s="30" t="s">
        <v>9</v>
      </c>
      <c r="B21" s="52">
        <v>6</v>
      </c>
      <c r="C21" s="53"/>
      <c r="D21" s="52">
        <v>7</v>
      </c>
      <c r="E21" s="53"/>
      <c r="F21" s="52">
        <v>5</v>
      </c>
      <c r="G21" s="53"/>
    </row>
    <row r="22" spans="1:7" ht="24" customHeight="1" hidden="1">
      <c r="A22" s="26" t="s">
        <v>12</v>
      </c>
      <c r="B22" s="54">
        <f>B16-B18</f>
        <v>37.82000000000001</v>
      </c>
      <c r="C22" s="47"/>
      <c r="D22" s="54">
        <f>D16-D18</f>
        <v>24.450000000000003</v>
      </c>
      <c r="E22" s="47"/>
      <c r="F22" s="48">
        <f>F16-F18</f>
        <v>13.36</v>
      </c>
      <c r="G22" s="49"/>
    </row>
    <row r="23" spans="1:7" ht="24">
      <c r="A23" s="38" t="s">
        <v>15</v>
      </c>
      <c r="B23" s="38"/>
      <c r="C23" s="38"/>
      <c r="D23" s="38"/>
      <c r="E23" s="38"/>
      <c r="F23" s="38"/>
      <c r="G23" s="38"/>
    </row>
    <row r="24" spans="1:7" ht="24">
      <c r="A24" s="40" t="s">
        <v>0</v>
      </c>
      <c r="B24" s="42" t="s">
        <v>1</v>
      </c>
      <c r="C24" s="42"/>
      <c r="D24" s="42" t="s">
        <v>2</v>
      </c>
      <c r="E24" s="42"/>
      <c r="F24" s="42" t="s">
        <v>3</v>
      </c>
      <c r="G24" s="42"/>
    </row>
    <row r="25" spans="1:7" ht="27" customHeight="1">
      <c r="A25" s="41"/>
      <c r="B25" s="14" t="s">
        <v>18</v>
      </c>
      <c r="C25" s="14" t="s">
        <v>5</v>
      </c>
      <c r="D25" s="14" t="s">
        <v>18</v>
      </c>
      <c r="E25" s="14" t="s">
        <v>5</v>
      </c>
      <c r="F25" s="14" t="s">
        <v>18</v>
      </c>
      <c r="G25" s="14" t="s">
        <v>5</v>
      </c>
    </row>
    <row r="26" spans="1:8" s="25" customFormat="1" ht="24">
      <c r="A26" s="30" t="s">
        <v>6</v>
      </c>
      <c r="B26" s="43">
        <f>D26+F26</f>
        <v>5.1</v>
      </c>
      <c r="C26" s="44"/>
      <c r="D26" s="55">
        <v>0</v>
      </c>
      <c r="E26" s="56"/>
      <c r="F26" s="55">
        <v>5.1</v>
      </c>
      <c r="G26" s="56"/>
      <c r="H26" s="31"/>
    </row>
    <row r="27" spans="1:9" s="25" customFormat="1" ht="24">
      <c r="A27" s="22" t="s">
        <v>11</v>
      </c>
      <c r="B27" s="12">
        <v>0.09</v>
      </c>
      <c r="C27" s="10">
        <f>B27*100/B26</f>
        <v>1.7647058823529413</v>
      </c>
      <c r="D27" s="10">
        <v>0</v>
      </c>
      <c r="E27" s="36">
        <v>0</v>
      </c>
      <c r="F27" s="10">
        <v>0.09</v>
      </c>
      <c r="G27" s="10">
        <f>F27*100/F26</f>
        <v>1.7647058823529413</v>
      </c>
      <c r="I27" s="31"/>
    </row>
    <row r="28" spans="1:10" s="25" customFormat="1" ht="24">
      <c r="A28" s="22" t="s">
        <v>7</v>
      </c>
      <c r="B28" s="12">
        <v>0.09</v>
      </c>
      <c r="C28" s="10">
        <f>B28*100/B26</f>
        <v>1.7647058823529413</v>
      </c>
      <c r="D28" s="10">
        <v>0</v>
      </c>
      <c r="E28" s="10">
        <v>0</v>
      </c>
      <c r="F28" s="10">
        <v>0.09</v>
      </c>
      <c r="G28" s="10">
        <f>F28*100/F26</f>
        <v>1.7647058823529413</v>
      </c>
      <c r="H28" s="31"/>
      <c r="I28" s="31"/>
      <c r="J28" s="32"/>
    </row>
    <row r="29" spans="1:11" ht="24">
      <c r="A29" s="11" t="s">
        <v>17</v>
      </c>
      <c r="B29" s="5">
        <f>B26*56.24/100</f>
        <v>2.86824</v>
      </c>
      <c r="C29" s="5">
        <v>56.24</v>
      </c>
      <c r="D29" s="5">
        <f>D26*58.15/100</f>
        <v>0</v>
      </c>
      <c r="E29" s="5">
        <v>58.15</v>
      </c>
      <c r="F29" s="5">
        <f>F26*55.78/100</f>
        <v>2.84478</v>
      </c>
      <c r="G29" s="5">
        <v>55.78</v>
      </c>
      <c r="I29" s="17"/>
      <c r="J29" s="18"/>
      <c r="K29" s="16"/>
    </row>
    <row r="30" spans="1:9" s="25" customFormat="1" ht="24">
      <c r="A30" s="22" t="s">
        <v>8</v>
      </c>
      <c r="B30" s="9">
        <f aca="true" t="shared" si="2" ref="B30:G30">B28-B29</f>
        <v>-2.7782400000000003</v>
      </c>
      <c r="C30" s="9">
        <f t="shared" si="2"/>
        <v>-54.47529411764706</v>
      </c>
      <c r="D30" s="9">
        <f t="shared" si="2"/>
        <v>0</v>
      </c>
      <c r="E30" s="9">
        <f t="shared" si="2"/>
        <v>-58.15</v>
      </c>
      <c r="F30" s="9">
        <f t="shared" si="2"/>
        <v>-2.7547800000000002</v>
      </c>
      <c r="G30" s="9">
        <f t="shared" si="2"/>
        <v>-54.01529411764706</v>
      </c>
      <c r="I30" s="32"/>
    </row>
    <row r="31" spans="1:7" ht="24" customHeight="1">
      <c r="A31" s="26" t="s">
        <v>12</v>
      </c>
      <c r="B31" s="54">
        <f>B26-B28</f>
        <v>5.01</v>
      </c>
      <c r="C31" s="47"/>
      <c r="D31" s="54">
        <f>D26-D28</f>
        <v>0</v>
      </c>
      <c r="E31" s="47"/>
      <c r="F31" s="48">
        <f>F26-F28</f>
        <v>5.01</v>
      </c>
      <c r="G31" s="49"/>
    </row>
    <row r="32" spans="1:8" ht="24" hidden="1">
      <c r="A32" s="61" t="s">
        <v>10</v>
      </c>
      <c r="B32" s="61"/>
      <c r="C32" s="61"/>
      <c r="D32" s="61"/>
      <c r="E32" s="61"/>
      <c r="F32" s="61"/>
      <c r="G32" s="61"/>
      <c r="H32" s="37"/>
    </row>
    <row r="33" spans="1:7" ht="24" hidden="1">
      <c r="A33" s="62" t="s">
        <v>16</v>
      </c>
      <c r="B33" s="62"/>
      <c r="C33" s="62"/>
      <c r="D33" s="62"/>
      <c r="E33" s="62"/>
      <c r="F33" s="62"/>
      <c r="G33" s="62"/>
    </row>
    <row r="34" spans="1:7" ht="24" customHeight="1" hidden="1">
      <c r="A34" s="40" t="s">
        <v>0</v>
      </c>
      <c r="B34" s="42" t="s">
        <v>1</v>
      </c>
      <c r="C34" s="42"/>
      <c r="D34" s="42" t="s">
        <v>2</v>
      </c>
      <c r="E34" s="42"/>
      <c r="F34" s="42" t="s">
        <v>3</v>
      </c>
      <c r="G34" s="42"/>
    </row>
    <row r="35" spans="1:7" ht="45.75" customHeight="1" hidden="1">
      <c r="A35" s="41"/>
      <c r="B35" s="14" t="s">
        <v>4</v>
      </c>
      <c r="C35" s="14" t="s">
        <v>5</v>
      </c>
      <c r="D35" s="14" t="s">
        <v>4</v>
      </c>
      <c r="E35" s="14" t="s">
        <v>5</v>
      </c>
      <c r="F35" s="14" t="s">
        <v>4</v>
      </c>
      <c r="G35" s="14" t="s">
        <v>5</v>
      </c>
    </row>
    <row r="36" spans="1:8" ht="24" customHeight="1" hidden="1">
      <c r="A36" s="3" t="s">
        <v>6</v>
      </c>
      <c r="B36" s="57" t="e">
        <f>#REF!+#REF!</f>
        <v>#REF!</v>
      </c>
      <c r="C36" s="58"/>
      <c r="D36" s="57">
        <v>462.03</v>
      </c>
      <c r="E36" s="58"/>
      <c r="F36" s="59">
        <v>450.61</v>
      </c>
      <c r="G36" s="60"/>
      <c r="H36" s="34"/>
    </row>
    <row r="37" spans="1:7" ht="24" hidden="1">
      <c r="A37" s="11" t="s">
        <v>11</v>
      </c>
      <c r="B37" s="4" t="e">
        <f>#REF!+#REF!</f>
        <v>#REF!</v>
      </c>
      <c r="C37" s="4" t="e">
        <f>B37*100/B36</f>
        <v>#REF!</v>
      </c>
      <c r="D37" s="4">
        <v>251.12</v>
      </c>
      <c r="E37" s="4">
        <f>D37*100/D36</f>
        <v>54.35144904010562</v>
      </c>
      <c r="F37" s="4">
        <v>231.8</v>
      </c>
      <c r="G37" s="4">
        <f>F37*100/F36</f>
        <v>51.441379463394064</v>
      </c>
    </row>
    <row r="38" ht="24">
      <c r="C38" s="16"/>
    </row>
  </sheetData>
  <sheetProtection/>
  <mergeCells count="49">
    <mergeCell ref="B36:C36"/>
    <mergeCell ref="D36:E36"/>
    <mergeCell ref="F36:G36"/>
    <mergeCell ref="A32:G32"/>
    <mergeCell ref="A33:G33"/>
    <mergeCell ref="A34:A35"/>
    <mergeCell ref="B34:C34"/>
    <mergeCell ref="D34:E34"/>
    <mergeCell ref="F34:G34"/>
    <mergeCell ref="B26:C26"/>
    <mergeCell ref="D26:E26"/>
    <mergeCell ref="F26:G26"/>
    <mergeCell ref="B31:C31"/>
    <mergeCell ref="D31:E31"/>
    <mergeCell ref="F31:G31"/>
    <mergeCell ref="B22:C22"/>
    <mergeCell ref="D22:E22"/>
    <mergeCell ref="F22:G22"/>
    <mergeCell ref="A23:G23"/>
    <mergeCell ref="A24:A25"/>
    <mergeCell ref="B24:C24"/>
    <mergeCell ref="D24:E24"/>
    <mergeCell ref="F24:G24"/>
    <mergeCell ref="B16:C16"/>
    <mergeCell ref="D16:E16"/>
    <mergeCell ref="F16:G16"/>
    <mergeCell ref="B21:C21"/>
    <mergeCell ref="D21:E21"/>
    <mergeCell ref="F21:G21"/>
    <mergeCell ref="B11:C11"/>
    <mergeCell ref="D11:E11"/>
    <mergeCell ref="F11:G11"/>
    <mergeCell ref="A13:G13"/>
    <mergeCell ref="A14:A15"/>
    <mergeCell ref="B14:C14"/>
    <mergeCell ref="D14:E14"/>
    <mergeCell ref="F14:G14"/>
    <mergeCell ref="B5:C5"/>
    <mergeCell ref="D5:E5"/>
    <mergeCell ref="F5:G5"/>
    <mergeCell ref="B10:C10"/>
    <mergeCell ref="D10:E10"/>
    <mergeCell ref="F10:G10"/>
    <mergeCell ref="A1:G1"/>
    <mergeCell ref="A2:G2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  <ignoredErrors>
    <ignoredError sqref="B36:C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CGD</cp:lastModifiedBy>
  <cp:lastPrinted>2021-04-28T09:11:23Z</cp:lastPrinted>
  <dcterms:created xsi:type="dcterms:W3CDTF">2021-04-02T05:05:54Z</dcterms:created>
  <dcterms:modified xsi:type="dcterms:W3CDTF">2022-03-03T08:41:47Z</dcterms:modified>
  <cp:category/>
  <cp:version/>
  <cp:contentType/>
  <cp:contentStatus/>
</cp:coreProperties>
</file>