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20730" windowHeight="11760" activeTab="0"/>
  </bookViews>
  <sheets>
    <sheet name="สถิติอบห.รถบรรทุก2558" sheetId="1" r:id="rId1"/>
    <sheet name="มค.58" sheetId="2" r:id="rId2"/>
    <sheet name="กพ.58" sheetId="3" r:id="rId3"/>
    <sheet name="มีค.58" sheetId="4" r:id="rId4"/>
    <sheet name="เมย.58" sheetId="5" r:id="rId5"/>
    <sheet name="พค.58" sheetId="6" r:id="rId6"/>
    <sheet name="มิย.58" sheetId="7" r:id="rId7"/>
    <sheet name="กค.58" sheetId="8" r:id="rId8"/>
    <sheet name="สค.58" sheetId="9" r:id="rId9"/>
    <sheet name="กย.58" sheetId="10" r:id="rId10"/>
    <sheet name="ตค.58" sheetId="11" r:id="rId11"/>
    <sheet name="พย.58" sheetId="12" r:id="rId12"/>
    <sheet name="ธค.58" sheetId="13" r:id="rId13"/>
  </sheets>
  <externalReferences>
    <externalReference r:id="rId26"/>
  </externalReferences>
  <definedNames>
    <definedName name="_xlfn.COUNTIFS" hidden="1">#NAME?</definedName>
    <definedName name="การควบคุมจราจร" localSheetId="7">'[1]รถบรรทุก-data'!$BN$7:$BN$12</definedName>
    <definedName name="การควบคุมจราจร" localSheetId="8">'[1]รถบรรทุก-data'!$BN$7:$BN$12</definedName>
    <definedName name="จำนวนช่องจราจร" localSheetId="7">'[1]รถบรรทุก-data'!$BJ$7:$BJ$12</definedName>
    <definedName name="จำนวนช่องจราจร" localSheetId="8">'[1]รถบรรทุก-data'!$BJ$7:$BJ$12</definedName>
    <definedName name="ชนิดผิวทาง" localSheetId="7">'[1]รถบรรทุก-data'!$BL$7:$BL$10</definedName>
    <definedName name="ชนิดผิวทาง" localSheetId="8">'[1]รถบรรทุก-data'!$BL$7:$BL$10</definedName>
    <definedName name="ทัศนวิสัย_สภาพแวดล้อม" localSheetId="7">'[1]รถบรรทุก-data'!$BO$7:$BO$15</definedName>
    <definedName name="ทัศนวิสัย_สภาพแวดล้อม" localSheetId="8">'[1]รถบรรทุก-data'!$BO$7:$BO$15</definedName>
    <definedName name="บริเวณที่เกิดหตุ" localSheetId="7">'[1]รถบรรทุก-data'!$BH$7:$BH$9</definedName>
    <definedName name="บริเวณที่เกิดหตุ" localSheetId="8">'[1]รถบรรทุก-data'!$BH$7:$BH$9</definedName>
    <definedName name="ผู้รายงาน">'[1]รถโดยสาร-data'!$CH$10:$CH$13</definedName>
    <definedName name="รถต้นเหตุ" localSheetId="7">'[1]รถบรรทุก-data'!$BW$7:$BW$9</definedName>
    <definedName name="รถต้นเหตุ" localSheetId="8">'[1]รถบรรทุก-data'!$BW$7:$BW$9</definedName>
    <definedName name="รายละเอียดการลงโทษผู้ประกอบการฯ" localSheetId="7">'[1]รถบรรทุก-data'!$CA$7:$CA$13</definedName>
    <definedName name="รายละเอียดการลงโทษผู้ประกอบการฯ" localSheetId="8">'[1]รถบรรทุก-data'!$CA$7:$CA$13</definedName>
    <definedName name="รายละเอียดการลงโทษพนักงานขับรถ" localSheetId="7">'[1]รถบรรทุก-data'!$CB$7:$CB$15</definedName>
    <definedName name="รายละเอียดการลงโทษพนักงานขับรถ" localSheetId="8">'[1]รถบรรทุก-data'!$CB$7:$CB$15</definedName>
    <definedName name="รายละเอียดลักษณะรถบรรทุก" localSheetId="7">'[1]รถบรรทุก-data'!$BS$7:$BS$49</definedName>
    <definedName name="รายละเอียดลักษณะรถบรรทุก" localSheetId="8">'[1]รถบรรทุก-data'!$BS$7:$BS$49</definedName>
    <definedName name="ลักษณะทาง" localSheetId="7">'[1]รถบรรทุก-data'!$BM$7:$BM$15</definedName>
    <definedName name="ลักษณะทาง" localSheetId="8">'[1]รถบรรทุก-data'!$BM$7:$BM$15</definedName>
    <definedName name="ลักษณะรถบรรทุก" localSheetId="7">'[1]รถบรรทุก-data'!$BR$7:$BR$14</definedName>
    <definedName name="ลักษณะรถบรรทุก" localSheetId="8">'[1]รถบรรทุก-data'!$BR$7:$BR$14</definedName>
    <definedName name="สถานะภาษีรถ" localSheetId="7">'[1]รถบรรทุก-data'!$CC$7:$CC$8</definedName>
    <definedName name="สถานะภาษีรถ" localSheetId="8">'[1]รถบรรทุก-data'!$CC$7:$CC$8</definedName>
    <definedName name="สาเหตุ" localSheetId="7">'[1]รถบรรทุก-data'!$BX$7:$BX$33</definedName>
    <definedName name="สาเหตุ" localSheetId="8">'[1]รถบรรทุก-data'!$BX$7:$BX$33</definedName>
  </definedNames>
  <calcPr fullCalcOnLoad="1"/>
  <pivotCaches>
    <pivotCache cacheId="1" r:id="rId14"/>
    <pivotCache cacheId="3" r:id="rId15"/>
    <pivotCache cacheId="9" r:id="rId16"/>
    <pivotCache cacheId="6" r:id="rId17"/>
    <pivotCache cacheId="7" r:id="rId18"/>
    <pivotCache cacheId="4" r:id="rId19"/>
    <pivotCache cacheId="8" r:id="rId20"/>
    <pivotCache cacheId="5" r:id="rId21"/>
    <pivotCache cacheId="10" r:id="rId22"/>
    <pivotCache cacheId="2" r:id="rId23"/>
  </pivotCaches>
</workbook>
</file>

<file path=xl/sharedStrings.xml><?xml version="1.0" encoding="utf-8"?>
<sst xmlns="http://schemas.openxmlformats.org/spreadsheetml/2006/main" count="5989" uniqueCount="2727">
  <si>
    <t>ลำดับ</t>
  </si>
  <si>
    <t>วันเวลาที่เกิดเหต</t>
  </si>
  <si>
    <t>สถานที่เกิดเหตุ</t>
  </si>
  <si>
    <t>เหตุการณ์</t>
  </si>
  <si>
    <t>รายละเอียดของรถโดยสารที่เกิดเหตุ</t>
  </si>
  <si>
    <t>รายละเอียดพนักงานขับรถ</t>
  </si>
  <si>
    <t>ผู้ประสบเหตุ</t>
  </si>
  <si>
    <t>ข้อสันนิษฐาน</t>
  </si>
  <si>
    <t>วันที่เกิดเหตุ</t>
  </si>
  <si>
    <t>เวลาที่เกิดเหตุ</t>
  </si>
  <si>
    <t>ถนน</t>
  </si>
  <si>
    <t>ตำบล</t>
  </si>
  <si>
    <t>อำเภอ</t>
  </si>
  <si>
    <t>จังหวัด</t>
  </si>
  <si>
    <t>ทะเบียนรถ</t>
  </si>
  <si>
    <t>ลักษณะรถ</t>
  </si>
  <si>
    <t>ประเภทรถ (ไม่ประจำทาง/ส่วนบุคคล)</t>
  </si>
  <si>
    <t>อายุรถ (ปี)</t>
  </si>
  <si>
    <t>ใบอนุญาตขับรถ</t>
  </si>
  <si>
    <t>อายุ</t>
  </si>
  <si>
    <t>เสียชีวิต</t>
  </si>
  <si>
    <t>บาดเจ็บ</t>
  </si>
  <si>
    <t>คู่กรณี</t>
  </si>
  <si>
    <t>2 มค</t>
  </si>
  <si>
    <t>ทล 340</t>
  </si>
  <si>
    <t>ปากน้ำ</t>
  </si>
  <si>
    <t>เดินบางนางบวช</t>
  </si>
  <si>
    <t>สุพรรณฯ</t>
  </si>
  <si>
    <t>รถบรรทุกหยุดจอดบนไหล่ทาง</t>
  </si>
  <si>
    <t>70-5513 ชม</t>
  </si>
  <si>
    <t>ลักษณะ 1 รถกระบะบรรทุกมีข้างเสริม</t>
  </si>
  <si>
    <t>รถบรรทุกไม่ประจำทาง</t>
  </si>
  <si>
    <t>ท 37/54</t>
  </si>
  <si>
    <t>คู่กรณีขับเร็ว</t>
  </si>
  <si>
    <t>จยย</t>
  </si>
  <si>
    <t>กม 128+891</t>
  </si>
  <si>
    <t>ด้านซ้าย มี จยย ขับมาชนท้าย</t>
  </si>
  <si>
    <t>เถิง ลำปาง</t>
  </si>
  <si>
    <t>4 มค</t>
  </si>
  <si>
    <t>โชคชัย-เดชอุดม</t>
  </si>
  <si>
    <t>หนองหัวแรต</t>
  </si>
  <si>
    <t>หนองบุญมาก</t>
  </si>
  <si>
    <t>นม.</t>
  </si>
  <si>
    <t>รถบรรทุกน้ำมัน เสียหลัก</t>
  </si>
  <si>
    <t>70-1969 มค</t>
  </si>
  <si>
    <t>ลักษณะ 4 รถบรรทุกวัสดุอันตราย (น้ำมัน)</t>
  </si>
  <si>
    <t>ท 4 7/54</t>
  </si>
  <si>
    <t>หลับใน</t>
  </si>
  <si>
    <t>พลิกคว่ำแล้ววิ่งข้ามเกาะ</t>
  </si>
  <si>
    <t>เดิมบางนางบวช สุพรรณฯ</t>
  </si>
  <si>
    <t>กลางถนนมาฝั่งตรงข้าม</t>
  </si>
  <si>
    <t>เพชรเกษม</t>
  </si>
  <si>
    <t>ทรายแดง</t>
  </si>
  <si>
    <t>เมือง</t>
  </si>
  <si>
    <t>ระนอง</t>
  </si>
  <si>
    <t>รถบรรทุก ขับลงทางลาดชัน</t>
  </si>
  <si>
    <t>70-1209 รน</t>
  </si>
  <si>
    <t>ลักษณะ 1 รถกระบะบรรทุกพื้นเรียบ</t>
  </si>
  <si>
    <t>ไม่พบในระบบ</t>
  </si>
  <si>
    <t>เบรคชำรุด</t>
  </si>
  <si>
    <t>รถเก๋ง</t>
  </si>
  <si>
    <t>กม 583+250</t>
  </si>
  <si>
    <t>เกิดเบรคชำรุด เสียหลักพุ่งชน</t>
  </si>
  <si>
    <t>รถเก๋ง กข 9476 รน</t>
  </si>
  <si>
    <t>6 มค</t>
  </si>
  <si>
    <t>สาย 304</t>
  </si>
  <si>
    <t>อุดมทรัพย์</t>
  </si>
  <si>
    <t>วังน้ำเขียว</t>
  </si>
  <si>
    <t>รถพ่วง บรรทุกไม้ มาถึงจุดเกิดเหตุ</t>
  </si>
  <si>
    <t>85-2183 ชบ</t>
  </si>
  <si>
    <t>ลักษณะ 9 รถลากจูง</t>
  </si>
  <si>
    <t>รถบรรทุกส่วนบุคคล</t>
  </si>
  <si>
    <t>ขับรถเร็ว</t>
  </si>
  <si>
    <t>กม 243-244</t>
  </si>
  <si>
    <t>ได้เสียหลักตกล่องกลางทำให้</t>
  </si>
  <si>
    <t>85-2569 ชบ</t>
  </si>
  <si>
    <t>ลักษณะ 6 รถพ่วง 2 เพลา</t>
  </si>
  <si>
    <t>ห้วยน้ำเค็ม</t>
  </si>
  <si>
    <t>รถพลิกตะแคง ไม้ที่บรรทุกหล่น</t>
  </si>
  <si>
    <t xml:space="preserve">หล่นบนพื้นถนน </t>
  </si>
  <si>
    <t>7 มค</t>
  </si>
  <si>
    <t>ทล 12</t>
  </si>
  <si>
    <t>ไผ่ขอดอน</t>
  </si>
  <si>
    <t>พิษณุโลก</t>
  </si>
  <si>
    <t>รถบรรทุกน้ำมัน ขับมาชนท้าย</t>
  </si>
  <si>
    <t>61-5239 กทม</t>
  </si>
  <si>
    <t>ท 4 1/57</t>
  </si>
  <si>
    <t>ประมาท</t>
  </si>
  <si>
    <t>กระบะบรรทุก</t>
  </si>
  <si>
    <t>กม 217+600</t>
  </si>
  <si>
    <t>รถกระบะ เลขทะเบียน</t>
  </si>
  <si>
    <t>บฉ 3036 กพ. ทำให้รถตกถนน</t>
  </si>
  <si>
    <t>12 มค</t>
  </si>
  <si>
    <t>ทล 1 พหลโยธิน</t>
  </si>
  <si>
    <t>คลองขลุง</t>
  </si>
  <si>
    <t>กำแพงฯ</t>
  </si>
  <si>
    <t>รถกระบะ ทะเบียน บธ 7876 ปจ</t>
  </si>
  <si>
    <t>82-1383 อย</t>
  </si>
  <si>
    <t>ลักษณะ 1 รถกระบะบรรทุกมีเครื่องทุ่นแรง</t>
  </si>
  <si>
    <t>ท 2 1415/52</t>
  </si>
  <si>
    <t>คู่กรณีหลับใน</t>
  </si>
  <si>
    <t>กม 420-421</t>
  </si>
  <si>
    <t>ขับมาชนท้ายรถบรรทุก</t>
  </si>
  <si>
    <t>คลองหลวง ปท</t>
  </si>
  <si>
    <t>ทล 3017</t>
  </si>
  <si>
    <t>โคกตูม</t>
  </si>
  <si>
    <t>ลพบุรี</t>
  </si>
  <si>
    <t>รถกระบะจอดเสียอยู่บนไหล่ทาง</t>
  </si>
  <si>
    <t>81-5258 ลบ</t>
  </si>
  <si>
    <t>ลักษณะ 1 รถกระบะบรรทุกแบบยกได้</t>
  </si>
  <si>
    <t>ท 3 144/56</t>
  </si>
  <si>
    <t>รถโดยสารไม่ประจำทาง</t>
  </si>
  <si>
    <t>กม 16+300</t>
  </si>
  <si>
    <t>มีรถโดยสารไม่ประจำทาง</t>
  </si>
  <si>
    <t>บ้านไผ่ ขก</t>
  </si>
  <si>
    <t xml:space="preserve">ทะเบียน 30-0463 ลบ </t>
  </si>
  <si>
    <t>มาเฉี่ยวชน</t>
  </si>
  <si>
    <t>13 มค</t>
  </si>
  <si>
    <t xml:space="preserve">สาย 4 </t>
  </si>
  <si>
    <t>ห้วยถนน</t>
  </si>
  <si>
    <t>นางรอง</t>
  </si>
  <si>
    <t>บุรีรัมย์</t>
  </si>
  <si>
    <t>รถตู้โดยสารไม่ประจำทาง</t>
  </si>
  <si>
    <t>70-4373 นม.</t>
  </si>
  <si>
    <t>6 นม 14/53</t>
  </si>
  <si>
    <t>คู่กรณีชนท้าย</t>
  </si>
  <si>
    <t>(โชคชัย-เดชอุดม)</t>
  </si>
  <si>
    <t>30 - 0245 ศก วิ่งมาด้วยความเร็ว</t>
  </si>
  <si>
    <t>ไม่พบข้อมูล</t>
  </si>
  <si>
    <t>กม 109</t>
  </si>
  <si>
    <t>ชนท้ายรถบรรทุก</t>
  </si>
  <si>
    <t>ในระบบ</t>
  </si>
  <si>
    <t>วังก์พง</t>
  </si>
  <si>
    <t>ปราณบุรี</t>
  </si>
  <si>
    <t>ประจวบฯ</t>
  </si>
  <si>
    <t>รถตู้ทะเบียน ฮน-1293 กทม</t>
  </si>
  <si>
    <t>70-3722 ปจ</t>
  </si>
  <si>
    <t>ท 3 916/50</t>
  </si>
  <si>
    <t>ตามหลังกระ</t>
  </si>
  <si>
    <t>หมู่ 3</t>
  </si>
  <si>
    <t>ขับมาชนท้ายรถกึ่งพ่วง</t>
  </si>
  <si>
    <t>70-5338 นบ</t>
  </si>
  <si>
    <t>ลักษณะ 7 รถกึ่งพ่วง</t>
  </si>
  <si>
    <t>ปท</t>
  </si>
  <si>
    <t>ชั้นชิด</t>
  </si>
  <si>
    <t>15 มค</t>
  </si>
  <si>
    <t>กม 181</t>
  </si>
  <si>
    <t>ศรีสงคราม</t>
  </si>
  <si>
    <t>วังสะพุง</t>
  </si>
  <si>
    <t>เลย</t>
  </si>
  <si>
    <t>รถกระบะทะเบียน กร 0914 ขก</t>
  </si>
  <si>
    <t>71-4222 นฐ</t>
  </si>
  <si>
    <t>ท 3 350/56</t>
  </si>
  <si>
    <t>รถคู่กรณีชน</t>
  </si>
  <si>
    <t>บ้านบุ่งกกตาล</t>
  </si>
  <si>
    <t>วิ่งมาชนด้านท้ายรถพ่วง</t>
  </si>
  <si>
    <t>71-3530 นฐ</t>
  </si>
  <si>
    <t>กำแพงแสน นฐ</t>
  </si>
  <si>
    <t>ท้าย</t>
  </si>
  <si>
    <t>16 มค</t>
  </si>
  <si>
    <t>ชะอำ</t>
  </si>
  <si>
    <t>เพชรบุรี</t>
  </si>
  <si>
    <t>รถพ่วงตัดหน้ารถโดยสารไม่</t>
  </si>
  <si>
    <t>70-6555 พบ</t>
  </si>
  <si>
    <t>5 , 7</t>
  </si>
  <si>
    <t>ท 3 17/55</t>
  </si>
  <si>
    <t>ตัดหน้ากระ</t>
  </si>
  <si>
    <t>ประจำทางทะเบียน 30-0382 พบ</t>
  </si>
  <si>
    <t>70-6868 พบ</t>
  </si>
  <si>
    <t>ชะอำ พบ</t>
  </si>
  <si>
    <t>อุตรดิตถ์ -</t>
  </si>
  <si>
    <t>วังแดง</t>
  </si>
  <si>
    <t>ตรอน</t>
  </si>
  <si>
    <t>อุตรดิตถ์</t>
  </si>
  <si>
    <t>รถเก๋งหลับในชนท้ายรถบรรทุก</t>
  </si>
  <si>
    <t>81-8379 สท</t>
  </si>
  <si>
    <t>1 , 21</t>
  </si>
  <si>
    <t>1 สท 69/51</t>
  </si>
  <si>
    <t>พรหมพิราม</t>
  </si>
  <si>
    <t>พ่วง</t>
  </si>
  <si>
    <t>81-2752 สท</t>
  </si>
  <si>
    <t>7 , 9</t>
  </si>
  <si>
    <t>ไม่พบ</t>
  </si>
  <si>
    <t>ข้อมูลในระบบ</t>
  </si>
  <si>
    <t>19 มค</t>
  </si>
  <si>
    <t>งิ้ว</t>
  </si>
  <si>
    <t>ปักธงชัย</t>
  </si>
  <si>
    <t>รถบรรทุกพ่วงจอดนอนบริเวณ</t>
  </si>
  <si>
    <t>71-0454 รย</t>
  </si>
  <si>
    <t>ท 4 164/56</t>
  </si>
  <si>
    <t>นม - กบินทร์</t>
  </si>
  <si>
    <t>ทางออกปั้ม ปตท. มีรถเก๋ง</t>
  </si>
  <si>
    <t>70-4778 รย</t>
  </si>
  <si>
    <t>นม</t>
  </si>
  <si>
    <t>บุรี กม 100-101</t>
  </si>
  <si>
    <t>กพ - 9121 นม มาชนท้ายรถบรรทุก</t>
  </si>
  <si>
    <t>มาลัยแมน</t>
  </si>
  <si>
    <t>วังตะกู</t>
  </si>
  <si>
    <t>นครปฐม</t>
  </si>
  <si>
    <t>คนขับรถวัตถุอันตราย ขับรถเสีย</t>
  </si>
  <si>
    <t>71-1942 นฐ</t>
  </si>
  <si>
    <t>ลักษณะ 4 รถบรรทุกวัสดุอันตราย (ก๊าซ)</t>
  </si>
  <si>
    <t>3 , 7</t>
  </si>
  <si>
    <t>ไม่มีข้อมูล</t>
  </si>
  <si>
    <t>รถเสียหลัก</t>
  </si>
  <si>
    <t>1. รถพ่วง</t>
  </si>
  <si>
    <t>หลักพุ่งชนรถบรรทุกที่จอดไหล่ทาง</t>
  </si>
  <si>
    <t>พุ่งชน</t>
  </si>
  <si>
    <t>กม 6</t>
  </si>
  <si>
    <t>2 คัน ทำให้เกิดไฟลุกไหม้</t>
  </si>
  <si>
    <t>22 มค</t>
  </si>
  <si>
    <t>ชัยภูมิ -</t>
  </si>
  <si>
    <t>กุดชุมแสง</t>
  </si>
  <si>
    <t>หนองบัวแดง</t>
  </si>
  <si>
    <t>ชัยภูมิ</t>
  </si>
  <si>
    <t>รถพ่วงหักหลบรถที่สวนมาเสียหลัก</t>
  </si>
  <si>
    <t>81-7985 ชย</t>
  </si>
  <si>
    <t>ตกหลุมและชนหลักแนวตรงกลาง</t>
  </si>
  <si>
    <t>81-7986 ชย</t>
  </si>
  <si>
    <t>ตกหลุม</t>
  </si>
  <si>
    <t>กม 35</t>
  </si>
  <si>
    <t>วิ่งไปชนรถยนต์และบ้านประชาชน</t>
  </si>
  <si>
    <t>25 มค</t>
  </si>
  <si>
    <t>ทล 1</t>
  </si>
  <si>
    <t>บ้านดู่</t>
  </si>
  <si>
    <t>เชียงราย</t>
  </si>
  <si>
    <t>รถเก๋ง กท 0416 ชร วิ่งมาชนท้าย</t>
  </si>
  <si>
    <t>70-6007 ลป</t>
  </si>
  <si>
    <t>1 , 10</t>
  </si>
  <si>
    <t>ท 3 42/31</t>
  </si>
  <si>
    <t>คู่กรณีขับรถเร็ว</t>
  </si>
  <si>
    <t>พหลโยธิน</t>
  </si>
  <si>
    <t>รถพ่วงที่กำลังเลี้ยวรถ</t>
  </si>
  <si>
    <t>70-6542 ปท</t>
  </si>
  <si>
    <t>3 , 6</t>
  </si>
  <si>
    <t>ลำปาง</t>
  </si>
  <si>
    <t>27 มค</t>
  </si>
  <si>
    <t>นครชุม</t>
  </si>
  <si>
    <t>รถตู้โดยสาร 14 - 3621 กทม</t>
  </si>
  <si>
    <t>81-5851 กพ</t>
  </si>
  <si>
    <t>รถตู้โดยสารประจำทาง</t>
  </si>
  <si>
    <t>ขับรถพุ่งชนท้ายรถบรรทุกพ่วง</t>
  </si>
  <si>
    <t>81-5852 กพ</t>
  </si>
  <si>
    <t>กม 453+000</t>
  </si>
  <si>
    <t>31 มค</t>
  </si>
  <si>
    <t>ทุ่งช้าง -</t>
  </si>
  <si>
    <t>ห้วยโก๋น</t>
  </si>
  <si>
    <t>เฉลิมพระเกียรติ</t>
  </si>
  <si>
    <t>น่าน</t>
  </si>
  <si>
    <t>รถบรรทุกวัสดุอันตราย ขับมา</t>
  </si>
  <si>
    <t>70-1432 รอ</t>
  </si>
  <si>
    <t>ท 4 88/57</t>
  </si>
  <si>
    <t>ไม่ชำนาญทาง</t>
  </si>
  <si>
    <t>อ.เฉลิมพระเกียรติ</t>
  </si>
  <si>
    <t>ถึงที่เกิดเหตุ เป็นทางโค้งเกิดเสียหลัก</t>
  </si>
  <si>
    <t>70-1433 รอ</t>
  </si>
  <si>
    <t>ร้อยเอ็ด</t>
  </si>
  <si>
    <t>กม 128-129</t>
  </si>
  <si>
    <t>ข้ามถนนแล้วพลิกคว่ำ</t>
  </si>
  <si>
    <t>10 มค</t>
  </si>
  <si>
    <t>กม 803-</t>
  </si>
  <si>
    <t>บ้านร้อง</t>
  </si>
  <si>
    <t>งาว</t>
  </si>
  <si>
    <t>รถกระบะชนท้ายรถบรรทุก</t>
  </si>
  <si>
    <t>70-2508 ชร</t>
  </si>
  <si>
    <t>ท 2 192/55</t>
  </si>
  <si>
    <t>ฝนตก ถนนลื่น</t>
  </si>
  <si>
    <t>รถโดยสาร</t>
  </si>
  <si>
    <t>ไม่ประจำทาง</t>
  </si>
  <si>
    <t>พะเยา อ.ปง</t>
  </si>
  <si>
    <t>รถกระบะ</t>
  </si>
  <si>
    <t>14 มค</t>
  </si>
  <si>
    <t>ตลิ่งชัน -</t>
  </si>
  <si>
    <t>หน้าไม้</t>
  </si>
  <si>
    <t>ลาดหลุมแก้ว</t>
  </si>
  <si>
    <t>ปทุมธานี</t>
  </si>
  <si>
    <t>รถบรรทุกชนรถตู้โดยสาร</t>
  </si>
  <si>
    <t>76-3801 กทม</t>
  </si>
  <si>
    <t>ท 2 199/54</t>
  </si>
  <si>
    <t>ไม่ระบุ</t>
  </si>
  <si>
    <t>รถตู้โดยสาร</t>
  </si>
  <si>
    <t>สุพรรณบุรี</t>
  </si>
  <si>
    <t>ที่จอดรับส่งผู้โดยสาร</t>
  </si>
  <si>
    <t>สุโขทัย</t>
  </si>
  <si>
    <t>กม 165-166</t>
  </si>
  <si>
    <t>โคกขมิ้น</t>
  </si>
  <si>
    <t>รถเก๋งเสียหลัก วิ่งไปในฝั่งการ</t>
  </si>
  <si>
    <t>83-5504 อด</t>
  </si>
  <si>
    <t>ท 3 171/54</t>
  </si>
  <si>
    <t>คู่กรณีวิ่ง</t>
  </si>
  <si>
    <t>เดินรถบรรทุกพ่วง</t>
  </si>
  <si>
    <t>83-5505 อด</t>
  </si>
  <si>
    <t>อุดร บ้านผือ</t>
  </si>
  <si>
    <t>ล้ำเส้นจราจร</t>
  </si>
  <si>
    <t>11 มค</t>
  </si>
  <si>
    <t>มิตรภาพ</t>
  </si>
  <si>
    <t>ในเมือง</t>
  </si>
  <si>
    <t>นครราชสีมา</t>
  </si>
  <si>
    <t>รถบรรทุกเลี้ยวตัดหน้า</t>
  </si>
  <si>
    <t>83-0825 ชย</t>
  </si>
  <si>
    <t>เลี้ยวตัดหน้า</t>
  </si>
  <si>
    <t>21 มค</t>
  </si>
  <si>
    <t>กม 11</t>
  </si>
  <si>
    <t>บ่อแสน</t>
  </si>
  <si>
    <t>ทับปุด</t>
  </si>
  <si>
    <t>พังงา</t>
  </si>
  <si>
    <t>70-1962 สฎ</t>
  </si>
  <si>
    <t>ท 4 5/47</t>
  </si>
  <si>
    <t>ก้มหยิบของ</t>
  </si>
  <si>
    <t>สฎ</t>
  </si>
  <si>
    <t>ลักษณะ 1 รถกระบะบรรทุกแบบพื้นเรียบ</t>
  </si>
  <si>
    <t>ลักษณะ 1 รถกระบะบรรทุกแบบมีข้างเสริม</t>
  </si>
  <si>
    <t>ลักษณะ 1 รถกระบะบรรทุกแบบมีเครื่องทุ่นแรง</t>
  </si>
  <si>
    <t>ตัวพ่วง</t>
  </si>
  <si>
    <t>1 กพ</t>
  </si>
  <si>
    <t>ทุ่งต้นศรี</t>
  </si>
  <si>
    <t>ห้วยลาน</t>
  </si>
  <si>
    <t>ดอกคำใต้</t>
  </si>
  <si>
    <t>พะเยา</t>
  </si>
  <si>
    <t>จยย ตัดหน้ารถ จึงหักหลบ</t>
  </si>
  <si>
    <t>70-1419 พย</t>
  </si>
  <si>
    <t>ท 3 135/57</t>
  </si>
  <si>
    <t>มีรถตัดหน้า</t>
  </si>
  <si>
    <t>กม 33-34</t>
  </si>
  <si>
    <t>สระบุรี</t>
  </si>
  <si>
    <t>2 กพ</t>
  </si>
  <si>
    <t>กม 21</t>
  </si>
  <si>
    <t>ทับกวาง</t>
  </si>
  <si>
    <t>แก่งคอย</t>
  </si>
  <si>
    <t>รถบรรทุกเปิดสัญญาณไฟเลี้ยว</t>
  </si>
  <si>
    <t>84-6852 นม</t>
  </si>
  <si>
    <t>ท.3 387/55</t>
  </si>
  <si>
    <t>เบรคไม่ทัน</t>
  </si>
  <si>
    <t>กะทันหัน รถตามหลังชนท้าย</t>
  </si>
  <si>
    <t>บร นางรอง</t>
  </si>
  <si>
    <t>ชนท้าย</t>
  </si>
  <si>
    <t>5 กพ</t>
  </si>
  <si>
    <t>กม 7-8</t>
  </si>
  <si>
    <t>เฉนียง</t>
  </si>
  <si>
    <t>สร</t>
  </si>
  <si>
    <t>รถตู้โดยสารชนท้ายรถบรรทุก</t>
  </si>
  <si>
    <t>81-9486 สร</t>
  </si>
  <si>
    <t>6 กพ</t>
  </si>
  <si>
    <t>ทล 3395</t>
  </si>
  <si>
    <t>หนองน้ำใส</t>
  </si>
  <si>
    <t>วัฒนานคร</t>
  </si>
  <si>
    <t>สระแก้ว</t>
  </si>
  <si>
    <t>รถกระบะแซงรถอีกคันทำให้</t>
  </si>
  <si>
    <t>70-0482 ตราด</t>
  </si>
  <si>
    <t>ท 3 40/53</t>
  </si>
  <si>
    <t>แซงผิด กม</t>
  </si>
  <si>
    <t>กระบะ</t>
  </si>
  <si>
    <t>กม 72-73</t>
  </si>
  <si>
    <t>ไปเฉี่ยวชนกับรถพ่วง</t>
  </si>
  <si>
    <t>70-0490 ตราด</t>
  </si>
  <si>
    <t>ตราด</t>
  </si>
  <si>
    <t>10 กพ</t>
  </si>
  <si>
    <t>กม 4</t>
  </si>
  <si>
    <t>คลองจิก</t>
  </si>
  <si>
    <t>บางปะอิน</t>
  </si>
  <si>
    <t>อยุธยา</t>
  </si>
  <si>
    <t>รถโดยสารวิ่งมาชนท้ายรถ</t>
  </si>
  <si>
    <t>84-6063 ชบ</t>
  </si>
  <si>
    <t>ขับเร็ว</t>
  </si>
  <si>
    <t>ขาออก</t>
  </si>
  <si>
    <t>บรรทุก และอีกหลายคัน</t>
  </si>
  <si>
    <t>12 กพ</t>
  </si>
  <si>
    <t>70-8101 สบ</t>
  </si>
  <si>
    <t>ท 3 110/38</t>
  </si>
  <si>
    <t>ไม่ทราบ</t>
  </si>
  <si>
    <t>กม 8+400</t>
  </si>
  <si>
    <t>ยางตาล</t>
  </si>
  <si>
    <t>โกรกพระ</t>
  </si>
  <si>
    <t>นว</t>
  </si>
  <si>
    <t>***</t>
  </si>
  <si>
    <t>84-4603 สบ</t>
  </si>
  <si>
    <t>ท 4 81/50</t>
  </si>
  <si>
    <t>กม 327-328</t>
  </si>
  <si>
    <t>84-4214 สบ</t>
  </si>
  <si>
    <t>14 กพ</t>
  </si>
  <si>
    <t>กม 245</t>
  </si>
  <si>
    <t>รถบรรทุกเลี้ยวกลับรถตัดหน้า</t>
  </si>
  <si>
    <t>70-0773 ปจ</t>
  </si>
  <si>
    <t>ท 3 643/55</t>
  </si>
  <si>
    <t>ตัดหน้า</t>
  </si>
  <si>
    <t>ตู้นั่งบุคคล</t>
  </si>
  <si>
    <t>รถตู้ทะเบียน ฮน 4338 กทม</t>
  </si>
  <si>
    <t>ฉช พนมสารคาม</t>
  </si>
  <si>
    <t>กระชั้นชิด</t>
  </si>
  <si>
    <t>16 กพ</t>
  </si>
  <si>
    <t>ปทุมธานี-</t>
  </si>
  <si>
    <t>บางเตย</t>
  </si>
  <si>
    <t>สามโคก</t>
  </si>
  <si>
    <t>รถโดยสารไม่ประจำทางทะเบียน</t>
  </si>
  <si>
    <t>70-2372 รบ</t>
  </si>
  <si>
    <t>ท 3 9/58</t>
  </si>
  <si>
    <t>ไม่ทราบชัด</t>
  </si>
  <si>
    <t>30-0026 มค ชนท้ายรถ</t>
  </si>
  <si>
    <t>70-2378 รบ</t>
  </si>
  <si>
    <t>นฐ กำแพงแสน</t>
  </si>
  <si>
    <t>พ่วงลากจูง</t>
  </si>
  <si>
    <t>17 กพ</t>
  </si>
  <si>
    <t>ปากช่อง</t>
  </si>
  <si>
    <t>รถบรรทุกชนท้ายรถพ่วง</t>
  </si>
  <si>
    <t>85-0696 นม</t>
  </si>
  <si>
    <t>ลักษณะ 2 รถตู้บรรทุก</t>
  </si>
  <si>
    <t>4 นม 242/53</t>
  </si>
  <si>
    <t>**</t>
  </si>
  <si>
    <t>รถพ่วง</t>
  </si>
  <si>
    <t>กม 68</t>
  </si>
  <si>
    <t xml:space="preserve">หมายเลขทะเบียน 78-7532 </t>
  </si>
  <si>
    <t>กทม และเลยไปชนรถเก๋ง</t>
  </si>
  <si>
    <t>หนองกรด</t>
  </si>
  <si>
    <t>บรรพตพิสัย</t>
  </si>
  <si>
    <t>รถบรรทุกเดินทางมาถึงที่เกิดเหตุ</t>
  </si>
  <si>
    <t>80-9843 ลพ</t>
  </si>
  <si>
    <t>ท 2 76/49</t>
  </si>
  <si>
    <t>กม 369-370</t>
  </si>
  <si>
    <t>คนขับรถเกิดหลับใน</t>
  </si>
  <si>
    <t>ชม ฝาง</t>
  </si>
  <si>
    <t>เชียงใหม่-</t>
  </si>
  <si>
    <t>แม่เจดีย์ใหม่</t>
  </si>
  <si>
    <t>เวียงป่าเป้า</t>
  </si>
  <si>
    <t>70-0745 ชม</t>
  </si>
  <si>
    <t>ท 2 507/55</t>
  </si>
  <si>
    <t>กม 54-55</t>
  </si>
  <si>
    <t>20 กพ</t>
  </si>
  <si>
    <t>พระราม 2</t>
  </si>
  <si>
    <t>บางกระเจ้า</t>
  </si>
  <si>
    <t>สมุทรสาคร</t>
  </si>
  <si>
    <t>86-6472 นฐ</t>
  </si>
  <si>
    <t>ท 2 276/34</t>
  </si>
  <si>
    <t>หักหลบรถ</t>
  </si>
  <si>
    <t>กม 33-900</t>
  </si>
  <si>
    <t>เสียหลัก</t>
  </si>
  <si>
    <t xml:space="preserve"> ลาดบัวขาว</t>
  </si>
  <si>
    <t>สีคิ้ว</t>
  </si>
  <si>
    <t>รถโดยสารประจำทางเบรกไม่อยู่</t>
  </si>
  <si>
    <t>70-6456 สบ</t>
  </si>
  <si>
    <t>ท 3 12./42</t>
  </si>
  <si>
    <t>รถโดยสารประจำทาง</t>
  </si>
  <si>
    <t>กม 99-100</t>
  </si>
  <si>
    <t>ไถลลื่นไปชนรถพ่วง</t>
  </si>
  <si>
    <t>71-1564 สบ</t>
  </si>
  <si>
    <t>นม ด่านขุนทด</t>
  </si>
  <si>
    <t>21 กพ</t>
  </si>
  <si>
    <t>เอเชีย 4055</t>
  </si>
  <si>
    <t>ตันหยงมัส</t>
  </si>
  <si>
    <t>ระแงะ</t>
  </si>
  <si>
    <t>นราธิวาส</t>
  </si>
  <si>
    <t>รถยนต์ทะเบียน บง 5239 ยะลา</t>
  </si>
  <si>
    <t>80-5841 นธ</t>
  </si>
  <si>
    <t>ท 2 112/29</t>
  </si>
  <si>
    <t>แซงไม่พ้น</t>
  </si>
  <si>
    <t>หมู่ 4</t>
  </si>
  <si>
    <t>แซงรถพ่วงไม่พ้น เกิดการชน</t>
  </si>
  <si>
    <t>ปัตตานี</t>
  </si>
  <si>
    <t>บ้านแกแม</t>
  </si>
  <si>
    <t>กับรถลากจูง</t>
  </si>
  <si>
    <t>24 กพ</t>
  </si>
  <si>
    <t>กม 11-12</t>
  </si>
  <si>
    <t>หนองงิ้ว</t>
  </si>
  <si>
    <t>รถบรรทุก มาถึงจุดเกิดเหตุ</t>
  </si>
  <si>
    <t>82-3911 อด</t>
  </si>
  <si>
    <t>ท 3 129/51</t>
  </si>
  <si>
    <t>บ้านกกบก</t>
  </si>
  <si>
    <t>เป็นทางลงเขา เสียหลัก</t>
  </si>
  <si>
    <t>อุดรธานี</t>
  </si>
  <si>
    <t>พลิกคว่ำ</t>
  </si>
  <si>
    <t>25 กพ</t>
  </si>
  <si>
    <t>กม 10+</t>
  </si>
  <si>
    <t>บ้านเมืองใหม่</t>
  </si>
  <si>
    <t>สมุทรปราการ</t>
  </si>
  <si>
    <t>*****</t>
  </si>
  <si>
    <t>70-7469 สป</t>
  </si>
  <si>
    <t>ท 2 23/51</t>
  </si>
  <si>
    <t>700ฟ</t>
  </si>
  <si>
    <t>สป พระประแดง</t>
  </si>
  <si>
    <t>กม 15</t>
  </si>
  <si>
    <t>กกดู่</t>
  </si>
  <si>
    <t>รถจยย ที่วิ่งสวนมาเสียหลัก</t>
  </si>
  <si>
    <t>70-5433 อย</t>
  </si>
  <si>
    <t>ลักษณะ 5 รถบรรทุกเฉพาะกิจ (ถังผสมคอนกรีต)</t>
  </si>
  <si>
    <t>ท 3 103/53</t>
  </si>
  <si>
    <t>บ้านโป่งป่าติ้ว</t>
  </si>
  <si>
    <t>เข้ามาในฝั่งของรถบรรทุก</t>
  </si>
  <si>
    <t>70-5434 อย</t>
  </si>
  <si>
    <t>ข้ามเลน</t>
  </si>
  <si>
    <t>ทำให้ชนประสานงากัน</t>
  </si>
  <si>
    <t>26 กพ</t>
  </si>
  <si>
    <t>มิตรภาพ 2</t>
  </si>
  <si>
    <t>หนองสาหร่าย</t>
  </si>
  <si>
    <t>รถโดยสารประจำทาง ชนท้าย</t>
  </si>
  <si>
    <t>82-5322 บร</t>
  </si>
  <si>
    <t>ท 3 46/52</t>
  </si>
  <si>
    <t>ขาเข้า นม</t>
  </si>
  <si>
    <t>81-5544 บร</t>
  </si>
  <si>
    <t>กม 73</t>
  </si>
  <si>
    <t>27 กพ</t>
  </si>
  <si>
    <t>รถโดยสารถูกรถอื่นตัดหน้า</t>
  </si>
  <si>
    <t>70-2548 อย</t>
  </si>
  <si>
    <t>ท 3 42/40</t>
  </si>
  <si>
    <t>รถอื่นตัดหน้า</t>
  </si>
  <si>
    <t>กม 17</t>
  </si>
  <si>
    <t>แล้วหักหลบข้ามเลน</t>
  </si>
  <si>
    <t>สระบุรี บ้านหมอ</t>
  </si>
  <si>
    <t>เอเชีย 41</t>
  </si>
  <si>
    <t>เขาชัยสน</t>
  </si>
  <si>
    <t>พัทลุง</t>
  </si>
  <si>
    <t>รถเก๋งแซงและเบรกกระทันหัน</t>
  </si>
  <si>
    <t>81-7443 สข</t>
  </si>
  <si>
    <t>ตัดหน้ากระชั้นชิด</t>
  </si>
  <si>
    <t>กม 42</t>
  </si>
  <si>
    <t>รถเปลี่ยนเลนเพื่อกลับรถ</t>
  </si>
  <si>
    <t>เปลี่ยนเลน</t>
  </si>
  <si>
    <t>กะทันหัน</t>
  </si>
  <si>
    <t>รถลากจูง</t>
  </si>
  <si>
    <t>28 กพ</t>
  </si>
  <si>
    <t xml:space="preserve">ทล 9 </t>
  </si>
  <si>
    <t>บางกระบือ</t>
  </si>
  <si>
    <t>รถพ่วงถูกรถตำรวจเรียกให้จอด</t>
  </si>
  <si>
    <t>62 -3475 กทม</t>
  </si>
  <si>
    <t>ท 4 152/56</t>
  </si>
  <si>
    <t>รถชนท้าย</t>
  </si>
  <si>
    <t>กม 70-71</t>
  </si>
  <si>
    <t>แล้วมีรถพ่วงอีกคันขับตามมา</t>
  </si>
  <si>
    <t>51-1898 กท</t>
  </si>
  <si>
    <t>ระยอง</t>
  </si>
  <si>
    <t>ชนท้าย รถพ่วงคันแรกเสียหลัก</t>
  </si>
  <si>
    <t>ตกข้างทางทับรถตำรวจ</t>
  </si>
  <si>
    <t>ทล 210</t>
  </si>
  <si>
    <t>นาคำไฮ</t>
  </si>
  <si>
    <t>หนองบัวลำภู</t>
  </si>
  <si>
    <t>รถบรรทุกหักหลบกองอ้อย</t>
  </si>
  <si>
    <t>70-6719 ชร</t>
  </si>
  <si>
    <t>ท 2 126/46</t>
  </si>
  <si>
    <t>บนถนน ไปชนกับรถกระบะ</t>
  </si>
  <si>
    <t>ลักษณะ 5 บรรทุกเฉพาะกิจ</t>
  </si>
  <si>
    <t>วันที่</t>
  </si>
  <si>
    <t>เวลา</t>
  </si>
  <si>
    <t>08.00 น.</t>
  </si>
  <si>
    <t>ทล.9 กม.71</t>
  </si>
  <si>
    <t>รถบรรทุกได้ขับรถเร็วทำให้ชนท้ายรถรถยนต์ส่วนบุคคล</t>
  </si>
  <si>
    <t>70-6821 กทม.</t>
  </si>
  <si>
    <t>00158/40</t>
  </si>
  <si>
    <t>14.50 น.</t>
  </si>
  <si>
    <t>สี่แยกจุดตรวจเขานิยม</t>
  </si>
  <si>
    <t>พรานกระต่าย</t>
  </si>
  <si>
    <t>กำแพงเพชร</t>
  </si>
  <si>
    <t>รถบรรทุกตัดหน้ารถโดยสารกระชั้นชิดเนื่องจากรถบรรทุกจะกลับรถ</t>
  </si>
  <si>
    <t>83-2689 นครสวรรค์</t>
  </si>
  <si>
    <t>ไม่แจ้ง</t>
  </si>
  <si>
    <t>83-4352 นครสวรรค์</t>
  </si>
  <si>
    <t>12.30 น.</t>
  </si>
  <si>
    <t>บางละมุง</t>
  </si>
  <si>
    <t>ชลบุรี</t>
  </si>
  <si>
    <t>รถจักรยานยนต์ได้ขับรถด้วยความเร็วเป็นเหตุให้ชนท้ายรถบรรทุกคันที่ 1 และรถบรรทุกคันที่ 2 ตามหลังได้ทับรถจักรยานยนต์</t>
  </si>
  <si>
    <t>76-8336 ชลบุรี</t>
  </si>
  <si>
    <t>00204/54</t>
  </si>
  <si>
    <t>71-8084 ชลบุรี</t>
  </si>
  <si>
    <t>22.40 น.</t>
  </si>
  <si>
    <t>ทล.304 กม.266-267</t>
  </si>
  <si>
    <t>นกออก</t>
  </si>
  <si>
    <t>รถบรรทุกพ่วงคันที่ 2 ได้ขับรถด้วยความเร็วเป็นเหตุให้ชนท้ายรถบรรทุกพ่วงคันที่ 1</t>
  </si>
  <si>
    <t>85-0085 นครราชสีมา</t>
  </si>
  <si>
    <t>00128/57</t>
  </si>
  <si>
    <t>82-9266 นครราชสีมา</t>
  </si>
  <si>
    <t>ลักษณะ 8 รถกึ่งพ่วงบรรทุกวัสดุยาว</t>
  </si>
  <si>
    <t>70-1857 ชัยภูมิ</t>
  </si>
  <si>
    <t>0018/46</t>
  </si>
  <si>
    <t>70-1858 ชัยภูมิ</t>
  </si>
  <si>
    <t>22.00 น.</t>
  </si>
  <si>
    <t>ทล. 226</t>
  </si>
  <si>
    <t>เมืองที</t>
  </si>
  <si>
    <t>สุรินทร์</t>
  </si>
  <si>
    <t>รถกะบะขับรถเร็วทำให้ชนท้ายรถบรรทุก</t>
  </si>
  <si>
    <t>70-0858 ศรีสะเกษ</t>
  </si>
  <si>
    <t>00131/55</t>
  </si>
  <si>
    <t>05.30 น.</t>
  </si>
  <si>
    <t>ทล.9 กม.30+700</t>
  </si>
  <si>
    <t>บึงคำพร้อม</t>
  </si>
  <si>
    <t>ลำลูกกา</t>
  </si>
  <si>
    <t>รถบรรทุกพ่วงได้ชนการ์ดเรียลเป็นเหตุให้พลิกคว่ำ</t>
  </si>
  <si>
    <t>71-6679 สมุทรปราการ</t>
  </si>
  <si>
    <t>00290/56</t>
  </si>
  <si>
    <t>ขับเบียดฝั่งซ้าย</t>
  </si>
  <si>
    <t>98-6215 กทม.</t>
  </si>
  <si>
    <t>19.50 น.</t>
  </si>
  <si>
    <t>ทล.323</t>
  </si>
  <si>
    <t>ท่าล้อ</t>
  </si>
  <si>
    <t>ท่าม่วง</t>
  </si>
  <si>
    <t>กาญจนบุรี</t>
  </si>
  <si>
    <t>รถบรรทุกได้ชับเร็วทำให้ชนท้ายรถยนต์ส่วนบุคคล</t>
  </si>
  <si>
    <t>82-8541 กาญจรบุรี</t>
  </si>
  <si>
    <t>03.15 น.</t>
  </si>
  <si>
    <t>มิตรภาพ กม. 186-187</t>
  </si>
  <si>
    <t>ดอนชมพู</t>
  </si>
  <si>
    <t>โนนสูง</t>
  </si>
  <si>
    <t>รถบรรทุกพ่วงขับมาด้วยความเร็วเป็นเหตุให้ชนรถตู้โดยสารไม่ประจำทางและรถยนต์ส่วนบุคคลอีก 2 คนที่ชะลอผ่านเส้นทาง</t>
  </si>
  <si>
    <t>70-2951 อุดรธานี</t>
  </si>
  <si>
    <t>00070/31</t>
  </si>
  <si>
    <t>70-2778 อุดรธานี</t>
  </si>
  <si>
    <t>23.30 น.</t>
  </si>
  <si>
    <t>บางนา-ตราด กม.8-9</t>
  </si>
  <si>
    <t>บางแก้ว</t>
  </si>
  <si>
    <t>บางพลี</t>
  </si>
  <si>
    <t>รถบรรทุกพ่วงได้ขับรถตัดหน้ารถยนต์ส่วนบุคคลกระชั้นชิด</t>
  </si>
  <si>
    <t>70-3157 ประจวบคีรีขันธื</t>
  </si>
  <si>
    <t>00054/46</t>
  </si>
  <si>
    <t>70-3158 ประจวบคีรีขันธ์</t>
  </si>
  <si>
    <t>10.00 น.</t>
  </si>
  <si>
    <t>มิตรภาพ กม.358+400</t>
  </si>
  <si>
    <t>โนนท่อน</t>
  </si>
  <si>
    <t>ขอนแก่น</t>
  </si>
  <si>
    <t>รถโดยสารประจำทางชนท้ายรถบรรทุกที่กำลังเก็บป้ายโฆษณาบริเวณไหล่ทาง</t>
  </si>
  <si>
    <t>98-5496 กทม.</t>
  </si>
  <si>
    <t>00613/56</t>
  </si>
  <si>
    <t>ไชยณรงค์</t>
  </si>
  <si>
    <t>รถบรรทุกพ่วงขับมาด้วยความเร็วเป็นเหตุให้ชนรถโดยสารสองแถวและรถยนต์ส่วนบุคคล</t>
  </si>
  <si>
    <t>87-8506 นครราชสีมา</t>
  </si>
  <si>
    <t>00073/56</t>
  </si>
  <si>
    <t>87-8507 นครราชสีมา</t>
  </si>
  <si>
    <t>05.10 น.</t>
  </si>
  <si>
    <t>บรบือ</t>
  </si>
  <si>
    <t>มหาสารคาม</t>
  </si>
  <si>
    <t>รถโดยสารได้ชนท้ายรถบรรทุก</t>
  </si>
  <si>
    <t>70-1163 มหาสารคาม</t>
  </si>
  <si>
    <t>17.30 น.</t>
  </si>
  <si>
    <t>ทล.11 กม.265-266</t>
  </si>
  <si>
    <t>ดงประคำ</t>
  </si>
  <si>
    <t>รถบรรทุกน้ำมันดีเซลขับรถด้วยความเร็ว ทำให้เสียหลักพลิกคว่ำ</t>
  </si>
  <si>
    <t>60-6554 กทม.</t>
  </si>
  <si>
    <t>00378/54</t>
  </si>
  <si>
    <t>61-3917 กทม.</t>
  </si>
  <si>
    <t>17.20 นง</t>
  </si>
  <si>
    <t>สาย352</t>
  </si>
  <si>
    <t>คลองเจ็ด</t>
  </si>
  <si>
    <t>คลองหลวง</t>
  </si>
  <si>
    <t>รถบรรทุกกลับรถกระทันหันเป็นเหตุให้ตัดหน้ารถยนต์ส่วนบุคคลกระชั้นชิด</t>
  </si>
  <si>
    <t>70-1665 ลพบุรี</t>
  </si>
  <si>
    <t>02826/53</t>
  </si>
  <si>
    <t>08.20 น.</t>
  </si>
  <si>
    <t>หนองน้อย</t>
  </si>
  <si>
    <t>วัดสิงห์</t>
  </si>
  <si>
    <t>ชัยนาท</t>
  </si>
  <si>
    <t>รถบรรทุกพ่วงคันที่ 2 ได้ขับรถชนท้ายรถบรรทุกพ่วงคันที่ 1 เป็นเหตุให้รถบรรทุกพ่วงคันที่ 1 พลิกคว่ำลงข้างทาง</t>
  </si>
  <si>
    <t>81-3089 นครสวรรค์</t>
  </si>
  <si>
    <t>00046/48</t>
  </si>
  <si>
    <t>80-3090 นครสวรรค์</t>
  </si>
  <si>
    <t>80-8263 ชัยนาท</t>
  </si>
  <si>
    <t>00184/56</t>
  </si>
  <si>
    <t>81-5567 ชัยนาท</t>
  </si>
  <si>
    <t>03.23 น.</t>
  </si>
  <si>
    <t>ตลาดใหญ่</t>
  </si>
  <si>
    <t>สมุทรสงคราม</t>
  </si>
  <si>
    <t>รถยนต์ส่วนบุคคลได้ขับรถด้วยความเร็วเป็นเหตุให้ชนท้ายรถบรรทุก</t>
  </si>
  <si>
    <t>80-6373 สมุทรสงคราม</t>
  </si>
  <si>
    <t>00028/53</t>
  </si>
  <si>
    <t>80-5505 สมุทรสงคราม</t>
  </si>
  <si>
    <t>13.30 น.</t>
  </si>
  <si>
    <t>ลำลูกกา-วังน้อย</t>
  </si>
  <si>
    <t>บึงคำพร้อย</t>
  </si>
  <si>
    <t>รถบรรทุกพ่วงขับรถด้วยความเร็วเป็นเหตุให้ชนกับรถยนต์ส่วนบุคคลและทรัพย์สินของราชการบริเวณไฟแดงเสียหาย</t>
  </si>
  <si>
    <t>50-4479 กทม.</t>
  </si>
  <si>
    <t>ลักษณะ 6 รถพ่วง 1 เพลา</t>
  </si>
  <si>
    <t>23.00 น.</t>
  </si>
  <si>
    <t>ทล.2 กม.91-96</t>
  </si>
  <si>
    <t>ลาดบัวขาว</t>
  </si>
  <si>
    <t xml:space="preserve">รถบรรทุกคันที่2 ขับมาด้วยความเร็วเป็นเหตุให้ชนรถบรรทุกคันที่ 1 </t>
  </si>
  <si>
    <t>70-3102 ขอนแก่น</t>
  </si>
  <si>
    <t>70-3103 ขอนแก่น</t>
  </si>
  <si>
    <t>77-8846 กทม.</t>
  </si>
  <si>
    <t>00072/45</t>
  </si>
  <si>
    <t>77-8847 กทม.</t>
  </si>
  <si>
    <t>06.40 น.</t>
  </si>
  <si>
    <t>ชัยบาดาล-ด่านขุนทด</t>
  </si>
  <si>
    <t>ห้วยบง</t>
  </si>
  <si>
    <t>ด่านขุนทด</t>
  </si>
  <si>
    <t>รถบรรทุกคันที่2 ขับมาด้วยความเร็วบนทางลาดชันและระบบเบรคขัดข้อง จึงเป็นเหตุให้รถบรรทึกคันที่2 ชนกับรถบรรทุกคันที่1 และรถจักรยานยนต์</t>
  </si>
  <si>
    <t>70--5261 นครราชสีมา</t>
  </si>
  <si>
    <t>00383/47</t>
  </si>
  <si>
    <t>ระบบเบรคขัดข้อง</t>
  </si>
  <si>
    <t>70-1055 ลพบุรี</t>
  </si>
  <si>
    <t>82-8795 สมุทรปราการ</t>
  </si>
  <si>
    <t>00343/56</t>
  </si>
  <si>
    <t>81-3431 สมุทรปราการ</t>
  </si>
  <si>
    <t>16.00 น.</t>
  </si>
  <si>
    <t>พะเยา-จุน</t>
  </si>
  <si>
    <t>ดงสุวรรณ</t>
  </si>
  <si>
    <t>รถบรรทุกชนรถยนต์ส่วนบุคคล</t>
  </si>
  <si>
    <t>70-4872 เชียงราย</t>
  </si>
  <si>
    <t>00022/49</t>
  </si>
  <si>
    <t>70-4661 เชียงราย</t>
  </si>
  <si>
    <t>01.10 น.</t>
  </si>
  <si>
    <t>ตลิ่งชัน</t>
  </si>
  <si>
    <t>รถยนต์ส่วนบุคคลเสียหลักข้ามเลนชนรถบรรทุก</t>
  </si>
  <si>
    <t>77-3594 กทม.</t>
  </si>
  <si>
    <t>00005/56</t>
  </si>
  <si>
    <t>11.50 น.</t>
  </si>
  <si>
    <t>ทหาร</t>
  </si>
  <si>
    <t>หนองขอนกว้าง</t>
  </si>
  <si>
    <t>รถโดยสารประจำทางขับรถตามหลังรถบรรทุกที่ขับรถตามหลังรถยนต์ส่วนบุคคลและหยุดรถกะทันหันเป็นเหตุให้รถโดยสารและรถบรรทุกหยุดรถไม่ทัน</t>
  </si>
  <si>
    <t>79-2112 กทม.</t>
  </si>
  <si>
    <t>ตามหลังกระชั้นชิด</t>
  </si>
  <si>
    <t>21.30 น.</t>
  </si>
  <si>
    <t>ห้วยขมิ้น</t>
  </si>
  <si>
    <t>หนองแค</t>
  </si>
  <si>
    <t>รถโดยสารประจำทางได้เฉี่ยวชนกับรถบรรทุกและรถยนต์ส่วนบุคคล</t>
  </si>
  <si>
    <t>81-6799พระนครศรีอยุธยา</t>
  </si>
  <si>
    <t>ลักษณะ 1 รถกระบะบรรทุกท้ายลาด</t>
  </si>
  <si>
    <t>07.30 น.</t>
  </si>
  <si>
    <t>รถบรรทุกคันที่ 1 ยางระเบิดเป็นเหตุให้เสียหลักชนกับรถยนต์ส่วนบุคคลและรถบรรทุกกึ่งพ่วง</t>
  </si>
  <si>
    <t>85-2894 สระบุรี</t>
  </si>
  <si>
    <t>00592/55</t>
  </si>
  <si>
    <t>ยางระเบิด</t>
  </si>
  <si>
    <t>70-1150 นครราชสรมา</t>
  </si>
  <si>
    <t>00334/53</t>
  </si>
  <si>
    <t>คู่กรณียางระเบิด</t>
  </si>
  <si>
    <t>70-0985 นครราชสีมา</t>
  </si>
  <si>
    <t>03.00 นง</t>
  </si>
  <si>
    <t>ทล.1 กม.322-323</t>
  </si>
  <si>
    <t>ย่านมัทรี</t>
  </si>
  <si>
    <t>พยุหะคีรี</t>
  </si>
  <si>
    <t>นครสวรรค์</t>
  </si>
  <si>
    <t>รถตู้โดยสารประจำทางได้เกิดเหตุชนท้ายรถบรรทุก</t>
  </si>
  <si>
    <t>80-9059 กำแพงเพชร</t>
  </si>
  <si>
    <t>00232/54</t>
  </si>
  <si>
    <t>รถคู่กรณีหลับใน</t>
  </si>
  <si>
    <t>20.25 น.</t>
  </si>
  <si>
    <t>ทล.209 กม.575-576</t>
  </si>
  <si>
    <t>เชียงยืน</t>
  </si>
  <si>
    <t>83-6954 ขอนแก่น</t>
  </si>
  <si>
    <t>00064/58</t>
  </si>
  <si>
    <t>รถคู่กรณีขับรถด้วยความเร็ว</t>
  </si>
  <si>
    <t>83-7611 ขอนแก่น</t>
  </si>
  <si>
    <t>04.30 น.</t>
  </si>
  <si>
    <t>ทล.117 กม.167</t>
  </si>
  <si>
    <t>มะต้อง</t>
  </si>
  <si>
    <t>รถยนต์ส่วนบุคคลแซงรถบรรทุกคันที่ 1 บนถนนที่เป็นทางโค้งเป็นเหตุให้ชนประสานงากับรถบรรทุกคันที่ 2</t>
  </si>
  <si>
    <t>70-5013 นครสวรรค์</t>
  </si>
  <si>
    <t>รถคู่กรณีแซงทางโค้ง</t>
  </si>
  <si>
    <t>13.20 น.</t>
  </si>
  <si>
    <t>อุทยานแห่งชาติภ</t>
  </si>
  <si>
    <t>หนองบัว</t>
  </si>
  <si>
    <t>ภูเรือ</t>
  </si>
  <si>
    <t>รถบรรทุกได้บรรทุกผู้โดยสารผ่านเส้นทางที่เป็นทางโค้งประกอบกับขับรถดวยความเร็วเป็นเหตุให้เสียหลักพลิกคว่ำข้างทาง</t>
  </si>
  <si>
    <t>81-5107 มหาสารคาม</t>
  </si>
  <si>
    <t>00580/57</t>
  </si>
  <si>
    <t>ขับรถด้วยความเร็วและใช้รถผิดประเภท</t>
  </si>
  <si>
    <t>ท่าเยี่ยม</t>
  </si>
  <si>
    <t>โชคชัย</t>
  </si>
  <si>
    <t>รถบรรทุกพ่วงได้เกิดเหตุเสียหลักชนกับรถยนต์ส่วนบุคคลเป็นเหตุให้พลิกคว่ำเกาะกลางถนน พร้อมรถยนต์ส่วนบุคคล</t>
  </si>
  <si>
    <t>79-0428 กทม.</t>
  </si>
  <si>
    <t>00552/57</t>
  </si>
  <si>
    <t>ถนนลื่นเสียหลัก</t>
  </si>
  <si>
    <t>18.00 น.</t>
  </si>
  <si>
    <t>ทล.2040</t>
  </si>
  <si>
    <t>หนองแสง</t>
  </si>
  <si>
    <t>วาปีปทุม</t>
  </si>
  <si>
    <t>รถยนต์ส่วนบุคคลได้เกิดเหตุชนรถบรรทุกพ่วง เนื่องจากถนนลื่น</t>
  </si>
  <si>
    <t>70-9201 สระบุรี</t>
  </si>
  <si>
    <t>00039/58</t>
  </si>
  <si>
    <t>ฝนตกถนนลื่น</t>
  </si>
  <si>
    <t>71-4522 สระบุรี</t>
  </si>
  <si>
    <t>09.00 น.</t>
  </si>
  <si>
    <t>สีคิ้ว-ชัยภูมิ</t>
  </si>
  <si>
    <t>บ้านแปรง</t>
  </si>
  <si>
    <t>รถบรรทุกพ่วงได้ขับรถมาด้วยความเร็วประกอบกับมีเด็กวิ่งข้ามถนน เป็นเหตุให้ชน</t>
  </si>
  <si>
    <t>70-5096 นม</t>
  </si>
  <si>
    <t>00100/56</t>
  </si>
  <si>
    <t>มีเด็กวิ่งตัดหน้ารถ</t>
  </si>
  <si>
    <t>70-5151 นม</t>
  </si>
  <si>
    <t>15.45 น.</t>
  </si>
  <si>
    <t>ใต้สะพานคลองส่งน้ำชลประทาน</t>
  </si>
  <si>
    <t>ท่าช้าง</t>
  </si>
  <si>
    <t>นครนายก</t>
  </si>
  <si>
    <t>รถบรรทุกได้ขับตามรถจักรยานยนต์เป็นเหตุให้เฉี่ยวชนรถจักรยานยนต์ล้มและทับศีรษะ</t>
  </si>
  <si>
    <t>80-4331 นม.</t>
  </si>
  <si>
    <t>เฉี่ยวชนและทับคู่กรณี</t>
  </si>
  <si>
    <t>รถยนต์ส่วนบุคคลได้ฝ่าฝืนสัญญาไฟจราจร เป็นเหตุให้รถบรรทุกชนและเฉี่ยวชนกับรถยนต์ส่วนบุคคลอีกคัน</t>
  </si>
  <si>
    <t>00790/53</t>
  </si>
  <si>
    <t>รถคู่กรณีฝ่าฝืนสัญญาณไฟจราจร</t>
  </si>
  <si>
    <t>50-7453 กทม.</t>
  </si>
  <si>
    <t>03.30 น.</t>
  </si>
  <si>
    <t>คลองไผ่</t>
  </si>
  <si>
    <t>รถโดยสารประจำทางขับรถด้วยความเร็วเป็นเหตุให้ชนท้ายรถบรรทุก</t>
  </si>
  <si>
    <t>81-5123 ขก.</t>
  </si>
  <si>
    <t>00379/47</t>
  </si>
  <si>
    <t>15.19 น.</t>
  </si>
  <si>
    <t>สามร้อยยอด</t>
  </si>
  <si>
    <t>ประจวบคึรีขันธ์</t>
  </si>
  <si>
    <t>รถบรรทุกได้เกิดการเฉี่ยวชนกับรถยนต์ส่วน</t>
  </si>
  <si>
    <t>80-5772 นม.</t>
  </si>
  <si>
    <t>00179/56</t>
  </si>
  <si>
    <t>เฉี่ยวชน</t>
  </si>
  <si>
    <t>16.30 น.</t>
  </si>
  <si>
    <t>ทล.2113</t>
  </si>
  <si>
    <t>เหมืองแพร่</t>
  </si>
  <si>
    <t>นาแห้ว</t>
  </si>
  <si>
    <t>รถบรรทุกได้ขับรถด้วยความเร็ว มาถึงที่เกิดเหตุเป็นทางโค้งลงเข้า ได้เสียหลักตกไหล่ทาง ชนราวกันอันตรายและเสาไฟฟ้า</t>
  </si>
  <si>
    <t>83-7745 อด.</t>
  </si>
  <si>
    <t>00691/30</t>
  </si>
  <si>
    <t>ขับรถด้วยความเร็ว</t>
  </si>
  <si>
    <t>19.00 น.</t>
  </si>
  <si>
    <t>ทล.321 กม.86+060</t>
  </si>
  <si>
    <t>ดอนแจง</t>
  </si>
  <si>
    <t>รถยนต์ส่วนบุคคลได้ขับรถมาด้วยความเร็วเป็นเหตุให้ชนท้ายรถบรรทุกที่รอกลับรถ</t>
  </si>
  <si>
    <t>84-0435 สุพรรณบุรี</t>
  </si>
  <si>
    <t>00034/36</t>
  </si>
  <si>
    <t>มิตรภาพ กม.182-183</t>
  </si>
  <si>
    <t>รถบรรทุกได้ขับรถชนท้ายรถบรรทุกอีกครั้งและรถยนต์ส่วนบุคคล</t>
  </si>
  <si>
    <t>70-2757 นม.</t>
  </si>
  <si>
    <t>03079/54</t>
  </si>
  <si>
    <t>รถบรรทุกขับรถด้วยความเร็ว</t>
  </si>
  <si>
    <t>82-3510 นม.</t>
  </si>
  <si>
    <t>05.10 นง</t>
  </si>
  <si>
    <t>สาย 2421 กม.36-37</t>
  </si>
  <si>
    <t>บ้านดอน</t>
  </si>
  <si>
    <t>รถยนต์ส่วนบุคคลได้ขับรถตัดหน้ารถบรรทุกเป็นเหตุให้รถบรรทุกชนท้าย</t>
  </si>
  <si>
    <t>81-8832 ปราจีนบุรี</t>
  </si>
  <si>
    <t>00119/57</t>
  </si>
  <si>
    <t>รถคู่กรณีตัดหน้ากระชั้นชิด</t>
  </si>
  <si>
    <t>06.05 น.</t>
  </si>
  <si>
    <t>เอเชีย กม.135-136</t>
  </si>
  <si>
    <t>อู่ตะเภา</t>
  </si>
  <si>
    <t>มโนรมย์</t>
  </si>
  <si>
    <t>รถบรรทุกได้ขับรถชนท้ายรถบรรทุกอีกคัน</t>
  </si>
  <si>
    <t>60-2016 กทม.</t>
  </si>
  <si>
    <t>00195/57</t>
  </si>
  <si>
    <t>70-7537 อย.</t>
  </si>
  <si>
    <t>ลักษณะ 5 รถบรรทุกเฉพาะกิจ (เครื่องทุ่นแรง)</t>
  </si>
  <si>
    <t>เอเชีย กม. 132-133</t>
  </si>
  <si>
    <t>เสือโฮก</t>
  </si>
  <si>
    <t>รถบรรทุกได้ขับชนท้ายรถยนต์ส่วนบุคคลที่จอดนอนหลับไหล่ทาง</t>
  </si>
  <si>
    <t>70-3632 ลป.</t>
  </si>
  <si>
    <t>00128/53</t>
  </si>
  <si>
    <t>วิสัยทัศน์ในการมองเห็นไม่ดี (กลางคืน)</t>
  </si>
  <si>
    <t>70-7646 ลป.</t>
  </si>
  <si>
    <t>04.55 น.</t>
  </si>
  <si>
    <t>ทล.340 กม. 72</t>
  </si>
  <si>
    <t>สนามชัย</t>
  </si>
  <si>
    <t>รถบรรทุกได้เกิดการเฉี่ยวชนกับรถจักรยานยนต์</t>
  </si>
  <si>
    <t>82-6779 ราชบุรี</t>
  </si>
  <si>
    <t>11.30 น</t>
  </si>
  <si>
    <t>ทล.117 กม. 42+900</t>
  </si>
  <si>
    <t>โพธิ์ไทรงาน</t>
  </si>
  <si>
    <t>บึงราราง</t>
  </si>
  <si>
    <t>พิจิตร</t>
  </si>
  <si>
    <t>รถบรรทุกน้ำมันได้ขับมาด้วยความเร็วเป็นเหตุให้เสียหลักพลิกคว่ำ</t>
  </si>
  <si>
    <t>70-2911 นครสวรรค์</t>
  </si>
  <si>
    <t>00100/50</t>
  </si>
  <si>
    <t>มอเตอร์เวย์ กม 55</t>
  </si>
  <si>
    <t>บางนาง</t>
  </si>
  <si>
    <t>พานทอง</t>
  </si>
  <si>
    <t>รถโดยสารประจำทางชนท้ายรถพ่วง</t>
  </si>
  <si>
    <t>79-9469 กทม</t>
  </si>
  <si>
    <t>ชนท้ายรถพ่วง</t>
  </si>
  <si>
    <t>78-9470 กทม</t>
  </si>
  <si>
    <t>บ้านน้ำพุ</t>
  </si>
  <si>
    <t>ด่านซ้าย</t>
  </si>
  <si>
    <t>รถบรรทุกพ่วงวิ่งมาถึงจุดเกิดเหตุเป็นทางโค้งลงเขา รถเสียหลัก พลิกคว่ำ</t>
  </si>
  <si>
    <t>70-0508 อย 70 - 5951 อย</t>
  </si>
  <si>
    <t>ท 3 21/57 เลย ด่านซ้าย</t>
  </si>
  <si>
    <t>กม 88</t>
  </si>
  <si>
    <t>ป่างิ้ว</t>
  </si>
  <si>
    <t>70-6905 ชม</t>
  </si>
  <si>
    <t>ท4 49/49 ชม</t>
  </si>
  <si>
    <t>โรจนะ</t>
  </si>
  <si>
    <t>สามเรือน</t>
  </si>
  <si>
    <t>62-3049 กทม</t>
  </si>
  <si>
    <t>ท 3 160/57 บุรีรัมย์</t>
  </si>
  <si>
    <t>กม 5-6</t>
  </si>
  <si>
    <t>หนองไผ่</t>
  </si>
  <si>
    <t>หนองหาน</t>
  </si>
  <si>
    <t>รถบรรทุกขับแซงรถที่อยู่ด้านหน้า</t>
  </si>
  <si>
    <t>82-2117 อด</t>
  </si>
  <si>
    <t>ท 2 171/57 อุดรธานี</t>
  </si>
  <si>
    <t>พหลโยธิน กม 106</t>
  </si>
  <si>
    <t>ปากเพรียว</t>
  </si>
  <si>
    <t>ถนนเปียกลื่น/ทางตรง</t>
  </si>
  <si>
    <t>70-4222 สค</t>
  </si>
  <si>
    <t>ท 3 596/50 สบ</t>
  </si>
  <si>
    <t>ถนนเปียกลื่น</t>
  </si>
  <si>
    <t>สรุปอุบัติเหตุทางถนนที่เกิดกับรถบรรทุก</t>
  </si>
  <si>
    <t>ประจำเดือนพฤษภาคม2558</t>
  </si>
  <si>
    <t>03.04 น.</t>
  </si>
  <si>
    <t>มิตรภาพ กม. 58-59</t>
  </si>
  <si>
    <t>รถตู้ส่วนบุคคลเกิดเหตุชนท้ายรถบรรทุกพ่วง</t>
  </si>
  <si>
    <t>77-6049 กทม.</t>
  </si>
  <si>
    <t>00029/47</t>
  </si>
  <si>
    <t>22.35 น.</t>
  </si>
  <si>
    <t>ทล.21 กม.28</t>
  </si>
  <si>
    <t>สานตม</t>
  </si>
  <si>
    <t>รถบรรทุกพ่วงขับรถด้วยความเร็วลงเส้รทางโค้งลงเขา เป็นเหตุให้ไม่สามารถบังคับรถได้ จึงตกไหล่าทาง</t>
  </si>
  <si>
    <t>81-0761 อุดรธานี</t>
  </si>
  <si>
    <t>ไม่มีใบอนุญาตฯ</t>
  </si>
  <si>
    <t>82-5569 อุดรธานี</t>
  </si>
  <si>
    <t>รถพยาบาลได้จอดไหล่ทางเพื่อช่วยรถบรรทุกพ่วงเป็นเหตุให้รถบรรทุกที่ขับมาด้วยความเร็วชนท้าย</t>
  </si>
  <si>
    <t>81-0840 เลย</t>
  </si>
  <si>
    <t>00406/39</t>
  </si>
  <si>
    <t>08.30 น.</t>
  </si>
  <si>
    <t>สายลอง-วังชิ้น กม.60-61</t>
  </si>
  <si>
    <t>บ่อเหล็กลอง</t>
  </si>
  <si>
    <t>ลอง</t>
  </si>
  <si>
    <t>แพร่</t>
  </si>
  <si>
    <t>รถบรรทุกขับรถด้วยความเร็วบนเส้นทางโค้ง เกิดเหตุสุนัขตัดหน้ารถเป็นเหตุให้เสียหลักพลิกคว่ำ</t>
  </si>
  <si>
    <t>79-5909 กทม.</t>
  </si>
  <si>
    <t>มิตรภาพ กม. 55-56</t>
  </si>
  <si>
    <t>หนองน้ำแดง</t>
  </si>
  <si>
    <t>รถบรรทุกขับรถด้วยความเร็วประกอบกับฝนตกถนนลื่นเป็นเหตุให้เสียหลักขวางถนน รถโดยสารตามหลังได้หักหลบจึงตกข้างทาง</t>
  </si>
  <si>
    <t>70-1294 สร</t>
  </si>
  <si>
    <t>13.03 น.</t>
  </si>
  <si>
    <t>มิตรภาพ กม. 53-54</t>
  </si>
  <si>
    <t>70-1295 สร</t>
  </si>
  <si>
    <t>มิตรภาพ กม.184-185</t>
  </si>
  <si>
    <t>รถบรรทุกพ่วงเกิดเหตุห้องเครื่องระเบิดเป็นเหตุให้เกิดไฟไหม้รถบรรทุก</t>
  </si>
  <si>
    <t>70-2684 หนองคาย</t>
  </si>
  <si>
    <t>00133/57</t>
  </si>
  <si>
    <t>ห้องเครื่องระเบิด</t>
  </si>
  <si>
    <t>70-2502 หนองคาย</t>
  </si>
  <si>
    <t>ทช.อย.5025 กม.15-16</t>
  </si>
  <si>
    <t>ไผ่กองดิน</t>
  </si>
  <si>
    <t>บางปลาม้า</t>
  </si>
  <si>
    <t>รถโดยสารประจำทางขับรถบนสะพานที่เหลือช่องทางเดินรถช่องเดียว และมีรถบรรทุกสวนมาทำให้รถโดยสารหักหลบชนคันปูน</t>
  </si>
  <si>
    <t>84-1828 สุพรรณบุรี</t>
  </si>
  <si>
    <t>00390/57</t>
  </si>
  <si>
    <t>คู่กรณีหักหลบ</t>
  </si>
  <si>
    <t>12.10 น.</t>
  </si>
  <si>
    <t>ทช.ลย.3010</t>
  </si>
  <si>
    <t>กกทอง</t>
  </si>
  <si>
    <t>รถบรรทุกขับรถด้วยความเร็วบนถนนที่เป็นโค้งและลงเขา ทำให้เสียหลักพลิกคว่พ</t>
  </si>
  <si>
    <t>83-3078 อุดรธานี</t>
  </si>
  <si>
    <t>00500/57</t>
  </si>
  <si>
    <t>สุขุมวิท กม.335+100</t>
  </si>
  <si>
    <t>ขลุง</t>
  </si>
  <si>
    <t>จันทบุรี</t>
  </si>
  <si>
    <t>รถตู้ส่วนบุคคลขับรถด้วยความเร็วเป็นเหตุให้ชนท้ายรถบรรทุกและเกิดไฟไหม้</t>
  </si>
  <si>
    <t>81-1897 จันทบุรี</t>
  </si>
  <si>
    <t>17.00 น.</t>
  </si>
  <si>
    <t>ทล.203 กม.3-4</t>
  </si>
  <si>
    <t>น้ำหมาน</t>
  </si>
  <si>
    <t>รถลากจูงได้ขับรถเร็วบนเส้นทางโค้งจึงเป็นเหตุให้เสียหลักชนรถบรรทุกฝั่งตรงข้าม</t>
  </si>
  <si>
    <t>71-1996 สระบุรี</t>
  </si>
  <si>
    <t>0019/56</t>
  </si>
  <si>
    <t>70-7940 สระบุรี</t>
  </si>
  <si>
    <t>รถลากจูงคู่กรณีได้ขับรถเร็วบนเส้นทางโค้งจึงเป็นเหตุให้เสียหลักชนรถบรรทุกฝั่งตรงข้าม</t>
  </si>
  <si>
    <t>82-6649 กำแพงเพชร</t>
  </si>
  <si>
    <t>00107/58</t>
  </si>
  <si>
    <t>ทล.11 กม.57-58</t>
  </si>
  <si>
    <t>แม่ปาน</t>
  </si>
  <si>
    <t>รถพ่วงบรรทุกได้บรรทุกพืชพลเกษตรมาเป็นจำนวนมากบนเส้นทางโค้งลงเขา จึงทำให้ไม่สามารถควบคุมรถได้และเสียหลักพลิกคว่ำ</t>
  </si>
  <si>
    <t>82-1441 กำแพงเพชร</t>
  </si>
  <si>
    <t>00012/56</t>
  </si>
  <si>
    <t>บรรทุกของเกินทำให้เสียหลัก</t>
  </si>
  <si>
    <t>82-1442 กำแพงเพชร</t>
  </si>
  <si>
    <t>13.00 น.</t>
  </si>
  <si>
    <t>ทล.340 กม.104-105</t>
  </si>
  <si>
    <t>สามชุก</t>
  </si>
  <si>
    <t>รถตู้โดยสารประจำทางได้จอดรถไหล่ทางเพื่อส่งผุ้โดยสารเป็นเหตุให้รถจักรยานยนต์ชนท้ายและล้มลง ประกอบกับมีรถบรรทุกได้ขับตามหลังมาจึงเป็นเหตุรถบรรทุกทับผู้ขับรถจักรยานยนต์เสียชีวิต</t>
  </si>
  <si>
    <t>80-8933 ตาก</t>
  </si>
  <si>
    <t>00025/57</t>
  </si>
  <si>
    <t>รถคู่กรณีล้มกลางถนน</t>
  </si>
  <si>
    <t>02.00 น.</t>
  </si>
  <si>
    <t>มิตรภาพ กม.95-96</t>
  </si>
  <si>
    <t>รถยนต์ส่วนบุคคลขับรถด้วยความเร็วเป็นเหตุให้ชนท้ายรถบรรทุก</t>
  </si>
  <si>
    <t>82-6519 ราชบุรี</t>
  </si>
  <si>
    <t>00282/57</t>
  </si>
  <si>
    <t>24.00 น.</t>
  </si>
  <si>
    <t>ร้องกวาง-งาว กม. 1-2</t>
  </si>
  <si>
    <t>แม่ยางฮ่อ</t>
  </si>
  <si>
    <t>ร้องกวาง</t>
  </si>
  <si>
    <t>รถบรรทุกเพ่วงกิดเสียหลักพลิกคว่ำคาดว่าเกิดจากหลับใน</t>
  </si>
  <si>
    <t>70-4820 เชียงราย</t>
  </si>
  <si>
    <t>00002/56</t>
  </si>
  <si>
    <t>70-4821 เชียงราย</t>
  </si>
  <si>
    <t>21.45 น.</t>
  </si>
  <si>
    <t>ทล.12 กม.65-67</t>
  </si>
  <si>
    <t>เม่ท้อ</t>
  </si>
  <si>
    <t>ตาก</t>
  </si>
  <si>
    <t>รถบรรทุกพ่วงได้ขับรถด้วยความเร็วเป็นเหตุให้ชนท้ายรถยนต์ส่วนบุคคล และรถตู้บรรทุก และได้หักหลบมาชนกับรถตู้โดยสารไม่ประจำทาง 2 คัน และรถกะบะบรรทุก 1 คัน</t>
  </si>
  <si>
    <t>70-8951 พระนครศรีอยุธยา</t>
  </si>
  <si>
    <t>00069/49</t>
  </si>
  <si>
    <t>70-8953 พระนครศรีอยุธยา</t>
  </si>
  <si>
    <t>80-8142 ตาก</t>
  </si>
  <si>
    <t>00180/54</t>
  </si>
  <si>
    <t>ทล 101 กม 7-8</t>
  </si>
  <si>
    <t>หนองปลิง</t>
  </si>
  <si>
    <t>ยางแตก</t>
  </si>
  <si>
    <t>81-5338 พิจิตร</t>
  </si>
  <si>
    <t>ท3 339/57 กพ</t>
  </si>
  <si>
    <t>สายเอเซีย 41</t>
  </si>
  <si>
    <t>คลองไทร</t>
  </si>
  <si>
    <t>ท่าสาง</t>
  </si>
  <si>
    <t>สุราษฎร์ธานี</t>
  </si>
  <si>
    <t>70-1038 ตรัง</t>
  </si>
  <si>
    <t>สายรอง</t>
  </si>
  <si>
    <t>เสวียด</t>
  </si>
  <si>
    <t>ท่าฉาง</t>
  </si>
  <si>
    <t>82-1312 สฎ</t>
  </si>
  <si>
    <t>ท 2 635/52 สฎ</t>
  </si>
  <si>
    <t>เทศบาลบำรุง</t>
  </si>
  <si>
    <t>ท้ายช้าง</t>
  </si>
  <si>
    <t>รถเก๋งตัดหน้ารถบรรทุกน้ำมัน</t>
  </si>
  <si>
    <t>80-5114 สฎ</t>
  </si>
  <si>
    <t>ท 4 10/55 สฎ</t>
  </si>
  <si>
    <t>คู่กรณีตัดหน้ารถ</t>
  </si>
  <si>
    <t>กม 88-89</t>
  </si>
  <si>
    <t>วังน้ำซับ</t>
  </si>
  <si>
    <t>ศรีประจันต์</t>
  </si>
  <si>
    <t>ฝนตกถนนเปียกลื่น</t>
  </si>
  <si>
    <t>80-9195 สพ</t>
  </si>
  <si>
    <t>ท 4 22/58 สพ</t>
  </si>
  <si>
    <t>กม 52+800</t>
  </si>
  <si>
    <t>แม่ละเมา</t>
  </si>
  <si>
    <t>แม่สอด</t>
  </si>
  <si>
    <t>รถบรรทุกพ่วง วิ่งลงเขาเป็นทางโค้ง ยางล้อระเบิด รถเสียหลักพลิกคว่ำ</t>
  </si>
  <si>
    <t>72-3971 ชบ 70-9634 ชบ</t>
  </si>
  <si>
    <t>ท 3 414/57 ชบ</t>
  </si>
  <si>
    <t>ประจำเดือน มิถุนายน 2558</t>
  </si>
  <si>
    <t>กม 79</t>
  </si>
  <si>
    <t>บ้านควน</t>
  </si>
  <si>
    <t>หลังสวน</t>
  </si>
  <si>
    <t>ชุมพร</t>
  </si>
  <si>
    <t>70-1893 ปข</t>
  </si>
  <si>
    <t>เขาทราย-</t>
  </si>
  <si>
    <t>หนองกลับ</t>
  </si>
  <si>
    <t>รถพ่วงขับเร็ว ขาดความระมัด</t>
  </si>
  <si>
    <t>76-9216 กท</t>
  </si>
  <si>
    <t>50/54 ท.4</t>
  </si>
  <si>
    <t>อินทร์บุรี</t>
  </si>
  <si>
    <t>ระวัง</t>
  </si>
  <si>
    <t>ปท คลองหลวง</t>
  </si>
  <si>
    <t>กม 100-101</t>
  </si>
  <si>
    <t>โคกทราย</t>
  </si>
  <si>
    <t>ป่าบอน</t>
  </si>
  <si>
    <t>รถบรรทุก วิ่งมาถึงที่เกิดเหตุ</t>
  </si>
  <si>
    <t>81-5756 สข</t>
  </si>
  <si>
    <t>190/57 ท2</t>
  </si>
  <si>
    <t>กม 13-14</t>
  </si>
  <si>
    <t>ขณะนั้นฝนตก รถเกิดเสียหลัก</t>
  </si>
  <si>
    <t>สงขลา นาทวี</t>
  </si>
  <si>
    <t>ลงข้างทาง</t>
  </si>
  <si>
    <t>ทรงธรรม</t>
  </si>
  <si>
    <t>กำแพง</t>
  </si>
  <si>
    <t>80-7790 ตาก</t>
  </si>
  <si>
    <t>257/56 ท 2</t>
  </si>
  <si>
    <t>สภาพถนนลื่น</t>
  </si>
  <si>
    <t>กม 463/900</t>
  </si>
  <si>
    <t>ตาก แม่สอด</t>
  </si>
  <si>
    <t>วิเศษชัยชาญ</t>
  </si>
  <si>
    <t>อ่างทอง</t>
  </si>
  <si>
    <t>รถบรรทุกเลี้ยวกระทันหัน มี</t>
  </si>
  <si>
    <t>80-6309 อย</t>
  </si>
  <si>
    <t>14/33 ท 2</t>
  </si>
  <si>
    <t>ชันสูตร-เสนา</t>
  </si>
  <si>
    <t>รถโดยสารไม่ประจำทางตามหลัง</t>
  </si>
  <si>
    <t>อย</t>
  </si>
  <si>
    <t>มากระชั้นชิด ชนท้าย</t>
  </si>
  <si>
    <t>แม่สรวย</t>
  </si>
  <si>
    <t>70-6372 ชร</t>
  </si>
  <si>
    <t>กม 142</t>
  </si>
  <si>
    <t>พนมวังก์</t>
  </si>
  <si>
    <t>ควนขนุน</t>
  </si>
  <si>
    <t>รถพ่วงชนท้ายรถตู้โดยสาร</t>
  </si>
  <si>
    <t>71-3609 สข</t>
  </si>
  <si>
    <t>156/39 ท 2</t>
  </si>
  <si>
    <t>ถนนลื่น</t>
  </si>
  <si>
    <t>กม 375</t>
  </si>
  <si>
    <t>ประจำทาง</t>
  </si>
  <si>
    <t>71-5235 สข</t>
  </si>
  <si>
    <t>พัทลุง ระโหมด</t>
  </si>
  <si>
    <t>ต้นมะพร้าว</t>
  </si>
  <si>
    <t>ขณะเกิดเหตุมีฝนตก รถบรรทุก</t>
  </si>
  <si>
    <t>85-8898 นฐ</t>
  </si>
  <si>
    <t>730/55 ท 2</t>
  </si>
  <si>
    <t>กม 148</t>
  </si>
  <si>
    <t>วิ่งมาแล้วชนกับรถพ่วงที่จอด</t>
  </si>
  <si>
    <t>ข้างถนน</t>
  </si>
  <si>
    <t>ปู้เจ้าสมิงพราย</t>
  </si>
  <si>
    <t>สำโรงใต้</t>
  </si>
  <si>
    <t>พระประแดง</t>
  </si>
  <si>
    <t>71-3817 สป</t>
  </si>
  <si>
    <t>517/55 ท 3</t>
  </si>
  <si>
    <t>ถนนเปียก ลื่น</t>
  </si>
  <si>
    <t>ชลบุรี ศรีราชา</t>
  </si>
  <si>
    <t>สายเอเชีย</t>
  </si>
  <si>
    <t>ควรลัง</t>
  </si>
  <si>
    <t>หาดใหญ่</t>
  </si>
  <si>
    <t>สงขลา</t>
  </si>
  <si>
    <t>เฉี่ยวชนกับรถเก๋ง ขท 101 สข</t>
  </si>
  <si>
    <t>70-7876 สข</t>
  </si>
  <si>
    <t>กม 1</t>
  </si>
  <si>
    <t>ตะค่า</t>
  </si>
  <si>
    <t>สุพรรณ</t>
  </si>
  <si>
    <t>95-8669 กทม</t>
  </si>
  <si>
    <t>100/57 ท3</t>
  </si>
  <si>
    <t>ไม่สวมหมวก</t>
  </si>
  <si>
    <t>กันน็อค</t>
  </si>
  <si>
    <t>หนองสะเดา</t>
  </si>
  <si>
    <t>85-1551 สพ</t>
  </si>
  <si>
    <t>399/23  ท3</t>
  </si>
  <si>
    <t>สพ อ.เดิมบาง</t>
  </si>
  <si>
    <t xml:space="preserve"> </t>
  </si>
  <si>
    <t>บางนา-ตราด</t>
  </si>
  <si>
    <t>บางเสาธง</t>
  </si>
  <si>
    <t>82-6977 ฉช</t>
  </si>
  <si>
    <t>45/54 ท3</t>
  </si>
  <si>
    <t>ทางแยก</t>
  </si>
  <si>
    <t>กม 25</t>
  </si>
  <si>
    <t>ไม่มีสัญญาณไฟ</t>
  </si>
  <si>
    <t>บางโทรัด</t>
  </si>
  <si>
    <t>กม 38+200</t>
  </si>
  <si>
    <t>756291 กทม</t>
  </si>
  <si>
    <t>2 มิตรภาพ</t>
  </si>
  <si>
    <t>นากลาง</t>
  </si>
  <si>
    <t>สูงเนิน</t>
  </si>
  <si>
    <t>นคราชสีมา</t>
  </si>
  <si>
    <t>รถตู้วิ่งมาด้วยความเร็วชน</t>
  </si>
  <si>
    <t>79-7209 กทม</t>
  </si>
  <si>
    <t>ท้ายรถบรรทุก</t>
  </si>
  <si>
    <t>ราชสีมา-</t>
  </si>
  <si>
    <t>หนองจะบก</t>
  </si>
  <si>
    <t>รถบรรทุกเกิดอุบัติเหตุอยู่ข้าง</t>
  </si>
  <si>
    <t>81-8521 รอ</t>
  </si>
  <si>
    <t>27/51 ท2</t>
  </si>
  <si>
    <t>ทาง มีรถมูลนิธีให้การช่วยเหลือ</t>
  </si>
  <si>
    <t>ร้อยเอ็ด โพนทอง</t>
  </si>
  <si>
    <t>กม 293-294</t>
  </si>
  <si>
    <t>ขณะนั้นมีรถโดยสารประจำทาง</t>
  </si>
  <si>
    <t>วิ่งมา แล้วชนกันอีก</t>
  </si>
  <si>
    <t>กม 65</t>
  </si>
  <si>
    <t>รถพ่วงวิ่งมาถึงทางลงเนินแล้ว</t>
  </si>
  <si>
    <t>21/47 ท3</t>
  </si>
  <si>
    <t>เพลากลางรถ</t>
  </si>
  <si>
    <t>เกิดพลากลางขาด ทำให้รถ</t>
  </si>
  <si>
    <t>ขาด</t>
  </si>
  <si>
    <t>โดยสารประจำทางที่ตามมา ชน</t>
  </si>
  <si>
    <t>วิชิตสงคราม</t>
  </si>
  <si>
    <t>วิชิต</t>
  </si>
  <si>
    <t xml:space="preserve">เมือง </t>
  </si>
  <si>
    <t>ภูเก็ต</t>
  </si>
  <si>
    <t>รถบรรทุกติดสัญญาณไฟแดง</t>
  </si>
  <si>
    <t>80-8797 ภก</t>
  </si>
  <si>
    <t>1510/57 ท2</t>
  </si>
  <si>
    <t>หมู่ 5</t>
  </si>
  <si>
    <t>พอสัญญาณไฟเขียว รถออกตัว</t>
  </si>
  <si>
    <t>ชัยภูมิ ภูเขียว</t>
  </si>
  <si>
    <t>และไปเกี่ยวกับรถ จยย</t>
  </si>
  <si>
    <t xml:space="preserve">สุขุมวิท </t>
  </si>
  <si>
    <t>บางประกง</t>
  </si>
  <si>
    <t>ฉะเชิงเทรา</t>
  </si>
  <si>
    <t>รถบรรทุกพ่วง ชน รถ จยย</t>
  </si>
  <si>
    <t>85-5743 ชบ</t>
  </si>
  <si>
    <t>251/57 ท3</t>
  </si>
  <si>
    <t>มีฝนตก</t>
  </si>
  <si>
    <t>หมู่ 14</t>
  </si>
  <si>
    <t>84-8971 ชบ</t>
  </si>
  <si>
    <t>(ข้อมูลหนังสือพิมพ์)</t>
  </si>
  <si>
    <t>ไชโย</t>
  </si>
  <si>
    <t>รถตู้บรรทุก ชนกับ รถบรรทุก</t>
  </si>
  <si>
    <t>81-4307 พจ</t>
  </si>
  <si>
    <t>50/56 ท3</t>
  </si>
  <si>
    <t>อุทัยธานี</t>
  </si>
  <si>
    <t>สุขุมวิทสายเก่า</t>
  </si>
  <si>
    <t>รถพ่วงชนท้ายรถอีก 3 คัน</t>
  </si>
  <si>
    <t>70-6999 ฉช0</t>
  </si>
  <si>
    <t>246/52 ท3</t>
  </si>
  <si>
    <t>ม 11</t>
  </si>
  <si>
    <t>สวรรคโลก-</t>
  </si>
  <si>
    <t>วังไม้ขอน</t>
  </si>
  <si>
    <t>สรรคโลก</t>
  </si>
  <si>
    <t>รถอีแต๋นเสียหลักพลิกคว่ำ</t>
  </si>
  <si>
    <t>70-1635 สท</t>
  </si>
  <si>
    <t>ท 4 108/57</t>
  </si>
  <si>
    <t>คู่กรณีพลิกคว่ำ</t>
  </si>
  <si>
    <t>รถใช้งานการเกษตร</t>
  </si>
  <si>
    <t>ทุ่งเสลี่ยม</t>
  </si>
  <si>
    <t>กลางถนน รถบรรทุกวิ่งมาหลบ</t>
  </si>
  <si>
    <t>กลางถนน</t>
  </si>
  <si>
    <t>ไม่ทันทำให้เฉี่ยวชน</t>
  </si>
  <si>
    <t>กม 10-11</t>
  </si>
  <si>
    <t>รถยนต์แซงขวาแต่ไม่พ้นทำให้</t>
  </si>
  <si>
    <t>70-6421 ฉช</t>
  </si>
  <si>
    <t>สพ 316/58</t>
  </si>
  <si>
    <t>คู่กรณีแซง</t>
  </si>
  <si>
    <t>ทางหลวง 352</t>
  </si>
  <si>
    <t>ชนกับรถบรรทุกที่สวนทางมา</t>
  </si>
  <si>
    <t>ผิด กฎหมาย</t>
  </si>
  <si>
    <t>ทล 11</t>
  </si>
  <si>
    <t>หาดกรวด</t>
  </si>
  <si>
    <t>รถเก๋งพุ่งชนท้ายรถบรรทุกพ่วง</t>
  </si>
  <si>
    <t>83-4398 นว</t>
  </si>
  <si>
    <t>ท 3 265/54</t>
  </si>
  <si>
    <t>คู่กรณีตามหลัง</t>
  </si>
  <si>
    <t>กม 310-311</t>
  </si>
  <si>
    <t>80-5183 ฉช</t>
  </si>
  <si>
    <t>หนองบัว นว</t>
  </si>
  <si>
    <t>หมู่ 6</t>
  </si>
  <si>
    <t>หนองกระโดน</t>
  </si>
  <si>
    <t>70-4662 ชม</t>
  </si>
  <si>
    <t>ตาย</t>
  </si>
  <si>
    <t>เจ็บ</t>
  </si>
  <si>
    <t>รถคันเกิดเหตุ</t>
  </si>
  <si>
    <t>25 คัน</t>
  </si>
  <si>
    <t>รถคู่กรณี</t>
  </si>
  <si>
    <t>33 คัน</t>
  </si>
  <si>
    <t>รวม</t>
  </si>
  <si>
    <t>58 คัน</t>
  </si>
  <si>
    <t>ลักษณะ 5 รถบรรทุกเฉพาะกิจ</t>
  </si>
  <si>
    <t>ประจำเดือน กันยายน 2558</t>
  </si>
  <si>
    <t>2 กย</t>
  </si>
  <si>
    <t>มอเตอร์เวย์</t>
  </si>
  <si>
    <t>รถพ่วงบรรทุกเสียหลักหมุนขวาง</t>
  </si>
  <si>
    <t>81-7106 กท</t>
  </si>
  <si>
    <t>ท 2 934/56</t>
  </si>
  <si>
    <t>กม 55</t>
  </si>
  <si>
    <t>ถนน  รถตู้โดยสารพุ่งเข้าชน</t>
  </si>
  <si>
    <t>812-6247 ฉข</t>
  </si>
  <si>
    <t>ชบ ศรีราชา</t>
  </si>
  <si>
    <t>6 กย</t>
  </si>
  <si>
    <t>ทางข้ามรถไฟ</t>
  </si>
  <si>
    <t>หัวหวาย</t>
  </si>
  <si>
    <t>ตาคลี</t>
  </si>
  <si>
    <t>รถบรรทุกข้ามทางรถไฟ</t>
  </si>
  <si>
    <t>99-9370 กท</t>
  </si>
  <si>
    <t>ท 2 298/58</t>
  </si>
  <si>
    <t>ทางรถไฟ</t>
  </si>
  <si>
    <t>รถไฟ</t>
  </si>
  <si>
    <t>ถูกรถไฟชน</t>
  </si>
  <si>
    <t>พช</t>
  </si>
  <si>
    <t>ไม่มีเครื่องกั้น</t>
  </si>
  <si>
    <t>8 กย</t>
  </si>
  <si>
    <t>กม 19+850</t>
  </si>
  <si>
    <t>รถบรรทุกกลับรถตัดหน้า</t>
  </si>
  <si>
    <t>94-4816 กท</t>
  </si>
  <si>
    <t>ลักษณะ 5 รถบรรทุกเฉพาะกิจ (ซีเมนต์ผงถังเดียว)</t>
  </si>
  <si>
    <t>ท 4 856/51</t>
  </si>
  <si>
    <t>11 กย</t>
  </si>
  <si>
    <t>กาญจนาภิเษก</t>
  </si>
  <si>
    <t>คลองพระอุดม</t>
  </si>
  <si>
    <t>รถบรรทุกหักหลบรถที่ตัดหน้า</t>
  </si>
  <si>
    <t>70-1586 สพ</t>
  </si>
  <si>
    <t>ท 3 292/58</t>
  </si>
  <si>
    <t>ชนคนยืนข้างถนน</t>
  </si>
  <si>
    <t>กม 54-100</t>
  </si>
  <si>
    <t>ทำให้เสียหลักไปชนกับคนยืน</t>
  </si>
  <si>
    <t>13 กย</t>
  </si>
  <si>
    <t>กม 9-10</t>
  </si>
  <si>
    <t>รถบรรทุกจุดเกิดเหตุเป็นทาง</t>
  </si>
  <si>
    <t>61-2916 กท</t>
  </si>
  <si>
    <t>ท 2 224/57</t>
  </si>
  <si>
    <t>เบรกไม่อยู่</t>
  </si>
  <si>
    <t>ลาดชัน รถเสียหลักเบรกไม่อยู่</t>
  </si>
  <si>
    <t>ทำให้พลิกคว่ำ</t>
  </si>
  <si>
    <t>14 กย</t>
  </si>
  <si>
    <t>ทางหลวง 7</t>
  </si>
  <si>
    <t>หนองขาม</t>
  </si>
  <si>
    <t>ศรีราชา</t>
  </si>
  <si>
    <t>รถยนต์เบรกรถกระทันหันทำให้</t>
  </si>
  <si>
    <t>70-3243 รย</t>
  </si>
  <si>
    <t>ตามหลัง</t>
  </si>
  <si>
    <t>กม 99+200</t>
  </si>
  <si>
    <t>รถบรรทุกที่ตามหลังมาชน</t>
  </si>
  <si>
    <t>70-3275 รย</t>
  </si>
  <si>
    <t>ขณะเกิดเหตุมีฝนตก</t>
  </si>
  <si>
    <t>กึ่งพ่วง</t>
  </si>
  <si>
    <t>15 กย</t>
  </si>
  <si>
    <t>กม 142-143</t>
  </si>
  <si>
    <t>เขาสามสิบ</t>
  </si>
  <si>
    <t>เขาฉกรรจ์</t>
  </si>
  <si>
    <t>รถยนต์และรถบรรทุกเฉี่ยวชนกัน</t>
  </si>
  <si>
    <t>82-1054 ปจ</t>
  </si>
  <si>
    <t>ท 3 341/57</t>
  </si>
  <si>
    <t>รถยนต์</t>
  </si>
  <si>
    <t>เสียหลักข้ามเลนไปชนกับ</t>
  </si>
  <si>
    <t>16 กย</t>
  </si>
  <si>
    <t>กม 251-252</t>
  </si>
  <si>
    <t>หนองแวง</t>
  </si>
  <si>
    <t>พล</t>
  </si>
  <si>
    <t>รถบรรทุกจอดเสียอยู่ไหล่ทาง</t>
  </si>
  <si>
    <t>82-6574 อด</t>
  </si>
  <si>
    <t>คู่กรณี ไม่</t>
  </si>
  <si>
    <t>โสกพระอำเภอ</t>
  </si>
  <si>
    <t>รถยนต์ นข 2625 รย มาชน</t>
  </si>
  <si>
    <t>ชำนาญทาง</t>
  </si>
  <si>
    <t>โคกสัก</t>
  </si>
  <si>
    <t>รถบรรทุกพลิกคว่ำในขณะ</t>
  </si>
  <si>
    <t>71-6216 สข</t>
  </si>
  <si>
    <t>ท 4 151/57</t>
  </si>
  <si>
    <t>กม 1196</t>
  </si>
  <si>
    <t>ฝนตก</t>
  </si>
  <si>
    <t>ทล. 1</t>
  </si>
  <si>
    <t>รถบรรทุกชนท้ายรถบรรทุกพ่วง</t>
  </si>
  <si>
    <t>80-7209 ตก</t>
  </si>
  <si>
    <t>ท 4 49/55</t>
  </si>
  <si>
    <t>ที่จอดอยู่ข้างทาง</t>
  </si>
  <si>
    <t>กพ ขาณุฯ</t>
  </si>
  <si>
    <t>ขาล่อง</t>
  </si>
  <si>
    <t>22 กย</t>
  </si>
  <si>
    <t>ลาดดอกไม้ตก</t>
  </si>
  <si>
    <t>โกสัมพีนคร</t>
  </si>
  <si>
    <t>70-2004 พล</t>
  </si>
  <si>
    <t>ลักษณะ 5 รถบรรทุกเฉพาะกิจ (ขวด/เครื่องดื่ม)</t>
  </si>
  <si>
    <t>ท 3 47/55</t>
  </si>
  <si>
    <t>พล พรหมพิราม</t>
  </si>
  <si>
    <t>29 กย</t>
  </si>
  <si>
    <t>ทล 41</t>
  </si>
  <si>
    <t>เวียงสระ</t>
  </si>
  <si>
    <t>สุราษฯ</t>
  </si>
  <si>
    <t>รถบรรทุกตามหลังรถตู้โดยสาร</t>
  </si>
  <si>
    <t>70-1381 ยล</t>
  </si>
  <si>
    <t>ท 2 282/55</t>
  </si>
  <si>
    <t>กม 227</t>
  </si>
  <si>
    <t xml:space="preserve">กระชั้นชิด มีฝนตก </t>
  </si>
  <si>
    <t>ยะลา</t>
  </si>
  <si>
    <t>ทำให้ชนท้ายรถ</t>
  </si>
  <si>
    <t>30 กย</t>
  </si>
  <si>
    <t>ทางโค้ง  จยย เสียหลักพุ่งชนรถ</t>
  </si>
  <si>
    <t>84-8001 สพ</t>
  </si>
  <si>
    <t>ท 3 213/57</t>
  </si>
  <si>
    <t>กม 16</t>
  </si>
  <si>
    <t>บรรทุก</t>
  </si>
  <si>
    <t>สพ สองพี่น้อง</t>
  </si>
  <si>
    <t>ทล 32</t>
  </si>
  <si>
    <t>บ้างหม้อ</t>
  </si>
  <si>
    <t>พรหมบุรี</t>
  </si>
  <si>
    <t>สิงห์บุรี</t>
  </si>
  <si>
    <t>รถยนต์ทะเบียน ผก-9079 นฐ</t>
  </si>
  <si>
    <t>72-3420 ชบ</t>
  </si>
  <si>
    <t>ท 4  613/55</t>
  </si>
  <si>
    <t>กม 78+300</t>
  </si>
  <si>
    <t>ชนท้ายรถบรรทุกพ่วง</t>
  </si>
  <si>
    <t>71-5374 ชบ</t>
  </si>
  <si>
    <t>ลักษณะ 1 รถกระบะบรรทุก</t>
  </si>
  <si>
    <t>ประจำเดือน ตุลาคม 2558</t>
  </si>
  <si>
    <t>1 ตค</t>
  </si>
  <si>
    <t>ห้วยโป่ง</t>
  </si>
  <si>
    <t>แม่ฮ่องสอน</t>
  </si>
  <si>
    <t>รถบรรทุกขับค่อมเลนมาชน</t>
  </si>
  <si>
    <t>80-9917 ลพ</t>
  </si>
  <si>
    <t>ลำช่องจราจร</t>
  </si>
  <si>
    <t>กม 39-40</t>
  </si>
  <si>
    <t xml:space="preserve">รถโดยสารประจำทาง </t>
  </si>
  <si>
    <t>10-6645 ชม</t>
  </si>
  <si>
    <t>4 ตค</t>
  </si>
  <si>
    <t>ถ้ำรงค์</t>
  </si>
  <si>
    <t>บ้านลาด</t>
  </si>
  <si>
    <t>รถพ่วงบรรทุก ชนท้ายรถแท๊กซี่</t>
  </si>
  <si>
    <t>70-3076 สฎ</t>
  </si>
  <si>
    <t>ลักษณะ 3 รถบรรทุกของเหลว (น้ำ, นม)</t>
  </si>
  <si>
    <t>ท 4 147/57</t>
  </si>
  <si>
    <t>รถแท็กซี่</t>
  </si>
  <si>
    <t>กม 164-165</t>
  </si>
  <si>
    <t>ไปอัดติดเสาไฟฟ้า</t>
  </si>
  <si>
    <t>70-3079 สฎ</t>
  </si>
  <si>
    <t>5 ตค</t>
  </si>
  <si>
    <t>เอเชีย</t>
  </si>
  <si>
    <t>ท่าแค</t>
  </si>
  <si>
    <t>รถบรรทุก คนขับหลับในทำให้</t>
  </si>
  <si>
    <t>70-1958 พัทลุง</t>
  </si>
  <si>
    <t>ท 2 140/57</t>
  </si>
  <si>
    <t>กม 1167-750</t>
  </si>
  <si>
    <t>รถเสียหลักลงร่องกลางถนน</t>
  </si>
  <si>
    <t>ทล 2</t>
  </si>
  <si>
    <t>จอหอ</t>
  </si>
  <si>
    <t>รถบรรทุกคันหน้าหยุดจอดรถ</t>
  </si>
  <si>
    <t>70-5398 ขก</t>
  </si>
  <si>
    <t>ท 3 84/47</t>
  </si>
  <si>
    <t>จอดไหล่ทาง</t>
  </si>
  <si>
    <t>รถบรรทุก</t>
  </si>
  <si>
    <t>บนไหล่ทาง  มีรถบรรทุกตาม</t>
  </si>
  <si>
    <t>70-5439 ขก</t>
  </si>
  <si>
    <t>ขก อ.น้ำพอง</t>
  </si>
  <si>
    <t>หลังมา หลยไม่ทัน ชนท้าย</t>
  </si>
  <si>
    <t>อีกหลายคัน</t>
  </si>
  <si>
    <t>6 ตค</t>
  </si>
  <si>
    <t>คูคต</t>
  </si>
  <si>
    <t>รถบรรทุกชนท้ายรถ จยย</t>
  </si>
  <si>
    <t>78-7830 กทม</t>
  </si>
  <si>
    <t>ท 3 121/58</t>
  </si>
  <si>
    <t>คลองสอง</t>
  </si>
  <si>
    <t>7 ตค</t>
  </si>
  <si>
    <t>ทช 3008</t>
  </si>
  <si>
    <t>เนินมะกอก</t>
  </si>
  <si>
    <t>รถตู้มาถึงจุดเกิดเหตุช่วงล่างหลุด</t>
  </si>
  <si>
    <t>70-1108 กพ</t>
  </si>
  <si>
    <t>ท 4 22/56</t>
  </si>
  <si>
    <t>รถตู้</t>
  </si>
  <si>
    <t>กม 2-3</t>
  </si>
  <si>
    <t>ทำให้เสียหลักพุ่งไปชนกับ</t>
  </si>
  <si>
    <t>70-0978 กพ</t>
  </si>
  <si>
    <t>นว. ตาคลี</t>
  </si>
  <si>
    <t>ช่วงล่างตัวรถหลุด</t>
  </si>
  <si>
    <t>รถบรรทุกพ่วง</t>
  </si>
  <si>
    <t>8 ตค</t>
  </si>
  <si>
    <t>รถตู้ส่วนบุคคล หลับใน รถเสียหลัก</t>
  </si>
  <si>
    <t>81-7291 นม</t>
  </si>
  <si>
    <t>ท 2 182/47</t>
  </si>
  <si>
    <t>คู่กรณี หลับใน</t>
  </si>
  <si>
    <t>กม 118</t>
  </si>
  <si>
    <t>ไปชนรถบรรทุก</t>
  </si>
  <si>
    <t>9 ตค</t>
  </si>
  <si>
    <t>สุวรรณศร</t>
  </si>
  <si>
    <t>ภาชี</t>
  </si>
  <si>
    <t>ฝ่าสัญญาณไฟจราจร</t>
  </si>
  <si>
    <t>80-3908 นย</t>
  </si>
  <si>
    <t>คู่กรณีฝ่า</t>
  </si>
  <si>
    <t>สัญญาณไฟจราจร</t>
  </si>
  <si>
    <t>ทล 345</t>
  </si>
  <si>
    <t>บางคูวัด</t>
  </si>
  <si>
    <t>รถ จยย  ชนท้ายรถ บรรทุก</t>
  </si>
  <si>
    <t>83-0541 นว</t>
  </si>
  <si>
    <t>ท 3 134/53</t>
  </si>
  <si>
    <t>อท บ้านไร่</t>
  </si>
  <si>
    <t>10 ตค</t>
  </si>
  <si>
    <t>รถบรรทุกเฉี่ยวชนรถโดยสาร</t>
  </si>
  <si>
    <t>70-0620 นธ</t>
  </si>
  <si>
    <t>คู่กรณีไม่ให้</t>
  </si>
  <si>
    <t>กม 150-151</t>
  </si>
  <si>
    <t>ประจำทาง 10-1037 ชุมพร</t>
  </si>
  <si>
    <t>สัญญาณไฟ</t>
  </si>
  <si>
    <t>12 ตค</t>
  </si>
  <si>
    <t>นาอิน</t>
  </si>
  <si>
    <t>พิชัย</t>
  </si>
  <si>
    <t>รถบรรทุกวิ่งมาเสียหลัก</t>
  </si>
  <si>
    <t>70-8803 นม</t>
  </si>
  <si>
    <t>ท 4 39/58</t>
  </si>
  <si>
    <t>กม 271-650</t>
  </si>
  <si>
    <t>ลงร่องกลางถนน</t>
  </si>
  <si>
    <t>นม ปักธงชัย</t>
  </si>
  <si>
    <t>13 ตค</t>
  </si>
  <si>
    <t>กล 2</t>
  </si>
  <si>
    <t>รถบรรทุกพ่วง กลับรถที่จุดกลับรถ</t>
  </si>
  <si>
    <t>87-9272 นม</t>
  </si>
  <si>
    <t>ท 3 54/54</t>
  </si>
  <si>
    <t>รถโดยสารประจำทางวิ่งมาชนท้าย</t>
  </si>
  <si>
    <t>87-4655 นม</t>
  </si>
  <si>
    <t>ชย บำเหน็จฯ</t>
  </si>
  <si>
    <t>19 ตค</t>
  </si>
  <si>
    <t>ท่าข้าม</t>
  </si>
  <si>
    <t>รถบรรทุกขับชนท้ายรถ</t>
  </si>
  <si>
    <t>70-4954 ขก</t>
  </si>
  <si>
    <t>ท 3 23/58</t>
  </si>
  <si>
    <t>บรรทุก 98-4939 กทม</t>
  </si>
  <si>
    <t>20 ตค</t>
  </si>
  <si>
    <t>สรรคบุรี-</t>
  </si>
  <si>
    <t>แพรกศรีราชา</t>
  </si>
  <si>
    <t>สรรคบุรี</t>
  </si>
  <si>
    <t>รถบรรทุกเฉี่ยวชนกับรถ จยย</t>
  </si>
  <si>
    <t>80-8124 อท</t>
  </si>
  <si>
    <t>ท 3 34/56</t>
  </si>
  <si>
    <t xml:space="preserve">  </t>
  </si>
  <si>
    <t>จยย.</t>
  </si>
  <si>
    <t>ชัณสูตร</t>
  </si>
  <si>
    <t>สุพรรรณฯ</t>
  </si>
  <si>
    <t>สองพี่น้อง</t>
  </si>
  <si>
    <t>21 ตค</t>
  </si>
  <si>
    <t>ทล 1023</t>
  </si>
  <si>
    <t>ป่าแมต</t>
  </si>
  <si>
    <t>รถบรรทุกขับแซงรถคันหน้า</t>
  </si>
  <si>
    <t>70- 5552 ชม</t>
  </si>
  <si>
    <t>ท 2 150/56</t>
  </si>
  <si>
    <t>แซงผิด กม.</t>
  </si>
  <si>
    <t>กม 3+950</t>
  </si>
  <si>
    <t>กลับช่องทางไม่ทันทำให้ชนกับ</t>
  </si>
  <si>
    <t>ลำพูน บ้านโฮ่ง</t>
  </si>
  <si>
    <t>รถบรรทุกอีกคันที่วิ่งสวนมา</t>
  </si>
  <si>
    <t>22 ตค</t>
  </si>
  <si>
    <t>ทุ่งระไคร่</t>
  </si>
  <si>
    <t>ทุ่งตะโก</t>
  </si>
  <si>
    <t>รถบรรทุกไม่ประจำทาง เสียหลัก</t>
  </si>
  <si>
    <t>70-1415 สห</t>
  </si>
  <si>
    <t>ท 2 13/56</t>
  </si>
  <si>
    <t>กม 41+900</t>
  </si>
  <si>
    <t>ชนเสาป้าย บริเวณร่องกลางถนน</t>
  </si>
  <si>
    <t>แพร่ อ.ลอง</t>
  </si>
  <si>
    <t>25 ตค</t>
  </si>
  <si>
    <t>ทล.1</t>
  </si>
  <si>
    <t>พยุหะ</t>
  </si>
  <si>
    <t>รถบรรทุกวัสดุอันตราย ชนกับ</t>
  </si>
  <si>
    <t>71-5556 ชบ</t>
  </si>
  <si>
    <t>ท 4 381/56</t>
  </si>
  <si>
    <t>กม 314</t>
  </si>
  <si>
    <t>แม่ท้อ</t>
  </si>
  <si>
    <t>รถบรรทุกพ่วง เสียหลักแหกโค้ง</t>
  </si>
  <si>
    <t>70-2700 ตาก</t>
  </si>
  <si>
    <t>ท 4 13/58</t>
  </si>
  <si>
    <t>กม 70+700</t>
  </si>
  <si>
    <t>ไปรถรถกระบะ</t>
  </si>
  <si>
    <t>70-3104 ตาก</t>
  </si>
  <si>
    <t>ลำปาง อ.เถิง</t>
  </si>
  <si>
    <t>26 ตค</t>
  </si>
  <si>
    <t>บ้านกล้วย</t>
  </si>
  <si>
    <t>รถ จยย  ตัดหน้ารถบรรทุกพ่วง</t>
  </si>
  <si>
    <t>82-6079 นว</t>
  </si>
  <si>
    <t>ท 4 40/56</t>
  </si>
  <si>
    <t>กม 163-164</t>
  </si>
  <si>
    <t>82-6080 นว</t>
  </si>
  <si>
    <t>รถบรรทุกพ่วง วิ่งมาแล้วตัวพ่วง</t>
  </si>
  <si>
    <t>70-0958 ปจ</t>
  </si>
  <si>
    <t>ท 3 136/55</t>
  </si>
  <si>
    <t>ตัวพ่วงหลุด</t>
  </si>
  <si>
    <t>กม 72</t>
  </si>
  <si>
    <t>หลุด รถโดยสารไม่ประจำทาง</t>
  </si>
  <si>
    <t>70-1144 ปจ</t>
  </si>
  <si>
    <t>ตามหลังมา ชน</t>
  </si>
  <si>
    <t>รถบรรทุกพ่วง เบรกรถไม่อยู่</t>
  </si>
  <si>
    <t>80-3095 บึงกาฬ</t>
  </si>
  <si>
    <t>ท 3 59/51</t>
  </si>
  <si>
    <t>เบรกชำรุด</t>
  </si>
  <si>
    <t>กม 25+400</t>
  </si>
  <si>
    <t>ชนกับรถอีกหลายคัน</t>
  </si>
  <si>
    <t>80-3096 บึงกาฬ</t>
  </si>
  <si>
    <t>สกลนคร</t>
  </si>
  <si>
    <t>สว่างแดนดิน</t>
  </si>
  <si>
    <t>27 ตค</t>
  </si>
  <si>
    <t>รถบรรทุกพ่วง หลับในไปชน</t>
  </si>
  <si>
    <t>70-0957 กส</t>
  </si>
  <si>
    <t>ท 3 172/57</t>
  </si>
  <si>
    <t>รถกระบะบรรทุก</t>
  </si>
  <si>
    <t>70-0958 กส</t>
  </si>
  <si>
    <t>28 ตค</t>
  </si>
  <si>
    <t>ทล 2216</t>
  </si>
  <si>
    <t>ตาดกลอย</t>
  </si>
  <si>
    <t>หล่มเก่า</t>
  </si>
  <si>
    <t>เพชรบูรณ์</t>
  </si>
  <si>
    <t>รถบรรทุก วิ่งมาถึงบริเวณทาง</t>
  </si>
  <si>
    <t>80-7578 เลย</t>
  </si>
  <si>
    <t>กม 73-74</t>
  </si>
  <si>
    <t>โค้งลงเขาลาดชัน  รถเสียหลัก</t>
  </si>
  <si>
    <t>30 ตค</t>
  </si>
  <si>
    <t>บางไผ่</t>
  </si>
  <si>
    <t>70-1703 พณ</t>
  </si>
  <si>
    <t>ท 3 335/52</t>
  </si>
  <si>
    <t>กม 6+500</t>
  </si>
  <si>
    <t>31 ตค</t>
  </si>
  <si>
    <t>ลำไพล -</t>
  </si>
  <si>
    <t>นาทวี</t>
  </si>
  <si>
    <t>รถบรรทุกลากจูง วิ่งมาถึงทางโค้ง</t>
  </si>
  <si>
    <t>76-9611 กทม</t>
  </si>
  <si>
    <t>ท 4 146/53</t>
  </si>
  <si>
    <t>เกิดเสียหลักพลิกคว่ำ</t>
  </si>
  <si>
    <t>กม 178-179</t>
  </si>
  <si>
    <t>ตัดหน้ารถ</t>
  </si>
  <si>
    <t>61-0508 กทม</t>
  </si>
  <si>
    <t>ท 2 243/54</t>
  </si>
  <si>
    <t>ประจำเดือน พฤศจิกายน 2558</t>
  </si>
  <si>
    <t>1 พย</t>
  </si>
  <si>
    <t>บางสมัคร</t>
  </si>
  <si>
    <t>บางปะกง</t>
  </si>
  <si>
    <t>รถบรรทุกตกหลุมทำให้เสียหลัก</t>
  </si>
  <si>
    <t>70-0871 ฉช</t>
  </si>
  <si>
    <t>ท 2 กท55/1892</t>
  </si>
  <si>
    <t>กม 37+800</t>
  </si>
  <si>
    <t>ไปชนรถที่จอดข้างทาง</t>
  </si>
  <si>
    <t>2 พย</t>
  </si>
  <si>
    <t>ลำปาง-</t>
  </si>
  <si>
    <t>วิเชตนคร</t>
  </si>
  <si>
    <t>แจ้ห่ม</t>
  </si>
  <si>
    <t>รถกระบะเสียหลักข้ามเลน</t>
  </si>
  <si>
    <t>78-1790 กท</t>
  </si>
  <si>
    <t>ท 3 1ปท 40/57</t>
  </si>
  <si>
    <t>วังเหนือ</t>
  </si>
  <si>
    <t>มาชนรถพ่วง</t>
  </si>
  <si>
    <t>76-2971 กท</t>
  </si>
  <si>
    <t>กม56-57</t>
  </si>
  <si>
    <t>3 พย</t>
  </si>
  <si>
    <t>รามคำแหง</t>
  </si>
  <si>
    <t>กทม</t>
  </si>
  <si>
    <t>รถ จยย แซงรถบรรทุกเสียหลัก</t>
  </si>
  <si>
    <t>79-0319 กท</t>
  </si>
  <si>
    <t>คู่กรณีเสียหลัก</t>
  </si>
  <si>
    <t>จยย + รถโดยสาร</t>
  </si>
  <si>
    <t>ซอย 117</t>
  </si>
  <si>
    <t>ล้มเข้าไปในล้อรถ</t>
  </si>
  <si>
    <t>77-4533 กทม</t>
  </si>
  <si>
    <t>สายงาว</t>
  </si>
  <si>
    <t>บ้านโป่ง</t>
  </si>
  <si>
    <t>รถบรรทุกคนขับหลับในเสียหลัก</t>
  </si>
  <si>
    <t>70-1352 พย</t>
  </si>
  <si>
    <t>ท 4 พช</t>
  </si>
  <si>
    <t>กม 62-63</t>
  </si>
  <si>
    <t>ไปชนรถยนต์ที่วิ่งสวนทางมา</t>
  </si>
  <si>
    <t>60/58</t>
  </si>
  <si>
    <t>ทล 201</t>
  </si>
  <si>
    <t>รถ จยย ฝ่าฝืนสัญญาณไฟจราจร</t>
  </si>
  <si>
    <t>70-7334 ปท</t>
  </si>
  <si>
    <t>ท 3 42/58</t>
  </si>
  <si>
    <t xml:space="preserve"> จยย</t>
  </si>
  <si>
    <t>สี่แยกวังสะพุง</t>
  </si>
  <si>
    <t>ทำให้ไปชนกับรถพ่วง</t>
  </si>
  <si>
    <t>70-7265 ปท</t>
  </si>
  <si>
    <t>สขข.บ้านไผ่</t>
  </si>
  <si>
    <t>4 พย</t>
  </si>
  <si>
    <t>รถบรรทุก เบรกรถไม่ทันชนท้าย</t>
  </si>
  <si>
    <t>70-8515 อย</t>
  </si>
  <si>
    <t>ท 2 56/882</t>
  </si>
  <si>
    <t>กม 120-121</t>
  </si>
  <si>
    <t>กท</t>
  </si>
  <si>
    <t>สารภี</t>
  </si>
  <si>
    <t>เชียงใหม่</t>
  </si>
  <si>
    <t>รถพ่วงบรรทุกเลี้ยวตัดหน้ารถ</t>
  </si>
  <si>
    <t>70-8399 อย</t>
  </si>
  <si>
    <t>ท 3 นม 58/55</t>
  </si>
  <si>
    <t>ชม - ลำปาง</t>
  </si>
  <si>
    <t>จยย  ในระยะกระชั้นชิด</t>
  </si>
  <si>
    <t>70-6356 อย</t>
  </si>
  <si>
    <t>5 พย</t>
  </si>
  <si>
    <t>สายลอง-แพร่</t>
  </si>
  <si>
    <t>ต้าผามอก</t>
  </si>
  <si>
    <t>ทางขึ้นเขา เครื่องยนต์ขัดข้อง</t>
  </si>
  <si>
    <t>81-5030 แพร่</t>
  </si>
  <si>
    <t>ท 2 พร 37/58</t>
  </si>
  <si>
    <t>เครื่องยนต์ขัดข้อง</t>
  </si>
  <si>
    <t>กม 23-24</t>
  </si>
  <si>
    <t>6 พย</t>
  </si>
  <si>
    <t>ลำไทร</t>
  </si>
  <si>
    <t>วังน้อย</t>
  </si>
  <si>
    <t>94-4045 กทม</t>
  </si>
  <si>
    <t>กม 57</t>
  </si>
  <si>
    <t>บุพราหมณ์</t>
  </si>
  <si>
    <t>นาดี</t>
  </si>
  <si>
    <t>ปราจีนบุรี</t>
  </si>
  <si>
    <t>70-0489 นภ</t>
  </si>
  <si>
    <t>เบรกเสีย</t>
  </si>
  <si>
    <t>กม 210</t>
  </si>
  <si>
    <t>7 พย</t>
  </si>
  <si>
    <t>บ้านหม้อ</t>
  </si>
  <si>
    <t>คนขับรถบรรทุกหลับใน</t>
  </si>
  <si>
    <t>50-9774 กท</t>
  </si>
  <si>
    <t>ท 2 นพ 299/58</t>
  </si>
  <si>
    <t>ชนกับรถโดยสาร</t>
  </si>
  <si>
    <t>รถพ่วงบรรทุกชนท้ายรถ</t>
  </si>
  <si>
    <t>70-8072 กท</t>
  </si>
  <si>
    <t>ท 3 ชบ 617/53</t>
  </si>
  <si>
    <t>รถพ่วง , รถยนต์</t>
  </si>
  <si>
    <t>กม 48</t>
  </si>
  <si>
    <t>ประเภทอื่น ๆ</t>
  </si>
  <si>
    <t>70-6481 รย</t>
  </si>
  <si>
    <t>บางพลับ</t>
  </si>
  <si>
    <t>รถกระบะขับแซงรถขึ้นมาแล้ว</t>
  </si>
  <si>
    <t>81-2346 พล</t>
  </si>
  <si>
    <t>ท 3 จ 58/29</t>
  </si>
  <si>
    <t>กม 17-18</t>
  </si>
  <si>
    <t>เสียหลักไปชนรถบรรทุก</t>
  </si>
  <si>
    <t>ขับย้อนศร</t>
  </si>
  <si>
    <t>8 พย</t>
  </si>
  <si>
    <t>บ้านโพธิ์</t>
  </si>
  <si>
    <t>83-9122 นม</t>
  </si>
  <si>
    <t>ท 2 นม 54/99</t>
  </si>
  <si>
    <t>กม 61</t>
  </si>
  <si>
    <t>9 พย</t>
  </si>
  <si>
    <t>ลำปาง-วังเหนือ</t>
  </si>
  <si>
    <t>รถ จยย ตัดหน้ารถพ่วงใน</t>
  </si>
  <si>
    <t>80-7668 พย</t>
  </si>
  <si>
    <t>คนขับหลบหนี</t>
  </si>
  <si>
    <t>คู่กรณีตัดหน้า</t>
  </si>
  <si>
    <t>กม 54</t>
  </si>
  <si>
    <t>ระยะกระชั้นชิด</t>
  </si>
  <si>
    <t>12 พย</t>
  </si>
  <si>
    <t>ทล 23</t>
  </si>
  <si>
    <t>สีแก้ว</t>
  </si>
  <si>
    <t>รถพ่วงบรรทุกเกิดหลับในเสียหลัก</t>
  </si>
  <si>
    <t>61-0399 กท</t>
  </si>
  <si>
    <t>ท 3 อด 47/41</t>
  </si>
  <si>
    <t>กม 98-99</t>
  </si>
  <si>
    <t>ตกข้างทาง</t>
  </si>
  <si>
    <t>61-0400 กท</t>
  </si>
  <si>
    <t>13 พย</t>
  </si>
  <si>
    <t>จันทบุรี-</t>
  </si>
  <si>
    <t>ปัถวี</t>
  </si>
  <si>
    <t>มะขาม</t>
  </si>
  <si>
    <t>ฝนตกถนนลื่นรถบรรทุกเสียหลัก</t>
  </si>
  <si>
    <t>81-4647 จบ</t>
  </si>
  <si>
    <t>ท 2 275/48</t>
  </si>
  <si>
    <t>ไปเฉี่ยวชนรถโดยสาร</t>
  </si>
  <si>
    <t>จบ</t>
  </si>
  <si>
    <t>กม 26+078</t>
  </si>
  <si>
    <t>ประชาอุทิศ</t>
  </si>
  <si>
    <t>รถ จยย แซงรถบรรทุก</t>
  </si>
  <si>
    <t>80-5190 พจ</t>
  </si>
  <si>
    <t>ท 2 พจ 43/500</t>
  </si>
  <si>
    <t>คู่กรณีขับแซง</t>
  </si>
  <si>
    <t>15 พย</t>
  </si>
  <si>
    <t>แมท้อ</t>
  </si>
  <si>
    <t>รถบรรทุกวิ่งมาถึงทางโค้งเกิด</t>
  </si>
  <si>
    <t>70-4117 ลป</t>
  </si>
  <si>
    <t>ท 3 1ลป</t>
  </si>
  <si>
    <t>ขับประมาท</t>
  </si>
  <si>
    <t>กม 68-69</t>
  </si>
  <si>
    <t>เสียหลักชนข้างทาง</t>
  </si>
  <si>
    <t>58/50</t>
  </si>
  <si>
    <t>16 พย</t>
  </si>
  <si>
    <t>แขวงท่าข้าม</t>
  </si>
  <si>
    <t>บางขุนเทียน</t>
  </si>
  <si>
    <t>รถบรรทุกพ่วง วิ่งมาถึงสะพาน</t>
  </si>
  <si>
    <t>61-5449 กท</t>
  </si>
  <si>
    <t>ท 3 1 กท</t>
  </si>
  <si>
    <t>ปากซอยเทียน</t>
  </si>
  <si>
    <t>ทางลงเป็นทางโค้ง รถเสียหลัก</t>
  </si>
  <si>
    <t>79-6833 กท</t>
  </si>
  <si>
    <t>139/54</t>
  </si>
  <si>
    <t>ทะเล</t>
  </si>
  <si>
    <t>พุ่งชน แบริเออร์เกาะกลางถนน</t>
  </si>
  <si>
    <t>18 พย</t>
  </si>
  <si>
    <t>สุวรรณภูมิ-</t>
  </si>
  <si>
    <t>นาใหญ่</t>
  </si>
  <si>
    <t>สุวรรณภูมิ</t>
  </si>
  <si>
    <t>รถกระบะบรรทุก บฉ 1505 รอ</t>
  </si>
  <si>
    <t>79-9942 กทม</t>
  </si>
  <si>
    <t>ท 3 สร 54/56</t>
  </si>
  <si>
    <t>คู่กรณีล้ำช่อง</t>
  </si>
  <si>
    <t>ขับล้ำไปในช่องจราจร ทำให้</t>
  </si>
  <si>
    <t>60-0956 กทม</t>
  </si>
  <si>
    <t>กม 14-15</t>
  </si>
  <si>
    <t>เฉี่ยวชนรถบรรทุกพ่วง</t>
  </si>
  <si>
    <t>19 พย</t>
  </si>
  <si>
    <t>คลองหนึ่ง</t>
  </si>
  <si>
    <t>รถแท็กซี่ ชนท้ายรถบรรทุกพ่วง</t>
  </si>
  <si>
    <t>82-6567 ปท</t>
  </si>
  <si>
    <t>ท3 สน 5/56</t>
  </si>
  <si>
    <t>แท็กซี่</t>
  </si>
  <si>
    <t>82-6568 ปท</t>
  </si>
  <si>
    <t>22 พย</t>
  </si>
  <si>
    <t>212 บึงกาฬ-</t>
  </si>
  <si>
    <t>โคกกว้าง</t>
  </si>
  <si>
    <t>บุ่งคล้า</t>
  </si>
  <si>
    <t>บึงกาฬ</t>
  </si>
  <si>
    <t>รถบรรทุกเลี้ยวรถโดยไม่ให้</t>
  </si>
  <si>
    <t>80-3315 บึงกาฬ</t>
  </si>
  <si>
    <t>21(1)</t>
  </si>
  <si>
    <t>ท 2 บก56/736</t>
  </si>
  <si>
    <t>รถบรรทุก+รถกระบะ</t>
  </si>
  <si>
    <t>นครพนม</t>
  </si>
  <si>
    <t>สัญญาณไฟ ทำให้รถที่ตามหลัง</t>
  </si>
  <si>
    <t>กม 182-183</t>
  </si>
  <si>
    <t>มาชนกันหลายคัน</t>
  </si>
  <si>
    <t>ทางต่างระดับ</t>
  </si>
  <si>
    <t>รถบรรทุกพ่วง ถึงจุดเกิดเหตุ</t>
  </si>
  <si>
    <t>70-0651 กส</t>
  </si>
  <si>
    <t>ท 4 2 ชย</t>
  </si>
  <si>
    <t>ขาเข้า กทม</t>
  </si>
  <si>
    <t>เป็นทางโค้ง รถเสียหลัก</t>
  </si>
  <si>
    <t>70-0652 กส</t>
  </si>
  <si>
    <t>ชะมวง</t>
  </si>
  <si>
    <t>คนขับรถบรรทุก หลับใน</t>
  </si>
  <si>
    <t>70-0440 พย</t>
  </si>
  <si>
    <t>ท 4 สค 57/399</t>
  </si>
  <si>
    <t>กม 363</t>
  </si>
  <si>
    <t>เสียหลักพลิกคว่ำ</t>
  </si>
  <si>
    <t>24 พย</t>
  </si>
  <si>
    <t>ทล 4</t>
  </si>
  <si>
    <t>ช่อง</t>
  </si>
  <si>
    <t>โนนโยง</t>
  </si>
  <si>
    <t>ตรัง</t>
  </si>
  <si>
    <t>รถบรรทุกขับมาด้วยความเร็ว</t>
  </si>
  <si>
    <t>77-4630 กทม</t>
  </si>
  <si>
    <t>ท 2 สป 57/300</t>
  </si>
  <si>
    <t>กม 1129+500</t>
  </si>
  <si>
    <t>ถึงจุดเกิดเหตุบังคับรถไม่อยู่</t>
  </si>
  <si>
    <t>ท่าวังผา-</t>
  </si>
  <si>
    <t>ผาตอ</t>
  </si>
  <si>
    <t>ท่าวังผา</t>
  </si>
  <si>
    <t>ขับเร็ว ไม่ชำนาญทาง</t>
  </si>
  <si>
    <t>70-0832 น่าน</t>
  </si>
  <si>
    <t>ท 3 นน  54/36</t>
  </si>
  <si>
    <t>เชียงคำ</t>
  </si>
  <si>
    <t>กม 15+370</t>
  </si>
  <si>
    <t>25 พย</t>
  </si>
  <si>
    <t>รถเก๋ง หยุดรถ เลยเส้นให้หยุด</t>
  </si>
  <si>
    <t>70-6213 ลป</t>
  </si>
  <si>
    <t>ท 4 ลป 100/52</t>
  </si>
  <si>
    <t>กม 40-41</t>
  </si>
  <si>
    <t>มีรถบรรทุกวิ่งมาหยุดไม่ทัน</t>
  </si>
  <si>
    <t>70-4824 ลป</t>
  </si>
  <si>
    <t>จึงชนกัน</t>
  </si>
  <si>
    <t>26 พย</t>
  </si>
  <si>
    <t>สายเอเซีย</t>
  </si>
  <si>
    <t>ตลุก</t>
  </si>
  <si>
    <t>สรรพยา</t>
  </si>
  <si>
    <t>รถบรรทุกมาถึงจุดเกิดเหตุ</t>
  </si>
  <si>
    <t>70-9461 สบ</t>
  </si>
  <si>
    <t>ท 4 พบ 58/15</t>
  </si>
  <si>
    <t>ไฟฟ้าซ็อต</t>
  </si>
  <si>
    <t>กม 130-131</t>
  </si>
  <si>
    <t>จอดพักรถ เกิดไฟ้ฟ้าซ็อต</t>
  </si>
  <si>
    <t>70-4238 สบ</t>
  </si>
  <si>
    <t>ไฟไหม้รถทั้งคัน</t>
  </si>
  <si>
    <t>ระบบห้ามล้อขัดข้อง</t>
  </si>
  <si>
    <t>71-6632 ชบ</t>
  </si>
  <si>
    <t>เบรกขัดข้อง</t>
  </si>
  <si>
    <t>จยย + กระบะบรรทุก</t>
  </si>
  <si>
    <t>กม 43</t>
  </si>
  <si>
    <t>72-5093 ชบ</t>
  </si>
  <si>
    <t>27 พย</t>
  </si>
  <si>
    <t>ทางลงสะพาน</t>
  </si>
  <si>
    <t>บางพึ่ง</t>
  </si>
  <si>
    <t>83-6373 สป</t>
  </si>
  <si>
    <t>ท 2 สป 53/1044</t>
  </si>
  <si>
    <t>ภูมิพล</t>
  </si>
  <si>
    <t>ตรัง-ปะเหลียน</t>
  </si>
  <si>
    <t>โคกหล่อ</t>
  </si>
  <si>
    <t>รถบรรทุก ขับผ่านสี่แยกสัญญาณ</t>
  </si>
  <si>
    <t>71-2131 สข</t>
  </si>
  <si>
    <t>ท 4 55/203</t>
  </si>
  <si>
    <t>ไฟกระพริบ  เฉี่ยวชนรถยนต์</t>
  </si>
  <si>
    <t>สข</t>
  </si>
  <si>
    <t>28 พย</t>
  </si>
  <si>
    <t>ทาสบเส้า</t>
  </si>
  <si>
    <t>แม่ทา</t>
  </si>
  <si>
    <t>ลำพูน</t>
  </si>
  <si>
    <t>รถเบรกเสีย</t>
  </si>
  <si>
    <t>70-0447 พช</t>
  </si>
  <si>
    <t>25(7)</t>
  </si>
  <si>
    <t>ท 4 58/325</t>
  </si>
  <si>
    <t>กม 503-504</t>
  </si>
  <si>
    <t>รย</t>
  </si>
  <si>
    <t>30 พย</t>
  </si>
  <si>
    <t>ยันตรกิจโกศล</t>
  </si>
  <si>
    <t>ร่องกาศ</t>
  </si>
  <si>
    <t>สูงเม่น</t>
  </si>
  <si>
    <t xml:space="preserve">รถบรรทุกจอดข้างทาง </t>
  </si>
  <si>
    <t>70-7229 ชร</t>
  </si>
  <si>
    <t>ท 2 58/15</t>
  </si>
  <si>
    <t>กม 101</t>
  </si>
  <si>
    <t>มีรถ จยย กวข 47 แพร่ มาชนท้าย</t>
  </si>
  <si>
    <t>พร</t>
  </si>
  <si>
    <t>ประจำเดือน ธันวาคม 2558</t>
  </si>
  <si>
    <t>ร้อยเอ็ด-</t>
  </si>
  <si>
    <t>หนองแก้ว</t>
  </si>
  <si>
    <t>รถบรรทุกพ่วงเฉี่ยวชนรถ</t>
  </si>
  <si>
    <t>82-1635 สร</t>
  </si>
  <si>
    <t>ท 3 7/57</t>
  </si>
  <si>
    <t>เมืองสรวง</t>
  </si>
  <si>
    <t>82-1228 สร</t>
  </si>
  <si>
    <t>สบ</t>
  </si>
  <si>
    <t>กม 18</t>
  </si>
  <si>
    <t>สระทะเล</t>
  </si>
  <si>
    <t>รถ จยย  มองไม่เห็นรถพ่วง</t>
  </si>
  <si>
    <t>70-0952 อต</t>
  </si>
  <si>
    <t>ท 3 52/15</t>
  </si>
  <si>
    <t>กม 319-320</t>
  </si>
  <si>
    <t>ที่จอดอยู่บริเวณไหล่ทาง</t>
  </si>
  <si>
    <t>อต</t>
  </si>
  <si>
    <t>สีคิ้ว -</t>
  </si>
  <si>
    <t>รถกระบะ  ผม 5184 บร</t>
  </si>
  <si>
    <t>77-4833 กท</t>
  </si>
  <si>
    <t>ท 3 17/57</t>
  </si>
  <si>
    <t>เฉี่ยวชนรถบรรทุก</t>
  </si>
  <si>
    <t>77-6230 กท</t>
  </si>
  <si>
    <t>4ขก</t>
  </si>
  <si>
    <t>สนับทึบ</t>
  </si>
  <si>
    <t>82-1838 อย</t>
  </si>
  <si>
    <t>กม 76+500</t>
  </si>
  <si>
    <t>รถโดยสาร+รถกระบะ</t>
  </si>
  <si>
    <t>รถเบรกไม่อยู่ช่วงลงเขา</t>
  </si>
  <si>
    <t>70-2746 อบ</t>
  </si>
  <si>
    <t>ท3 30/57</t>
  </si>
  <si>
    <t>กม 25+100</t>
  </si>
  <si>
    <t>อุบล</t>
  </si>
  <si>
    <t>รถบรรทุกเบรกไม่อยู่ชนท้าย</t>
  </si>
  <si>
    <t>85-8149 นม</t>
  </si>
  <si>
    <t>ท 2 57/256</t>
  </si>
  <si>
    <t>กม 153+154</t>
  </si>
  <si>
    <t>สะพานนนทบุรี</t>
  </si>
  <si>
    <t>บางขะแยง</t>
  </si>
  <si>
    <t xml:space="preserve">รถโดยสารประจำทาง 10-2691 </t>
  </si>
  <si>
    <t>61-2572 กทม</t>
  </si>
  <si>
    <t>ลักษณะ 5 รถบรรทุกเฉพาะกิจ (ขยะมูลฝอย)</t>
  </si>
  <si>
    <t>สบ 22/57</t>
  </si>
  <si>
    <t>บางบัวทอง</t>
  </si>
  <si>
    <t>กทม  ชนท้ายรถบรรทุก</t>
  </si>
  <si>
    <t>61-6588 กทม</t>
  </si>
  <si>
    <t>ทล 361</t>
  </si>
  <si>
    <t>หนองไม้แดง</t>
  </si>
  <si>
    <t>รถบรรทุกพ่วง เสียหลักพลิกคว่ำ</t>
  </si>
  <si>
    <t>78-4630 กทม</t>
  </si>
  <si>
    <t>ท 2 57/231</t>
  </si>
  <si>
    <t>ทางโค้ง</t>
  </si>
  <si>
    <t>เลี่ยงเมือง</t>
  </si>
  <si>
    <t>เป็นทางโค้งช่วงลงสะพาน</t>
  </si>
  <si>
    <t>79-5468 กทม</t>
  </si>
  <si>
    <t>ทล 101</t>
  </si>
  <si>
    <t>ทับผึ้ง</t>
  </si>
  <si>
    <t>ศรีสำโรง</t>
  </si>
  <si>
    <t>รถบรรทุกฝ่าสัญญาณไฟ ชนกับ</t>
  </si>
  <si>
    <t>70-2248 นค</t>
  </si>
  <si>
    <t>ท 2 52/378</t>
  </si>
  <si>
    <t>ฝ่าสัญญาณไฟ</t>
  </si>
  <si>
    <t>กม 30-31</t>
  </si>
  <si>
    <t>รถกระบะ กจ 6759 สท</t>
  </si>
  <si>
    <t>อด</t>
  </si>
  <si>
    <t>ป่าเช่า</t>
  </si>
  <si>
    <t>รถเก๋ง 9ฬ-6516 กทม ชนท้าย</t>
  </si>
  <si>
    <t>61-7016 กทม</t>
  </si>
  <si>
    <t>ท 2 54/451</t>
  </si>
  <si>
    <t>กม 317</t>
  </si>
  <si>
    <t>นบ</t>
  </si>
  <si>
    <t>ด่านช้าง</t>
  </si>
  <si>
    <t>ขับเร็ว (ถอยไม่ระวังหลัง)</t>
  </si>
  <si>
    <t>80-5762 อท</t>
  </si>
  <si>
    <t>ท 3 56/37</t>
  </si>
  <si>
    <t>ชน</t>
  </si>
  <si>
    <t>กม 1245-</t>
  </si>
  <si>
    <t>บางกล่ำ</t>
  </si>
  <si>
    <t>รถตู้โดยสาร 10-4304 นศ</t>
  </si>
  <si>
    <t>82-4360 สข</t>
  </si>
  <si>
    <t>ท 2 54/490</t>
  </si>
  <si>
    <t>ทล 117</t>
  </si>
  <si>
    <t>บึงนาราง</t>
  </si>
  <si>
    <t>รถโดยสารชนด้านข้างรถบรรทุก</t>
  </si>
  <si>
    <t>70-4595 นว</t>
  </si>
  <si>
    <t>ท 3 56/54</t>
  </si>
  <si>
    <t>กม 58</t>
  </si>
  <si>
    <t>ที่กำลังเลี้ยวกลับรถ</t>
  </si>
  <si>
    <t>70-5367 นว</t>
  </si>
  <si>
    <t>พจ</t>
  </si>
  <si>
    <t>ขันเงิน</t>
  </si>
  <si>
    <t>รถโดยสารประจำทาง เบรกไม่อยู่</t>
  </si>
  <si>
    <t>60-2140 กทม</t>
  </si>
  <si>
    <t>ท 4 86/50</t>
  </si>
  <si>
    <t>ถนนลื่น ฝนตก</t>
  </si>
  <si>
    <t>ชนท้ายรถ หลายคัน</t>
  </si>
  <si>
    <t>3ชบ</t>
  </si>
  <si>
    <t>ลาดขวาง</t>
  </si>
  <si>
    <t>รถบรรทุกขับรถย้อนศร</t>
  </si>
  <si>
    <t>80-5631 ฉช</t>
  </si>
  <si>
    <t>ท 2 28/366</t>
  </si>
  <si>
    <t>กม 11+500</t>
  </si>
  <si>
    <t>ทำให้มีรถชนกันหลายคัน</t>
  </si>
  <si>
    <t>ฉช</t>
  </si>
  <si>
    <t>ชมพู</t>
  </si>
  <si>
    <t>รถบรรทุกหยุดรถกระทันหัน</t>
  </si>
  <si>
    <t>70-5912 ชร</t>
  </si>
  <si>
    <t>ท 3 20/58</t>
  </si>
  <si>
    <t>กม 694-695</t>
  </si>
  <si>
    <t>ทำให้รถโดยสารประจำทาง</t>
  </si>
  <si>
    <t>3ลป</t>
  </si>
  <si>
    <t>หนองมะค่าโมง</t>
  </si>
  <si>
    <t>ขับรถย้อนศร</t>
  </si>
  <si>
    <t>82-8607 นว</t>
  </si>
  <si>
    <t>ท 3 54/237</t>
  </si>
  <si>
    <t>กม 1-2</t>
  </si>
  <si>
    <t>ขก</t>
  </si>
  <si>
    <t>หาดใหญ่-</t>
  </si>
  <si>
    <t>สะกอม</t>
  </si>
  <si>
    <t>จะนะ</t>
  </si>
  <si>
    <t>รถบรรทุกพ่วงเสียหลักชน</t>
  </si>
  <si>
    <t>70-1529 นธ</t>
  </si>
  <si>
    <t>ท 3 58/17</t>
  </si>
  <si>
    <t>เสาสะพานลอย</t>
  </si>
  <si>
    <t>70-1530 นธ</t>
  </si>
  <si>
    <t>นธ</t>
  </si>
  <si>
    <t>ทล 43</t>
  </si>
  <si>
    <t>บางเขา</t>
  </si>
  <si>
    <t>หนองจิก</t>
  </si>
  <si>
    <t>รถบรรทุกพ่วงเสียหลักไปชน</t>
  </si>
  <si>
    <t>70-1891 ปน</t>
  </si>
  <si>
    <t>ท 3 55/2558</t>
  </si>
  <si>
    <t>กม 82</t>
  </si>
  <si>
    <t>กับรถยนต์ ถย 3562 กทม</t>
  </si>
  <si>
    <t>70-1850 ปน</t>
  </si>
  <si>
    <t>1ปร</t>
  </si>
  <si>
    <t>หนองหลวง</t>
  </si>
  <si>
    <t>ท่าตะโก</t>
  </si>
  <si>
    <t>รถบรรทุกจะแซงรถพ่วง</t>
  </si>
  <si>
    <t>82-0215 สค</t>
  </si>
  <si>
    <t>กม 59-60</t>
  </si>
  <si>
    <t>ทำให้ชนกัน</t>
  </si>
  <si>
    <t>ทล 3032</t>
  </si>
  <si>
    <t>ท่าสัก</t>
  </si>
  <si>
    <t>ขับเร็ว  ยางแตก</t>
  </si>
  <si>
    <t>80-9260 อต</t>
  </si>
  <si>
    <t>ท 3 51/76</t>
  </si>
  <si>
    <t>วังเงิน</t>
  </si>
  <si>
    <t>แม่ทะ</t>
  </si>
  <si>
    <t>รถบรรทุกพ่วง ลงเขาในขณะที่มี</t>
  </si>
  <si>
    <t>70-2220 ชม</t>
  </si>
  <si>
    <t>ท 3 106/52</t>
  </si>
  <si>
    <t>กม 424-425</t>
  </si>
  <si>
    <t>ฝนตก ทำให้ลื่นไถลไปชนกับ</t>
  </si>
  <si>
    <t>70-3598 ชม</t>
  </si>
  <si>
    <t>2 ชม</t>
  </si>
  <si>
    <t>ราวที่กั้นถนน</t>
  </si>
  <si>
    <t>ทล 3004</t>
  </si>
  <si>
    <t>หัวถนน</t>
  </si>
  <si>
    <t>รถกระบะ บพ 5255 นว ชนท้าย</t>
  </si>
  <si>
    <t>70-3114 นว</t>
  </si>
  <si>
    <t xml:space="preserve">ท 3 56/134 </t>
  </si>
  <si>
    <t>กม 28-29</t>
  </si>
  <si>
    <t xml:space="preserve">รถบรรทุกพ่วง  </t>
  </si>
  <si>
    <t>70-3115 นว</t>
  </si>
  <si>
    <t>กพ</t>
  </si>
  <si>
    <t>ทัพหลวง</t>
  </si>
  <si>
    <t>หนองหญ้าไซ</t>
  </si>
  <si>
    <t>80-5307 สพ</t>
  </si>
  <si>
    <t>ท 2 189/31</t>
  </si>
  <si>
    <t>กม 46</t>
  </si>
  <si>
    <t>สพ</t>
  </si>
  <si>
    <t>70-1907 ชน</t>
  </si>
  <si>
    <t>ท 4 53/41</t>
  </si>
  <si>
    <t>กม 53-54</t>
  </si>
  <si>
    <t>กม 56</t>
  </si>
  <si>
    <t>81-4057 กพ</t>
  </si>
  <si>
    <t>ท่ามิหรำ</t>
  </si>
  <si>
    <t>จอดบนไหล่ทาง ไม่มีสัญญาณ</t>
  </si>
  <si>
    <t>82-0437 นธ</t>
  </si>
  <si>
    <t>ท 3 40/23</t>
  </si>
  <si>
    <t>กม 41</t>
  </si>
  <si>
    <t>ไฟเตือน</t>
  </si>
  <si>
    <t>82-0438 นธ</t>
  </si>
  <si>
    <t>นศ</t>
  </si>
  <si>
    <t>ทล 2249</t>
  </si>
  <si>
    <t>น้ำสวย</t>
  </si>
  <si>
    <t>รถบรรทุก หักหลบรถ จยย</t>
  </si>
  <si>
    <t>70-6465 ชร</t>
  </si>
  <si>
    <t>ท 2 364/58</t>
  </si>
  <si>
    <t>กม 25-26</t>
  </si>
  <si>
    <t>ที่วิ่งตัดหน้ารถ ทำให้เสียหลัก</t>
  </si>
  <si>
    <t>ชร</t>
  </si>
  <si>
    <t>ชนต้นไม้ข้างทาง</t>
  </si>
  <si>
    <t>วันเดือนปี/เวลาที่เกิดเหต</t>
  </si>
  <si>
    <t>บริเวณที่เกิดเหตุ</t>
  </si>
  <si>
    <t>ประเภทถนน</t>
  </si>
  <si>
    <t>จำนวนช่องจราจร</t>
  </si>
  <si>
    <t>การจราจรเดินรถ</t>
  </si>
  <si>
    <t>ชนิดผิวทาง</t>
  </si>
  <si>
    <t>ลักษณะทาง</t>
  </si>
  <si>
    <t>การควบคุมจราจร</t>
  </si>
  <si>
    <t>ทัศนวิสัย/สภาพแวดล้อม</t>
  </si>
  <si>
    <t>สภาพผิวทาง</t>
  </si>
  <si>
    <t>รายละเอียดของรถบรรทุกที่เกิดเหตุ</t>
  </si>
  <si>
    <t>ผู้ประสบเหตุ (ราย)</t>
  </si>
  <si>
    <t>ข้อสันนิษฐานเบื้องต้น</t>
  </si>
  <si>
    <t>รายละเอียดผู้ประสบเหตุชาวต่างชาติ (ถ้ามี)</t>
  </si>
  <si>
    <t>หมายเหตุ (อธิบายช่องอื่นๆ)</t>
  </si>
  <si>
    <t>ผู้รายงาน</t>
  </si>
  <si>
    <t>การลงโทษผู้กระทำผิด</t>
  </si>
  <si>
    <t xml:space="preserve">วันเดือนปีที่เกิดเหตุ </t>
  </si>
  <si>
    <t xml:space="preserve">เวลาที่เกิดเหตุ </t>
  </si>
  <si>
    <t>ถนน/กม.ที่</t>
  </si>
  <si>
    <t>ประภท</t>
  </si>
  <si>
    <t>รายละเอียดรถบรรทุก</t>
  </si>
  <si>
    <r>
      <t xml:space="preserve">วัน/เดือน/ปี ที่จดทะเบียนครั้งแรก </t>
    </r>
    <r>
      <rPr>
        <b/>
        <sz val="12"/>
        <color indexed="10"/>
        <rFont val="TH SarabunPSK"/>
        <family val="2"/>
      </rPr>
      <t>(1มีค.22ต้องพิมพ์1/3/1979 เลข คศ.)</t>
    </r>
  </si>
  <si>
    <t>อายุรถนับถึงวันเกิดเหตุ (ปี-เดือน)</t>
  </si>
  <si>
    <t>สถานะภาษีรถ</t>
  </si>
  <si>
    <t>ชื่อผู้ประกอบการ (ใส่ บจ., หจก. พิมพ์ชื่อไม่เว้นวรรค หรือ ชื่อคน อื่นๆ)</t>
  </si>
  <si>
    <t>เลขที่ประกอบการ (พิมพ์ไม่ต้องเว้นวรรค)</t>
  </si>
  <si>
    <t>ชื่อเจ้าของรถ/รถร่วมบริการ (บจ., หจก. พิมพ์ชื่อไม่เว้นวรรค กรณีไม่ใช่รถร่วมให้พิมพ์ศูนย์ 0)</t>
  </si>
  <si>
    <r>
      <t xml:space="preserve">ประกันภัยภาคบังคับ </t>
    </r>
    <r>
      <rPr>
        <b/>
        <sz val="12"/>
        <color indexed="10"/>
        <rFont val="TH SarabunPSK"/>
        <family val="2"/>
      </rPr>
      <t>(มี=1, ไม่มี=0, ไม่ระบุ=9)</t>
    </r>
  </si>
  <si>
    <r>
      <rPr>
        <b/>
        <sz val="16"/>
        <color indexed="8"/>
        <rFont val="TH SarabunPSK"/>
        <family val="2"/>
      </rPr>
      <t>GPS</t>
    </r>
    <r>
      <rPr>
        <b/>
        <sz val="16"/>
        <color indexed="10"/>
        <rFont val="TH SarabunPSK"/>
        <family val="2"/>
      </rPr>
      <t xml:space="preserve"> </t>
    </r>
    <r>
      <rPr>
        <b/>
        <sz val="12"/>
        <color indexed="10"/>
        <rFont val="TH SarabunPSK"/>
        <family val="2"/>
      </rPr>
      <t>(มี=1, ไม่มี=0,        ไม่ระบุ=9)</t>
    </r>
  </si>
  <si>
    <t>ชื่อ-สกุล พนักงานขับรถ (เว้น1เคาะระหว่างชื่อ-สกุล)</t>
  </si>
  <si>
    <t>เลขที่ใบอนุญาตขับรถ (ช่วงเว้นวรรคให้ใช้ขีดแทน)</t>
  </si>
  <si>
    <t>วัน/เดือน/ปี ที่ได้รับใบอนุญาตครั้งแรก</t>
  </si>
  <si>
    <t>เพศ (ระบุ ชาย/หญิง)</t>
  </si>
  <si>
    <r>
      <t xml:space="preserve">ประสบการณ์การขับรถ </t>
    </r>
    <r>
      <rPr>
        <b/>
        <sz val="11"/>
        <color indexed="8"/>
        <rFont val="TH SarabunPSK"/>
        <family val="2"/>
      </rPr>
      <t>(ตั้งแต่ได้รับใบอนุญาตถึงวันที่เกิดเหตุ)</t>
    </r>
    <r>
      <rPr>
        <b/>
        <sz val="14"/>
        <color indexed="8"/>
        <rFont val="TH SarabunPSK"/>
        <family val="2"/>
      </rPr>
      <t xml:space="preserve"> (ปี-เดือน)</t>
    </r>
  </si>
  <si>
    <t>วันสิ้นอายุใบอนุญาตขับรถ</t>
  </si>
  <si>
    <t>ใบอนุญาตขับรถถูกต้องตามกฎหมาย (1 = มี, 0 = ไม่มี)</t>
  </si>
  <si>
    <t>รวมผู้ประสบเหตุ</t>
  </si>
  <si>
    <t>รถต้นเหตุ</t>
  </si>
  <si>
    <t>สาเหตุ</t>
  </si>
  <si>
    <t>ผู้ประกอบการขนส่งฯ</t>
  </si>
  <si>
    <t>พนักงานขับรถ</t>
  </si>
  <si>
    <t>ห้ามลบ</t>
  </si>
  <si>
    <t>ชื่อ-สกุล (ไม่เว้นวรรคระหว่างชื่อ-สกุล)</t>
  </si>
  <si>
    <t>สัญญาติ</t>
  </si>
  <si>
    <t>ประเภทรถที่นั่งมา</t>
  </si>
  <si>
    <t xml:space="preserve">รายละเอียดการลงโทษผู้ประกอบการฯ </t>
  </si>
  <si>
    <t>รายละเอียดการลงโทษ/จำนวนเงิน/ระยะเวลา(วัน)</t>
  </si>
  <si>
    <t>รายละเอียดการลงโทษพนักงานขับรถ</t>
  </si>
  <si>
    <t>แม่เมาะ-ผาลาด</t>
  </si>
  <si>
    <t>แม่เมาะ</t>
  </si>
  <si>
    <t>รถบรรทุกคันหมายเลขทะเบียน 70-3902 ลำปาง จอดเสียข้างทาง ประกอบการถนนแสงสว่างไม่เพียงพอ จึงทำให้ จจย. วิ่งมาชนท้าย</t>
  </si>
  <si>
    <t>70-3902ลป</t>
  </si>
  <si>
    <t>1.รถกระบะบรรทุก</t>
  </si>
  <si>
    <t>1.7กระบะบรรทุกยกเทได้มีข้างเสริม</t>
  </si>
  <si>
    <t>หจก.ลำปาง-เกาะคาขนส่ง</t>
  </si>
  <si>
    <t>ไม่มีพนักงานขับรถ</t>
  </si>
  <si>
    <t>รถจักรยานยนต์</t>
  </si>
  <si>
    <t>36.ถนนมืดไม่มีไฟฟ้าแสงสว่าง</t>
  </si>
  <si>
    <t>สขจ.</t>
  </si>
  <si>
    <t>บริเวณที่เกิดหตุ</t>
  </si>
  <si>
    <t>ประภทถนน</t>
  </si>
  <si>
    <t>หมวด</t>
  </si>
  <si>
    <t>ลักษณะรถบรรทุก</t>
  </si>
  <si>
    <t>รายละเอียดลักษณะรถบรรทุก</t>
  </si>
  <si>
    <t>มาตรฐานรถ</t>
  </si>
  <si>
    <t>รายละเอียดมาตรฐานรถ</t>
  </si>
  <si>
    <t>ประเภทรถที่ขับหรือนั่งมาของชาวต่างชาติ</t>
  </si>
  <si>
    <t xml:space="preserve"> รายละเอียดการลงโทษพนักงานขับรถ</t>
  </si>
  <si>
    <t>คู่กรณีมากกว่า 1 คัน</t>
  </si>
  <si>
    <t>1. ขับรถเร็ว</t>
  </si>
  <si>
    <t>ย่านชุมชน</t>
  </si>
  <si>
    <t>ทางหลวงแผ่นดิน</t>
  </si>
  <si>
    <t>น้อยกว่า 2 ช่องจราจร</t>
  </si>
  <si>
    <t>รถเดินทางเดียว (มีเกาะกลางถนน)</t>
  </si>
  <si>
    <t>คอนกรีต</t>
  </si>
  <si>
    <t>ทางตรง</t>
  </si>
  <si>
    <t>ไม่มีการควบคุม/ไม่มีเครื่องหมายสัญญาณ</t>
  </si>
  <si>
    <t>แจ่มใส</t>
  </si>
  <si>
    <t>เปียก</t>
  </si>
  <si>
    <t>หมวด 1</t>
  </si>
  <si>
    <t>1.1รถกระบะบรรทุกพื้นเรียบ</t>
  </si>
  <si>
    <t>ม1</t>
  </si>
  <si>
    <t>รถโดยสาร 1 ชั้น</t>
  </si>
  <si>
    <t>ไม่มีคู่กรณี</t>
  </si>
  <si>
    <t>รถโดยสารประจำทางขนาดใหญ่ (1 ชั้น)</t>
  </si>
  <si>
    <t>เปรียบเทียบปรับ</t>
  </si>
  <si>
    <t>ปรับ</t>
  </si>
  <si>
    <t>ไม่ขาดต่อภาษี</t>
  </si>
  <si>
    <t>6.รถพ่วง</t>
  </si>
  <si>
    <t>6.8รถพ่วงแบบยกได้มีข้างเสริม</t>
  </si>
  <si>
    <t>นอกเมือง</t>
  </si>
  <si>
    <t>ทางหลวงชนบท</t>
  </si>
  <si>
    <t>2 ช่องจราจร</t>
  </si>
  <si>
    <t>รถเดินสวนทาง (ไม่มีเกาะกลางถนน)</t>
  </si>
  <si>
    <t>ลาดยาง</t>
  </si>
  <si>
    <t>มีป้ายจำกัดความเร็ว</t>
  </si>
  <si>
    <t>มืดครึ้ม</t>
  </si>
  <si>
    <t>แห้ง</t>
  </si>
  <si>
    <t>หมวด 2</t>
  </si>
  <si>
    <t>2.รถตู้บรรทุก</t>
  </si>
  <si>
    <t>1.2รถกระบะบรรทุกท้ายลาด</t>
  </si>
  <si>
    <t>ม1ก</t>
  </si>
  <si>
    <t>รถโดยสาร 2 ชั้น</t>
  </si>
  <si>
    <t>คนเดินเท้า</t>
  </si>
  <si>
    <t>2. ขับรถตัดหน้าในระยะกระชั้นชิด</t>
  </si>
  <si>
    <t>รถโดยสารประจำทางขนาดใหญ่ (2 ชั้น)</t>
  </si>
  <si>
    <t>ถอนรถออกจากบัญชี ขส.บ.11</t>
  </si>
  <si>
    <t>ปรับและอบรม</t>
  </si>
  <si>
    <t>ขาดต่อภาษี</t>
  </si>
  <si>
    <t>14. ขับย้อนศร</t>
  </si>
  <si>
    <t>อื่น ๆ</t>
  </si>
  <si>
    <t>ถนนท้องถิ่น (อบต.)</t>
  </si>
  <si>
    <t>6 ช่องจราจร</t>
  </si>
  <si>
    <t>สะพาน</t>
  </si>
  <si>
    <t>เขตห้ามแซง</t>
  </si>
  <si>
    <t>สกปรก</t>
  </si>
  <si>
    <t>หมวด 4</t>
  </si>
  <si>
    <t>4.รถบรรทุกวัตถุอันตราย</t>
  </si>
  <si>
    <t>1.4รถกระบะบรรทุกมีเครื่องทุ่นแรง</t>
  </si>
  <si>
    <t>ม1ขพิเศษ</t>
  </si>
  <si>
    <t>รถโดยสารสองแถว</t>
  </si>
  <si>
    <t>รถจักรยานสามล้อ</t>
  </si>
  <si>
    <t>4. หลับใน</t>
  </si>
  <si>
    <t>รถโดยสารไม่ประจำทางขนาดใหญ่ (1 ชั้น)</t>
  </si>
  <si>
    <t>พักใช้ใบอนุญาตประกอบการฯ</t>
  </si>
  <si>
    <t>เพิกถอนใบอนุญาตขับรถ</t>
  </si>
  <si>
    <t>2.1รถตู้บรรทุก</t>
  </si>
  <si>
    <t>รถยนต์บรรทุกส่วนบุคคล (ปิคอัพ)</t>
  </si>
  <si>
    <t>ทางลักผ่าน</t>
  </si>
  <si>
    <t>8 ช่องจราจร</t>
  </si>
  <si>
    <t>วงเวียน</t>
  </si>
  <si>
    <t>มีเจ้าพนักงานจราจรควบคุม</t>
  </si>
  <si>
    <t>มีไฟฟ้าแสงสว่าง</t>
  </si>
  <si>
    <t>รถโดยสารขนาดเล็ก</t>
  </si>
  <si>
    <t>5.รถบรรทุกเฉพาะกิจ</t>
  </si>
  <si>
    <t>1.5รถกระบะบรรทุกแบบยกได้</t>
  </si>
  <si>
    <t>ม2</t>
  </si>
  <si>
    <t>รถโดยสารพ่วง</t>
  </si>
  <si>
    <t>5. ขับแซงอย่างผิดกฎหมาย/แซงในที่คับขัน</t>
  </si>
  <si>
    <t>รถโดยสารไม่ประจำทางขนาดใหญ่ (2 ชั้น)</t>
  </si>
  <si>
    <t>เพิกถอนใบอนุญาตประกอบการฯ</t>
  </si>
  <si>
    <t>ปรับและพักใช้ใบอนุญาตขับรถ</t>
  </si>
  <si>
    <t>รถยนต์นั่งส่วนบุคคลไม่เกิน7คน</t>
  </si>
  <si>
    <t>ถนนตัดทางรถไฟ</t>
  </si>
  <si>
    <t>มากกว่า 8 ช่องจราจร</t>
  </si>
  <si>
    <t>บริเวณเขา</t>
  </si>
  <si>
    <t>ไม่มีไฟฟ้าแสงสว่าง</t>
  </si>
  <si>
    <t>1.6กระบะบรรทุก</t>
  </si>
  <si>
    <t>ม2ก</t>
  </si>
  <si>
    <t>รถโดยสารกึ่งพ่วง</t>
  </si>
  <si>
    <t>รถยนต์สามล้อ</t>
  </si>
  <si>
    <t>6. ไม่ชำนาญเส้นทาง</t>
  </si>
  <si>
    <t>ปรับ พักใช้ใบอนุญาตขับรถ และอบรม</t>
  </si>
  <si>
    <t>6.7รถพ่วงแบบยกได้</t>
  </si>
  <si>
    <t>อื่นๆ</t>
  </si>
  <si>
    <t>ทางกลับรถ</t>
  </si>
  <si>
    <t>มีต้นไม้ใหญ่ข้างทาง</t>
  </si>
  <si>
    <t>รถโดยสารส่วนบุคคล</t>
  </si>
  <si>
    <t>7.รถกึ่งพ่วง</t>
  </si>
  <si>
    <t>ม2ข</t>
  </si>
  <si>
    <t>รถโดยสารเฉพาะกิจ</t>
  </si>
  <si>
    <t>7. ขาดทักษะที่ถูกต้องในการขับรถ</t>
  </si>
  <si>
    <t>ปรับและเพิกถอนใบอนุญาตขับรถ</t>
  </si>
  <si>
    <t>ทางลาดชัน</t>
  </si>
  <si>
    <t>มีป้ายโฆษณาข้างทาง</t>
  </si>
  <si>
    <t>รถโดยสารใหม่ยังไม่จดทะเบียน (ป้ายแดง)</t>
  </si>
  <si>
    <t>8.รถกึ่งพ่วงบรรทุกวัสดุยาว</t>
  </si>
  <si>
    <t>ม2ค</t>
  </si>
  <si>
    <t>8. ขับล้ำเข้าไปในช่องทางจราจรอื่น</t>
  </si>
  <si>
    <t>รถวิ่งนอกเส้นทาง</t>
  </si>
  <si>
    <t>9.รถลากจูง</t>
  </si>
  <si>
    <t>3.1รถบรรทุกของเหลว (น้ำ, นม)</t>
  </si>
  <si>
    <t>ม2ง</t>
  </si>
  <si>
    <t>รถยนต์นั่งส่วนบุคคลเกิน7คน</t>
  </si>
  <si>
    <t>9. ขับล้ำเข้าไปในช่องทางฝั่งตรงข้าม</t>
  </si>
  <si>
    <t>22. ระบบเบรกชำรุด</t>
  </si>
  <si>
    <t>4.1รถบรรทุกน้ำมัน</t>
  </si>
  <si>
    <t>ม2จ</t>
  </si>
  <si>
    <t>10. ฝ่าฝืนเครื่องหมาย/สัญญาณจราจร</t>
  </si>
  <si>
    <t>รถจักรยานยนต์ส่วนบุคคล</t>
  </si>
  <si>
    <t>9.1รถลากจูง</t>
  </si>
  <si>
    <t>13. ขาดสมาธิขณะขับรถ</t>
  </si>
  <si>
    <t>ไม่เข้าข่าย</t>
  </si>
  <si>
    <t>4.2รถบรรทุกก๊าซ</t>
  </si>
  <si>
    <t>ม3</t>
  </si>
  <si>
    <t>11. เมาสุรา</t>
  </si>
  <si>
    <t>รถจักรยานยนต์สาธารณะ</t>
  </si>
  <si>
    <t>7.3 รถกึ่งพ่วงบรรทุกตู้คอนเทนเนอร์</t>
  </si>
  <si>
    <t>5.1รถบรรทุกถังผสมคอนกรีต</t>
  </si>
  <si>
    <t>ม3ข</t>
  </si>
  <si>
    <t>5.2รถบรรทุกเครื่องทุ่นแรง</t>
  </si>
  <si>
    <t>ม3ค</t>
  </si>
  <si>
    <t>5.3รถบรรทุกซีเมนต์ผง</t>
  </si>
  <si>
    <t>ม3ง</t>
  </si>
  <si>
    <t>รถใช้งานเกษตร</t>
  </si>
  <si>
    <t>21. สภาพยางชำรุด</t>
  </si>
  <si>
    <t>7.2รถกึ่งพ่วง(พื้นเรียบ)</t>
  </si>
  <si>
    <t>5.4รถบรรทุกขยะมูลฝอย</t>
  </si>
  <si>
    <t>ม3จ(13-14ที่นั่งมีที่ยืน)</t>
  </si>
  <si>
    <t>5.5รถบรรทุกขวดเครื่องดื่ม</t>
  </si>
  <si>
    <t>ม3ฉ(รถตู้/รถสองแถว)</t>
  </si>
  <si>
    <t>23. เครื่องยนต์ขัดข้อง</t>
  </si>
  <si>
    <t>7.1รถกึ่งพ่วง</t>
  </si>
  <si>
    <t>5.6รถบรรทุกเฉพาะกิจ(บรรทุกสัตว์)</t>
  </si>
  <si>
    <t>ม4</t>
  </si>
  <si>
    <t>รถอื่นๆ</t>
  </si>
  <si>
    <t>24. ระบบคันส่งคันชักชำรุด</t>
  </si>
  <si>
    <t>5.7รถบรรทุกเฉาพกิจ(ส่งรถจักรยานยนต์)</t>
  </si>
  <si>
    <t>ม4ก</t>
  </si>
  <si>
    <t>25. ระบบล้อและเพลาชำรุด</t>
  </si>
  <si>
    <t>35.จอดรถไหล่ทาง</t>
  </si>
  <si>
    <t>5.8รถบรรทุกเฉพาะกิจ(บรรทุกรถยนต์)</t>
  </si>
  <si>
    <t>ม4ข</t>
  </si>
  <si>
    <t>26. ระบบไฟฟ้าชำรุด</t>
  </si>
  <si>
    <t>6.1รถพ่วง 1 เพลา</t>
  </si>
  <si>
    <t>ม4ค</t>
  </si>
  <si>
    <t>27. ระบบพวงมาลัยชำรุด</t>
  </si>
  <si>
    <t>6.2รถพ่วง 2 เพลา</t>
  </si>
  <si>
    <t>ม4ง</t>
  </si>
  <si>
    <t>28. อุปกรณ์ส่วนควบอื่นๆชำรุด</t>
  </si>
  <si>
    <t>6.3รถพ่วง 3 เพลา</t>
  </si>
  <si>
    <t>ม4จ</t>
  </si>
  <si>
    <t>31. สาพถนนชำรุด</t>
  </si>
  <si>
    <t>6.4รถพ่วงมีข้างเสริม</t>
  </si>
  <si>
    <t>ม4ฉ</t>
  </si>
  <si>
    <t>32. ฝนตกถนนลื่น</t>
  </si>
  <si>
    <t>6.5รถพ่วงตู้บรรทุก</t>
  </si>
  <si>
    <t>ม5ก</t>
  </si>
  <si>
    <t>34. ถนนมีสิ่งกีดขวางจราจร</t>
  </si>
  <si>
    <t>6.6รถพ่วง(พื้นเรียบ)</t>
  </si>
  <si>
    <t>ม5ข</t>
  </si>
  <si>
    <t>ม6</t>
  </si>
  <si>
    <t>ม6ก</t>
  </si>
  <si>
    <t>41. ประมาทร่วม</t>
  </si>
  <si>
    <t>6.9รถพ่วงบรรทุกน้ำ</t>
  </si>
  <si>
    <t>ม6ข</t>
  </si>
  <si>
    <t>6.10รถพ่วงบรรทุกน้ำมันพืช</t>
  </si>
  <si>
    <t>ม7-รถโดยสารเฉพาะกิจ</t>
  </si>
  <si>
    <t>7.4รถกึ่งพ่วงบรรทุกน้ำมันดีเซล เบนซิน ก๊าซโซฮอล</t>
  </si>
  <si>
    <t>7.5รถกึ่งพ่วงบรรทุกซีเมนต์ผง</t>
  </si>
  <si>
    <t>7.6รถกึ่งพ่วงแบบยกได้</t>
  </si>
  <si>
    <t>7.7รถกึ่งพวงบรรทุกสารเบนซีน ซี6เอช6</t>
  </si>
  <si>
    <t>7.8รถกึ่งพ่วงบรรทุกสารติดเชื้อ/สารพิษ</t>
  </si>
  <si>
    <t>7.9กึ่งพ่วงบรรทุกไนโตรเจนเหลว</t>
  </si>
  <si>
    <t>7.10กึ่งพ่วง(มีข้างเสริม)</t>
  </si>
  <si>
    <t>7.11กึ่งพ่วงบรรทุกเอทานอล</t>
  </si>
  <si>
    <t>7.12กึ่งพ่วงบรรทุกสารเคมี</t>
  </si>
  <si>
    <t>8.1รถกึ่งพ่วงบรรทุกวัสดุยาว</t>
  </si>
  <si>
    <t>9.2ลากจูง(วัตถุอันตราย</t>
  </si>
  <si>
    <t>นายกฤษณะ ใจกล้า</t>
  </si>
  <si>
    <t>บ2-สพ-0188/50</t>
  </si>
  <si>
    <t>ประจำเดือน สิงหาคม พ.ศ. 2558</t>
  </si>
  <si>
    <t>ประจำเดือน กรกฎาคม พ.ศ. 2558</t>
  </si>
  <si>
    <t>นิคมลำตะคอง</t>
  </si>
  <si>
    <t>70-9036สบ</t>
  </si>
  <si>
    <t>นายอนุรักษ์ ศิริศักดิ์</t>
  </si>
  <si>
    <t>ท.3 1นม.0145/54</t>
  </si>
  <si>
    <t>รถบรรทุกขับมาในเส้นทางปกติ ชนกับ จจย. ที่เสียหลัก วิ่งสวนทางมา (ทางโค้ง)</t>
  </si>
  <si>
    <t>พหลโยธิน(ขาล่อง) กม.150-151</t>
  </si>
  <si>
    <t>ม่วงหัก</t>
  </si>
  <si>
    <t>พยุหะศีรี</t>
  </si>
  <si>
    <t>70-2944ชม</t>
  </si>
  <si>
    <t>นายทวี ทองประเสร็ฐ</t>
  </si>
  <si>
    <t>ชม.57/00428</t>
  </si>
  <si>
    <t>รถหมายเลขทะเบียน 61-8878 กท. ขับในช่องทางซ้ายขาลิ่งเข้ากรุงเทพ ได้มีรถหมายเลขทะเบียน 70-2944 ชม. ขับมาชนท้าย</t>
  </si>
  <si>
    <t>กูดน้อย</t>
  </si>
  <si>
    <t>201 - ช่วงสีคิ้ว-ด่านขุนทด กม. 10 บ้านดอนนกเขา</t>
  </si>
  <si>
    <t>รถกระบะบรรทุกขับแซงเส้นทึบซึ่งเป็นทางขึ้นเนินและแวงไม่พ้นพุ่งชนประสานงานกับรถบรรทุกส่วนบุคคล</t>
  </si>
  <si>
    <t>87-0170นม</t>
  </si>
  <si>
    <t>นายทองดี เชิดชู</t>
  </si>
  <si>
    <t>3นม.409/2555</t>
  </si>
  <si>
    <t>ทางหลวงหมายเลข 2077 กม. 21-22</t>
  </si>
  <si>
    <t>ลำดวน</t>
  </si>
  <si>
    <t>82-2833สร</t>
  </si>
  <si>
    <t>นายมนตรี ถาพันธ์</t>
  </si>
  <si>
    <t>สร.58/00069</t>
  </si>
  <si>
    <t>รถกระบะหลับในชนกับรถกระบะบรรทุก</t>
  </si>
  <si>
    <t>ถนนพระบารมี (ท่งลงเขาป่าตอง)</t>
  </si>
  <si>
    <t>ป่าตอง</t>
  </si>
  <si>
    <t>กะทู้</t>
  </si>
  <si>
    <t>ภูเก้ต</t>
  </si>
  <si>
    <t>รถบรรทุส่วนบุคคลขับรถมาถึงที่เกิดเหตุเป็นทางลงเขาที่มีความลาดชัน ต้องใช้เบรกเพื่อช่วยลดความเณ้ว ทำให้ลมในหม้อลมเบรกหมด</t>
  </si>
  <si>
    <t>80-8556ภก</t>
  </si>
  <si>
    <t>นายสุทิน ดาวัลย์</t>
  </si>
  <si>
    <t>ภก 00500/57</t>
  </si>
  <si>
    <t xml:space="preserve">ทางหลวงหมายเลข 359 กม.10 ตรงข้ามปั้มน้ำมัน ESSO </t>
  </si>
  <si>
    <t>สระขวัญ</t>
  </si>
  <si>
    <t>รถตู้หลับในขับมาชนท้ายรถกรบะบรรทุก</t>
  </si>
  <si>
    <t>81-6007 สก. พ่วง 81-6008 สก.</t>
  </si>
  <si>
    <t>นายธงชัย จองจับ</t>
  </si>
  <si>
    <t>0025/57</t>
  </si>
  <si>
    <t>ถนนบ้านแพ้ว-พระประโทน กม.000</t>
  </si>
  <si>
    <t>เจ็ดริ้ว</t>
  </si>
  <si>
    <t>บ้านแพ้ว</t>
  </si>
  <si>
    <t>รถกระบะบรรทุกหลับใน</t>
  </si>
  <si>
    <t>85-3777ชบ</t>
  </si>
  <si>
    <t>ทล.214 กม.9</t>
  </si>
  <si>
    <t>เฉลียง</t>
  </si>
  <si>
    <t>รถบรรทุกชนจักรยานที่จอดอยู่หน้ารถบรรทุก (มองไม่เห็น)</t>
  </si>
  <si>
    <t>81-4040สร.</t>
  </si>
  <si>
    <t>นายศรัณยู ชัยยา</t>
  </si>
  <si>
    <t>สร.55/00017</t>
  </si>
  <si>
    <t>เอเชีย กม.639-640</t>
  </si>
  <si>
    <t>แม่ถอด</t>
  </si>
  <si>
    <t>เถิน</t>
  </si>
  <si>
    <t>รถบรรทุกหลับในขับมาด้วยความเร็วชนคน</t>
  </si>
  <si>
    <t>70-9483นม.</t>
  </si>
  <si>
    <t>นายสุรพล วังคีรี</t>
  </si>
  <si>
    <t>ชบ.57/00242</t>
  </si>
  <si>
    <t>บางนา-ตราด กม. 28+500</t>
  </si>
  <si>
    <t>บางบ่อ</t>
  </si>
  <si>
    <t xml:space="preserve">รถยนต์ขับตัดหน้าอย่างกระชั้นชิด เป็นเหตูให้รถบรรทุกชนท้าย </t>
  </si>
  <si>
    <t>70-5818ฉช</t>
  </si>
  <si>
    <t>นายสราวุธ ปัททุม</t>
  </si>
  <si>
    <t>จบ.56/00379</t>
  </si>
  <si>
    <t>เอเชีย กม.619-620</t>
  </si>
  <si>
    <t>ล้อมแรด</t>
  </si>
  <si>
    <t>รถบรรทุกหลับในชนยานภาหนะ</t>
  </si>
  <si>
    <t>70-8051 ปท</t>
  </si>
  <si>
    <t>นายนิคม ดวงชื่น</t>
  </si>
  <si>
    <t>นภ.58/00010</t>
  </si>
  <si>
    <t>ทล.43</t>
  </si>
  <si>
    <t>บ้านพรุ</t>
  </si>
  <si>
    <t>81-2650สข</t>
  </si>
  <si>
    <t>นายมะสุกรี เจะมะ</t>
  </si>
  <si>
    <t>ยล.000352/43</t>
  </si>
  <si>
    <t>รถตู้โดยสารประจำทางชนท้ายรถบบรทุก</t>
  </si>
  <si>
    <t>ถ.จะนะ-นาทวี</t>
  </si>
  <si>
    <t>คู</t>
  </si>
  <si>
    <t>รถบรรทุก บรรทุกเหล็กเส้น เบรคกรทันหัน ทำให้เหล็กเส้นไถลมากระแทกอัดกับส่วนหัวรถ</t>
  </si>
  <si>
    <t>70-8164พบ</t>
  </si>
  <si>
    <t>ถ.เพชรเกษม</t>
  </si>
  <si>
    <t>เขาใหญ่</t>
  </si>
  <si>
    <t>70-6704พบ</t>
  </si>
  <si>
    <t>นายสนอง จันประโคน</t>
  </si>
  <si>
    <t>พบ.55/00023</t>
  </si>
  <si>
    <t>รถบรรทุกกลับรถที่จุดกลับรถชนกับรถตู้โดยสาร</t>
  </si>
  <si>
    <t>ทล.348</t>
  </si>
  <si>
    <t>ทัพราช</t>
  </si>
  <si>
    <t>ตาพระยา</t>
  </si>
  <si>
    <t>รถจักรยานยนต์ล้มเนื่องจากฝนตก รถบรรทุกหักหลบเสียหลักล้มขว้างถนน และได้มีรถยนต์วิ่งมาชนบริเวณกลางกึ่งพ่วง</t>
  </si>
  <si>
    <t>72-0316สป</t>
  </si>
  <si>
    <t>นายเมือง เข็มเอี่ยม</t>
  </si>
  <si>
    <t>กท.54/00057</t>
  </si>
  <si>
    <t>ถนนวงแหวนตะวันตก ทล.9 กม.65</t>
  </si>
  <si>
    <t>รถกึ่งพวงเสียหลักพลิกคว่ำข้างทาง คนขับถูกกดทับบริเวณคอนโซนหน้ารถ</t>
  </si>
  <si>
    <t>70-3512อย</t>
  </si>
  <si>
    <t>นายภูมิทรัพย์ ตอนโคกสูง</t>
  </si>
  <si>
    <t>00091/53</t>
  </si>
  <si>
    <t>สุขสำราญ</t>
  </si>
  <si>
    <t>ตากฟ้า</t>
  </si>
  <si>
    <t>81-9099นว</t>
  </si>
  <si>
    <t>นายพิทักษ์ ทัสสามี</t>
  </si>
  <si>
    <t>รถบรรทุกมาถึงทางแยกตีวงไม่พอ ลื่นไถลตกข้างทาง</t>
  </si>
  <si>
    <t>1นว.9/2547</t>
  </si>
  <si>
    <t>ถ.พหลโยธิน กม. 230 สามแยกเกษตรชัย</t>
  </si>
  <si>
    <t>ทล.11 กม. 291+100</t>
  </si>
  <si>
    <t>น้ำอ่าง</t>
  </si>
  <si>
    <t>นายจินตกรานต์ สีเลิศ</t>
  </si>
  <si>
    <t>พล.57/00352</t>
  </si>
  <si>
    <t>61-1570กทม</t>
  </si>
  <si>
    <t>คนขับรถบรรทุกน้ำมันหลับใน รถเสียหลักลงข้างทาง น้ำมันรั่วไหลและเกิดไฟลุกไหม้</t>
  </si>
  <si>
    <t>ถนนพระราม2 กม.32+400</t>
  </si>
  <si>
    <t>ท่าฉลอม</t>
  </si>
  <si>
    <t>78-7366กทม</t>
  </si>
  <si>
    <t>นายสุชาติ พวงพยอม</t>
  </si>
  <si>
    <t>พบ.53/00038</t>
  </si>
  <si>
    <t>ทล.304 (กบินทร์บุรี-นครราชสีมา) กม. 262-263</t>
  </si>
  <si>
    <t>ธงชัย</t>
  </si>
  <si>
    <t>60-3631กทม</t>
  </si>
  <si>
    <t>นายสุนทร สุรินาม</t>
  </si>
  <si>
    <t>1ชบ.00704/52</t>
  </si>
  <si>
    <t>คนขับรถบรรทุกน้ำมันหลับใน รถเสียหลักพลิกคว่ำตะแครง</t>
  </si>
  <si>
    <t>ถ.พหลโยธิน กม. 103-104</t>
  </si>
  <si>
    <t>ปากข้าวสาร</t>
  </si>
  <si>
    <t>62-4335กทม</t>
  </si>
  <si>
    <t>นายณัฐวุธ แก้วจริง</t>
  </si>
  <si>
    <t>อน.55/00426</t>
  </si>
  <si>
    <t>รถบรรทุกพลิกคว่ำทับรถจักรยานยนต์</t>
  </si>
  <si>
    <t>ทล.226 กม.29</t>
  </si>
  <si>
    <t>ระแงง</t>
  </si>
  <si>
    <t>ศีขรภูมิ</t>
  </si>
  <si>
    <t>70-8526นม</t>
  </si>
  <si>
    <t>นายสุรศักดิ์ ไฉนกลาง</t>
  </si>
  <si>
    <t>นม.56/00051</t>
  </si>
  <si>
    <t>รถสองแถวคันหน้ารถพ่วงเบรคกระทันหัน ทำให้รถพ่วงเบรคตามทำให้พ่วงดันรถลากจูงไปชนกับรถโดยสารประจำทาง</t>
  </si>
  <si>
    <t>ถ.เทพารักษ์ กม. 19</t>
  </si>
  <si>
    <t>บางปลา</t>
  </si>
  <si>
    <t>70-7134พบ</t>
  </si>
  <si>
    <t>นายสุเทพ เอี่ยมสำอาง</t>
  </si>
  <si>
    <t>ปข.56/00001</t>
  </si>
  <si>
    <t>คนขับไม่มีความชำนาญในการขับรถ</t>
  </si>
  <si>
    <t>ถนนพระราม2 กม.27+200</t>
  </si>
  <si>
    <t>มหาชัย</t>
  </si>
  <si>
    <t>70-8494สบ</t>
  </si>
  <si>
    <t>นายประสิทธิ์ ศรีอรัญ</t>
  </si>
  <si>
    <t>สป.50/00419</t>
  </si>
  <si>
    <t>รถบบรทุกน้ำมัน พลิกคว่ำ เนื่องจากฝนตกถนนลื่น</t>
  </si>
  <si>
    <t>ทล.1 กม.338+200</t>
  </si>
  <si>
    <t>กลางแดด</t>
  </si>
  <si>
    <t>นายปรีชา แรมไพร</t>
  </si>
  <si>
    <t>83-4283นว</t>
  </si>
  <si>
    <t>นว.37/00204</t>
  </si>
  <si>
    <t>รถบรรทุกขับถึงสี่แยกค่ายจิรประวัติ(สัญญาณไฟจราจรเป็นไฟกระพริบ) แต่มีรถคันหน้าเบรกกระทันหัน ทำให้รถบรรทุกเบรกและหักหลบ พลิกคว่ำ</t>
  </si>
  <si>
    <t>ทล.41 บริเวณบ้านเช่าช่อง</t>
  </si>
  <si>
    <t>ทุ่งสง</t>
  </si>
  <si>
    <t>นครศรีธรรมราช</t>
  </si>
  <si>
    <t>รถบบรรทุกพ่วงกลับรถในที่ห้ามกลับรถ เป็นเหตุให้มีรถโดยสารประจำทางชนท้าย</t>
  </si>
  <si>
    <t>82-1753นศ</t>
  </si>
  <si>
    <t>นายเดชธิชัย อินทะสระ</t>
  </si>
  <si>
    <t>1ตง.72/57</t>
  </si>
  <si>
    <t>ปากปวน</t>
  </si>
  <si>
    <t>กม.16 ขาออก บ้านป่าเป้า</t>
  </si>
  <si>
    <t>70-0425ปจ</t>
  </si>
  <si>
    <t>รถจักรยานยนต์สามล้อโดนรถกระบะเบียด ทำให้รถจักรยานยนต์สามล้อขับชนท้ายรถบรรทุกที่จอดข้างทาง</t>
  </si>
  <si>
    <t>นายคมคาย ขำคม</t>
  </si>
  <si>
    <t>00071/53</t>
  </si>
  <si>
    <t>ทล.201 มะลิวัลย์ กม.43 ช่วงบ้านหลักร้อยหกสิบ</t>
  </si>
  <si>
    <t>หนองหิน</t>
  </si>
  <si>
    <t>รถกระบะชนกับรถบรรทุก</t>
  </si>
  <si>
    <t>81-5360รอ</t>
  </si>
  <si>
    <t>นายสำรวย แก้วกัณหา</t>
  </si>
  <si>
    <t>รอ.00452/57</t>
  </si>
  <si>
    <t>ธำมรงค์</t>
  </si>
  <si>
    <t>รถกระบะบรรทุกชนกับรถกึ่งพวงบรรทุกน่ำมันที่จอดเสียอยู่</t>
  </si>
  <si>
    <t>72-5057กทม</t>
  </si>
  <si>
    <t>นายวิระ ยี่สุ่นแก้ว</t>
  </si>
  <si>
    <t>01182/54</t>
  </si>
  <si>
    <t>ถนนสาย24(โชคชัย-เดชอุดม) กม.43</t>
  </si>
  <si>
    <t>งชัยเหนือ</t>
  </si>
  <si>
    <t>61-6050กทม</t>
  </si>
  <si>
    <t>นายวรพจน์ ม่วงเขาย้อย</t>
  </si>
  <si>
    <t>ชย.56/00014</t>
  </si>
  <si>
    <t>รถตู้ชนท้ายรถบรรทุก</t>
  </si>
  <si>
    <t>ทล.117 กม.32</t>
  </si>
  <si>
    <t>80-7068พช</t>
  </si>
  <si>
    <t>นายหลอม นุชขำ</t>
  </si>
  <si>
    <t>พช.53/00116</t>
  </si>
  <si>
    <t>รถบรรทุกเปลี่ยนช่องทางไปเลนขวาเพื่อกลับรถตัดหน้ารถยนต์ที่ขับมาในช่องทางขวาเบรกไม่ทัน</t>
  </si>
  <si>
    <t>ถนนมิตรภาพ กม.206-207</t>
  </si>
  <si>
    <t>รถโดยสารประจำทางเสียหลักถนนลื่นไถลชนท้ายรถพ่วง</t>
  </si>
  <si>
    <t>70-3102</t>
  </si>
  <si>
    <t>นายพงษ์เทพ ไชหม้อ</t>
  </si>
  <si>
    <t>ท3 ขก215/2556</t>
  </si>
  <si>
    <t>ทล.304(กบินทร์บุรี-นครราชสีมา) กม.254-255</t>
  </si>
  <si>
    <t>ภูหลวง</t>
  </si>
  <si>
    <t>78-8969กทม</t>
  </si>
  <si>
    <t>นายสมเกียรติ กลั่นดาวลอย</t>
  </si>
  <si>
    <t>รถบรรทุกพลิกคว่ำตกข้างทาง</t>
  </si>
  <si>
    <t>00138/56</t>
  </si>
  <si>
    <t>ถนนพระราม2 กม.69+100 ฝั่งขาออก</t>
  </si>
  <si>
    <t>บางขันแตก</t>
  </si>
  <si>
    <t>รถโดยสารสองแถวชนท้ายรถบรรทุก</t>
  </si>
  <si>
    <t>80-5005 สส</t>
  </si>
  <si>
    <t>นายสุธี จิวมงคลชัย</t>
  </si>
  <si>
    <t>สส.บ.99/2556</t>
  </si>
  <si>
    <t>ถนสายเอเซีย 41 ขาล่องใต้ กม.63</t>
  </si>
  <si>
    <t>วังตะกอ</t>
  </si>
  <si>
    <t>61-7158กทม</t>
  </si>
  <si>
    <t>นายนิกร แก้วฆ้องวงษ์</t>
  </si>
  <si>
    <t>กท.58/00096</t>
  </si>
  <si>
    <t>กบินทร์บุรี-ฉะเชิงเทรา กม.123-124</t>
  </si>
  <si>
    <t>เขาหินซ้อน</t>
  </si>
  <si>
    <t>พนมสารคาม</t>
  </si>
  <si>
    <t>83-5387 สป</t>
  </si>
  <si>
    <t>นายชาญ พ่วงอุ่น</t>
  </si>
  <si>
    <t>ฉช.52/00221</t>
  </si>
  <si>
    <t>รถบรรทุกลากจูงชนกับรถบรรทุกลากจูงที่จอดอยู่ข้างทางแล้วมีรถตู้โดยสารชนท้ายรถบรรทุกลากจูง</t>
  </si>
  <si>
    <t xml:space="preserve">แยกเขาหินซ้อน ถ.304/359 </t>
  </si>
  <si>
    <t>โคกไทย</t>
  </si>
  <si>
    <t>ศรีมโหสถ</t>
  </si>
  <si>
    <t>รถบรรทุกชนกับรถยนต์กระบะ</t>
  </si>
  <si>
    <t>70-9193นม</t>
  </si>
  <si>
    <t>นายจิรสิทธิ์ กุลวงศ์</t>
  </si>
  <si>
    <t>หมู่ที่ 10</t>
  </si>
  <si>
    <t>เสอเพลอ</t>
  </si>
  <si>
    <t>กุมภวาปี</t>
  </si>
  <si>
    <t>82-7916อด</t>
  </si>
  <si>
    <t>นายอำพร ผิวคำ</t>
  </si>
  <si>
    <t>00162/58</t>
  </si>
  <si>
    <t>นพ.00251/2536</t>
  </si>
  <si>
    <t>รถโดยสารประจำทางเฉี่ยวชนกับรถบรรทุกบริเวณทางโค้งและมีฝนตก</t>
  </si>
  <si>
    <t>ถนนปทุมธานี-ลาดหลุมแก้ว กม.00</t>
  </si>
  <si>
    <t>คูขวาง</t>
  </si>
  <si>
    <t>นายมานะ ศรีสวัสดิ์</t>
  </si>
  <si>
    <t>นฐ.56/00043</t>
  </si>
  <si>
    <t>รถพ่วงชนรถบรรทุก</t>
  </si>
  <si>
    <t>88-1623นฐ</t>
  </si>
  <si>
    <t>ถนนมิตรภาพ กม.10</t>
  </si>
  <si>
    <t>หนองงูเหลือม</t>
  </si>
  <si>
    <t>รถโดยสารเฉี่ยวชนกับรถบรรทุกหกล้อ</t>
  </si>
  <si>
    <t>82-1875ขก</t>
  </si>
  <si>
    <t>นายวรจิตร์ ศรีดาคำ</t>
  </si>
  <si>
    <t>ท.2 เลขที่ 2ขก.295/39</t>
  </si>
  <si>
    <t>ทล.32 กม.138-139</t>
  </si>
  <si>
    <t>หางน้ำสาคร</t>
  </si>
  <si>
    <t>70-3137 ตก</t>
  </si>
  <si>
    <t>นายสมบัติ นุ่มดี</t>
  </si>
  <si>
    <t>อท.57/00075</t>
  </si>
  <si>
    <t>รถตู้ชนกับรถพ่วง</t>
  </si>
  <si>
    <t>31. สภาพถนนชำรุด</t>
  </si>
  <si>
    <t>ถทล.32 กม.138-1393551 กม.5</t>
  </si>
  <si>
    <t>หัวสำโรง</t>
  </si>
  <si>
    <t>แปลงยาว</t>
  </si>
  <si>
    <t>79-6622กทม</t>
  </si>
  <si>
    <t>นายอ็อด วงษืยืน</t>
  </si>
  <si>
    <t>สบ.57/00358</t>
  </si>
  <si>
    <t>รถบรรทุกขับแซงรถโดยสารไม่พ้น และมีรถวิ่งสวนทางมา หักหลบทำให้รถบบรทุกพลิกคว่ำ รถโดยสารเบรกไม่ทันชนท้ายรถบรรทุก</t>
  </si>
  <si>
    <t>ทล.ชนบท นว.1098 กม.352-353</t>
  </si>
  <si>
    <t>70-1347 กพ</t>
  </si>
  <si>
    <t>นางสาวเรียม ทองจันทร์</t>
  </si>
  <si>
    <t>รถพ่วงจอดวื้อของอยู่ริมถนน ผู้ตายจะขามถนนไปอีกฝั่ง โดยเดินข้ามตรงตัวรถ ตรงกลางระหว่างหัวลากกับลูกพ่วง เมื่อพนักงานขับรถออกรถ ซึ่งไม่ทราบว่ามีคนอยู่ระหว่างตัวรถ ลูกพ่วงจึงชนผู้ตายล้มลงล้อหลังทับซ้ำจนเสียชีวิต</t>
  </si>
  <si>
    <t>ขน.55/00225</t>
  </si>
  <si>
    <t>ทล.32 กม. 68+800</t>
  </si>
  <si>
    <t>รถโดยสารไม่ประจำทางชนท้ายรถพ่วงบรรทุกที่จอดริมทาง</t>
  </si>
  <si>
    <t>61-2771 กทม</t>
  </si>
  <si>
    <t>นายวิชาญ ศรีแก้ว</t>
  </si>
  <si>
    <t>00168/58</t>
  </si>
  <si>
    <t>ถนนสายซ่อมสร้างปทุม-รังสิต</t>
  </si>
  <si>
    <t>บ้านใหม่</t>
  </si>
  <si>
    <t>80-2922 อน</t>
  </si>
  <si>
    <t>นายยงยุทธ น่วมภุมรินทร์</t>
  </si>
  <si>
    <t>ปท.53/00121</t>
  </si>
  <si>
    <t>รถบรรทุก 18 ล้อบรรทุกเสาเข็มชนท้ายรถรถบัสรับส่งพนักงาน</t>
  </si>
  <si>
    <t>ทล.1 ขาล่อง กม. 349-350</t>
  </si>
  <si>
    <t>รถจักรยานยนต์ชนกับรถลากจูงและพ่วงบรรทุก</t>
  </si>
  <si>
    <t>70-2759 นว.</t>
  </si>
  <si>
    <t>นายสุทัศน์ ดอนนุชไพร</t>
  </si>
  <si>
    <t>00093/57</t>
  </si>
  <si>
    <t>ช่วงถนนแยกชลประทานถนนโชคชัย ครบุรี กม. 2-3</t>
  </si>
  <si>
    <t>กระโทก</t>
  </si>
  <si>
    <t>รถกระบะบรรทุกชนกับชนกับรถยนต์</t>
  </si>
  <si>
    <t>84-3404 นม.</t>
  </si>
  <si>
    <t>นายเริงศักดิ์ เข็มทอง</t>
  </si>
  <si>
    <t>นม.457/2557</t>
  </si>
  <si>
    <t>ทล. 215 ตอนสุวรรณภูมิ-สาหร่าย กม. 57+596</t>
  </si>
  <si>
    <t>สระคู</t>
  </si>
  <si>
    <t>รถยนต์ชนกับรถบรรทุกพ่วง</t>
  </si>
  <si>
    <t>ไม่ติดแผ่นป้านทะเบียน</t>
  </si>
  <si>
    <t>นายณรงค์เดช ดีสุด</t>
  </si>
  <si>
    <t>00174/55</t>
  </si>
  <si>
    <t>ป้ายชื่อแถว</t>
  </si>
  <si>
    <t>(ว่าง)</t>
  </si>
  <si>
    <t>ผลรวมทั้งหมด</t>
  </si>
  <si>
    <t>นับจำนวน ของ จังหวัด</t>
  </si>
  <si>
    <t>นับจำนวน ของ ข้อสันนิษฐาน</t>
  </si>
  <si>
    <t>กลางคืน</t>
  </si>
  <si>
    <t>นักเรียน</t>
  </si>
  <si>
    <t>1601-20.00</t>
  </si>
  <si>
    <t>20.01-24.00</t>
  </si>
  <si>
    <t>00.01-04.00</t>
  </si>
  <si>
    <t>04.01-08.00</t>
  </si>
  <si>
    <t>กลางวัน</t>
  </si>
  <si>
    <t>08.01-12.00</t>
  </si>
  <si>
    <t>12.01-1600</t>
  </si>
  <si>
    <t>นับจำนวน ของ รถต้นเหตุ</t>
  </si>
  <si>
    <t>รถที่เป็นคู่</t>
  </si>
  <si>
    <t>มากกว่า 1 คัน</t>
  </si>
  <si>
    <t>นับจำนวน ของ รถที่เป็นคู่</t>
  </si>
  <si>
    <t>คู่กรณีตามหลังกระชั้นชิด</t>
  </si>
  <si>
    <t>จอดรถบนไหล่ทางไม่ให้สัญญาณ</t>
  </si>
  <si>
    <t>ผิวถนนเป็นหลุม</t>
  </si>
  <si>
    <t>คู่กรณีฝ่าฝืนสัญญาณไฟ</t>
  </si>
  <si>
    <t>คู่กรณีขับย้อนศร</t>
  </si>
  <si>
    <t>ไม่ให้สัญญาณไฟ</t>
  </si>
  <si>
    <t>คู่กรณีจอดรถล้ำเส้นจอด</t>
  </si>
  <si>
    <t>ฝ่าสัญาณจราจร</t>
  </si>
  <si>
    <t>นับจำนวน ของ รถคู่กรณี</t>
  </si>
  <si>
    <t>สถิติอุบัติเหตุรถบรรทุก ตามกฎหมายว่าด้วยการขนส่งทางบก</t>
  </si>
  <si>
    <t>เดือน/พ.ศ.</t>
  </si>
  <si>
    <t>พ.ศ.2558</t>
  </si>
  <si>
    <t>แบ่งช่วงเวลาเกิดเหตุ</t>
  </si>
  <si>
    <t>16.01-20.00</t>
  </si>
  <si>
    <t>12.01-16.00</t>
  </si>
  <si>
    <t xml:space="preserve">รวม </t>
  </si>
  <si>
    <t>แบ่งตามประเภทรถ</t>
  </si>
  <si>
    <t>รถบรรทุกส่วนบุคลชนกับ
รถบรรทุกส่วนบุคคล</t>
  </si>
  <si>
    <t>รถบรรทุกไม่ประจำทางชนกับ
รถบรรทุกไม่ประจำทาง</t>
  </si>
  <si>
    <t>รถบรรทุกส่วนบุคลชนกับ
รถบรรทุกไม่ประจำทาง</t>
  </si>
  <si>
    <t>รถบรรทุกชนกันมากกว่า 2 คัน</t>
  </si>
  <si>
    <t>แบ่งตามลักษณะรถ</t>
  </si>
  <si>
    <t>กระบะบรรทุก + พ่วง</t>
  </si>
  <si>
    <t>ตู้บรรทุก</t>
  </si>
  <si>
    <t>ลากจูง</t>
  </si>
  <si>
    <t>ลากจูง + กึ่งพ่วง</t>
  </si>
  <si>
    <t>บรรทุกของเหลว</t>
  </si>
  <si>
    <t>บรรทุกของเหลว + พ่วง</t>
  </si>
  <si>
    <t>บรรทุกเฉพาะกิจ</t>
  </si>
  <si>
    <t>บรรทุกเฉพาะกิจ+ พ่วง</t>
  </si>
  <si>
    <t>บรรทุกวัตถุอันตราย</t>
  </si>
  <si>
    <t>ความสูญเสีย</t>
  </si>
  <si>
    <t>ผู้เสียชีวิต</t>
  </si>
  <si>
    <t>ผู้ได้รับบาดเจ็บ</t>
  </si>
  <si>
    <t>สาเหตุการเกิดอุบัติเหตุ</t>
  </si>
  <si>
    <t>1.ขับรถด้วยความเร็ว</t>
  </si>
  <si>
    <t>2.ขับรถตัดหน้าในระยะกระชั้นชิด</t>
  </si>
  <si>
    <t>3.ขับตามหลังในระยะกระชั้นชิด</t>
  </si>
  <si>
    <t>4.หลับใน</t>
  </si>
  <si>
    <t>5.ขับแซงอย่างผิดกฎหมาย/แซงในที่คับขัน</t>
  </si>
  <si>
    <t>7.ขาดทักษะที่ถูกต้องในการขับรถ</t>
  </si>
  <si>
    <t>8.ขับล้ำเข้าไปในช่องทางจราจรอื่น</t>
  </si>
  <si>
    <t>9.ขับล้ำเข้าไปในช่องทางฝั่งตรงข้าม</t>
  </si>
  <si>
    <t>10.ฝ่าฝืนเครื่องหมาย/สัญญาณจราจร</t>
  </si>
  <si>
    <t xml:space="preserve">11.เปลี่ยนช่องทางกระทันหัน </t>
  </si>
  <si>
    <t>12.เมาสุรา</t>
  </si>
  <si>
    <t>13.ใช้สารเสพติดออกฤทธิ์ต่อจิตประสาท</t>
  </si>
  <si>
    <t>14.ขาดสมาธิขณะขับรถ</t>
  </si>
  <si>
    <t>15.ขับย้อนศร</t>
  </si>
  <si>
    <t>16.จอดเสียจอดไหล่ทาง</t>
  </si>
  <si>
    <t>17.จอดในที่ห้ามจอด/จอดไหล่ทางล้ำ/จอดไม่ให้เครื่องหมายหรือสัญญาณ</t>
  </si>
  <si>
    <t>18.ทำกิจกรรมอื่นในขณะขับรถ (ก้มหยิบของ,โทรศัพท์)</t>
  </si>
  <si>
    <t>23. ระบบคันส่งคันชักชำรุด</t>
  </si>
  <si>
    <t>24. ระบบล้อและเพลาชำรุด</t>
  </si>
  <si>
    <t>25. ระบบไฟฟ้าชำรุด</t>
  </si>
  <si>
    <t>26. ระบบพวงมาลัยชำรุด</t>
  </si>
  <si>
    <t>27. อุปกรณ์ส่วนควบอื่นๆชำรุด</t>
  </si>
  <si>
    <t>33. ถนนไม่มีไฟฟ้าแสงสว่าง</t>
  </si>
  <si>
    <t>41. ประมาท</t>
  </si>
  <si>
    <t>42.รถอีกคันกระเด็นมาถูกโดยบังเอิญ</t>
  </si>
  <si>
    <t>จังหวัดที่เกิดเหตุ</t>
  </si>
  <si>
    <t>1. กรุงเทพมหานคร </t>
  </si>
  <si>
    <t>2. กระบี่ </t>
  </si>
  <si>
    <t>3. กาญจนบุรี </t>
  </si>
  <si>
    <t>4. กาฬสินธุ์ </t>
  </si>
  <si>
    <t>5. กำแพงเพชร </t>
  </si>
  <si>
    <t>6. ขอนแก่น </t>
  </si>
  <si>
    <t>7. จันทบุรี </t>
  </si>
  <si>
    <t>8. ฉะเชิงเทรา </t>
  </si>
  <si>
    <t>9. ชลบุรี </t>
  </si>
  <si>
    <t>10. ชัยนาท </t>
  </si>
  <si>
    <t>11. ชัยภูมิ </t>
  </si>
  <si>
    <t>12. ชุมพร </t>
  </si>
  <si>
    <t>13. เชียงราย </t>
  </si>
  <si>
    <t>14. เชียงใหม่ </t>
  </si>
  <si>
    <t>15. ตรัง </t>
  </si>
  <si>
    <t>16. ตราด </t>
  </si>
  <si>
    <t>17. ตาก </t>
  </si>
  <si>
    <t>18. นครนายก </t>
  </si>
  <si>
    <t>19. นครปฐม </t>
  </si>
  <si>
    <t>20. นครพนม </t>
  </si>
  <si>
    <t>21. นครราชสีมา </t>
  </si>
  <si>
    <t>22. นครศรีธรรมราช </t>
  </si>
  <si>
    <t>23. นครสวรรค์ </t>
  </si>
  <si>
    <t>24. นนทบุรี </t>
  </si>
  <si>
    <t>25. นราธิวาส </t>
  </si>
  <si>
    <t>26. น่าน </t>
  </si>
  <si>
    <t>27. บึงกาฬ </t>
  </si>
  <si>
    <t>28. บุรีรัมย์ </t>
  </si>
  <si>
    <t>29. ปทุมธานี </t>
  </si>
  <si>
    <t>30. ประจวบคีรีขันธ์ </t>
  </si>
  <si>
    <t>31. ปราจีนบุรี </t>
  </si>
  <si>
    <t>32. ปัตตานี </t>
  </si>
  <si>
    <t>33. พระนครศรีอยุธยา </t>
  </si>
  <si>
    <t>34. พังงา </t>
  </si>
  <si>
    <t>35. พัทลุง </t>
  </si>
  <si>
    <t>36. พิจิตร </t>
  </si>
  <si>
    <t>37. พิษณุโลก </t>
  </si>
  <si>
    <t>38. เพชรบุรี </t>
  </si>
  <si>
    <t>39. เพชรบูรณ์ </t>
  </si>
  <si>
    <t>40. แพร่ </t>
  </si>
  <si>
    <t>41. พะเยา </t>
  </si>
  <si>
    <t>42. ภูเก็ต </t>
  </si>
  <si>
    <t>43. มหาสารคาม </t>
  </si>
  <si>
    <t>44. มุกดาหาร </t>
  </si>
  <si>
    <t>45. แม่ฮ่องสอน </t>
  </si>
  <si>
    <t>46. ยะลา </t>
  </si>
  <si>
    <t>47. ยโสธร </t>
  </si>
  <si>
    <t>48. ร้อยเอ็ด </t>
  </si>
  <si>
    <t>49. ระนอง </t>
  </si>
  <si>
    <t>50. ระยอง </t>
  </si>
  <si>
    <t>51. ราชบุรี </t>
  </si>
  <si>
    <t>52. ลพบุรี </t>
  </si>
  <si>
    <t>53. ลำปาง </t>
  </si>
  <si>
    <t>54. ลำพูน </t>
  </si>
  <si>
    <t>55. เลย </t>
  </si>
  <si>
    <t>56. ศรีสะเกษ </t>
  </si>
  <si>
    <t>57. สกลนคร </t>
  </si>
  <si>
    <t>58. สงขลา </t>
  </si>
  <si>
    <t>59. สตูล </t>
  </si>
  <si>
    <t>60. สมุทรปราการ </t>
  </si>
  <si>
    <t>61. สมุทรสงคราม </t>
  </si>
  <si>
    <t>62. สมุทรสาคร </t>
  </si>
  <si>
    <t>63. สระแก้ว </t>
  </si>
  <si>
    <t>64. สระบุรี </t>
  </si>
  <si>
    <t>65. สิงห์บุรี </t>
  </si>
  <si>
    <t>66. สุโขทัย </t>
  </si>
  <si>
    <t>67. สุพรรณบุรี </t>
  </si>
  <si>
    <t>68. สุราษฎร์ธานี </t>
  </si>
  <si>
    <t>69. สุรินทร์ </t>
  </si>
  <si>
    <t>70. หนองคาย </t>
  </si>
  <si>
    <t>71. หนองบัวลำภู </t>
  </si>
  <si>
    <t>72. อ่างทอง </t>
  </si>
  <si>
    <t>73. อุดรธานี </t>
  </si>
  <si>
    <t>74. อุทัยธานี </t>
  </si>
  <si>
    <t>75. อุตรดิตถ์ </t>
  </si>
  <si>
    <t>76. อุบลราชธานี </t>
  </si>
  <si>
    <t>77. อำนาจเจริญ</t>
  </si>
  <si>
    <t>รถที่เป็นคู่กรณี</t>
  </si>
  <si>
    <t>รถยนต์ (รย.1 2 3)</t>
  </si>
  <si>
    <t>รถบรรทุก/พ่วง</t>
  </si>
  <si>
    <t>รถจักรยาน</t>
  </si>
  <si>
    <t>รถอื่น (ใช้งานเกษตร/สามล้อ/อื่น)</t>
  </si>
  <si>
    <t>คู่กรณีมาก 1 คัน</t>
  </si>
  <si>
    <t>เสาไฟฟ้า/ป้าย/ต้นไม้</t>
  </si>
  <si>
    <t>ประมาทร่วม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</si>
</sst>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[$-1000000]h:mm\ &quot;น.&quot;;@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2"/>
      <color indexed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sz val="18"/>
      <color indexed="8"/>
      <name val="Angsana New"/>
      <family val="1"/>
    </font>
    <font>
      <b/>
      <sz val="16"/>
      <color indexed="12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rgb="FF0000CC"/>
      <name val="TH SarabunPSK"/>
      <family val="2"/>
    </font>
    <font>
      <sz val="14"/>
      <color rgb="FF000000"/>
      <name val="TH SarabunPSK"/>
      <family val="2"/>
    </font>
    <font>
      <sz val="14"/>
      <color rgb="FF0000CC"/>
      <name val="TH SarabunPSK"/>
      <family val="2"/>
    </font>
    <font>
      <b/>
      <sz val="18"/>
      <color theme="1"/>
      <name val="Angsana New"/>
      <family val="1"/>
    </font>
    <font>
      <sz val="16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6"/>
      <color rgb="FF0000CC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/>
      <right style="thin"/>
      <top style="dotted"/>
      <bottom style="dotted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0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3" fillId="33" borderId="0" xfId="0" applyFont="1" applyFill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49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" fontId="49" fillId="0" borderId="12" xfId="0" applyNumberFormat="1" applyFont="1" applyFill="1" applyBorder="1" applyAlignment="1">
      <alignment horizontal="center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wrapText="1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0" fontId="49" fillId="0" borderId="0" xfId="0" applyFont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2" fontId="49" fillId="0" borderId="18" xfId="0" applyNumberFormat="1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2" fontId="49" fillId="0" borderId="15" xfId="0" applyNumberFormat="1" applyFont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2" fontId="49" fillId="0" borderId="17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vertical="center"/>
    </xf>
    <xf numFmtId="0" fontId="54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2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53" fillId="34" borderId="0" xfId="0" applyFont="1" applyFill="1" applyAlignment="1">
      <alignment horizontal="center"/>
    </xf>
    <xf numFmtId="0" fontId="53" fillId="34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9" fillId="34" borderId="12" xfId="0" applyFont="1" applyFill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49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 horizontal="center"/>
    </xf>
    <xf numFmtId="0" fontId="49" fillId="34" borderId="12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53" fillId="34" borderId="0" xfId="0" applyFont="1" applyFill="1" applyAlignment="1">
      <alignment horizontal="center"/>
    </xf>
    <xf numFmtId="0" fontId="53" fillId="34" borderId="0" xfId="0" applyFont="1" applyFill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9" fillId="34" borderId="12" xfId="0" applyFont="1" applyFill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21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9" fillId="34" borderId="12" xfId="0" applyFont="1" applyFill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21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49" fillId="34" borderId="12" xfId="0" applyFont="1" applyFill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33" borderId="21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17" fontId="49" fillId="0" borderId="1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/>
    </xf>
    <xf numFmtId="2" fontId="49" fillId="0" borderId="12" xfId="0" applyNumberFormat="1" applyFont="1" applyBorder="1" applyAlignment="1">
      <alignment horizontal="center"/>
    </xf>
    <xf numFmtId="0" fontId="49" fillId="0" borderId="12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21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49" fillId="34" borderId="12" xfId="0" applyFont="1" applyFill="1" applyBorder="1" applyAlignment="1">
      <alignment horizontal="center"/>
    </xf>
    <xf numFmtId="1" fontId="49" fillId="0" borderId="12" xfId="0" applyNumberFormat="1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2" fontId="49" fillId="0" borderId="20" xfId="0" applyNumberFormat="1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33" borderId="12" xfId="0" applyFont="1" applyFill="1" applyBorder="1" applyAlignment="1">
      <alignment/>
    </xf>
    <xf numFmtId="17" fontId="49" fillId="0" borderId="10" xfId="0" applyNumberFormat="1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5" fillId="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87" fontId="54" fillId="0" borderId="10" xfId="0" applyNumberFormat="1" applyFont="1" applyFill="1" applyBorder="1" applyAlignment="1">
      <alignment horizontal="center" vertical="center" wrapText="1"/>
    </xf>
    <xf numFmtId="188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187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187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17" fontId="54" fillId="0" borderId="10" xfId="0" applyNumberFormat="1" applyFont="1" applyBorder="1" applyAlignment="1">
      <alignment horizontal="center" vertical="center" wrapText="1"/>
    </xf>
    <xf numFmtId="0" fontId="49" fillId="10" borderId="28" xfId="0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34" borderId="31" xfId="0" applyFont="1" applyFill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28" xfId="0" applyFont="1" applyFill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7" fillId="34" borderId="21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13" borderId="10" xfId="0" applyFont="1" applyFill="1" applyBorder="1" applyAlignment="1">
      <alignment horizontal="center" vertical="center" wrapText="1"/>
    </xf>
    <xf numFmtId="187" fontId="54" fillId="13" borderId="10" xfId="0" applyNumberFormat="1" applyFont="1" applyFill="1" applyBorder="1" applyAlignment="1">
      <alignment horizontal="center" vertical="center" wrapText="1"/>
    </xf>
    <xf numFmtId="188" fontId="54" fillId="13" borderId="10" xfId="0" applyNumberFormat="1" applyFont="1" applyFill="1" applyBorder="1" applyAlignment="1">
      <alignment horizontal="center" vertical="center" wrapText="1"/>
    </xf>
    <xf numFmtId="0" fontId="54" fillId="13" borderId="10" xfId="0" applyFont="1" applyFill="1" applyBorder="1" applyAlignment="1" applyProtection="1">
      <alignment horizontal="center" vertical="center" wrapText="1"/>
      <protection locked="0"/>
    </xf>
    <xf numFmtId="0" fontId="54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187" fontId="56" fillId="13" borderId="10" xfId="0" applyNumberFormat="1" applyFont="1" applyFill="1" applyBorder="1" applyAlignment="1">
      <alignment horizontal="center" vertical="center"/>
    </xf>
    <xf numFmtId="0" fontId="56" fillId="13" borderId="10" xfId="0" applyFont="1" applyFill="1" applyBorder="1" applyAlignment="1">
      <alignment horizontal="center" vertical="center"/>
    </xf>
    <xf numFmtId="0" fontId="51" fillId="1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/>
    </xf>
    <xf numFmtId="0" fontId="50" fillId="5" borderId="10" xfId="0" applyFont="1" applyFill="1" applyBorder="1" applyAlignment="1">
      <alignment horizontal="center" vertical="center"/>
    </xf>
    <xf numFmtId="0" fontId="50" fillId="7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0" fillId="32" borderId="30" xfId="0" applyFont="1" applyFill="1" applyBorder="1" applyAlignment="1">
      <alignment horizontal="center" vertical="center"/>
    </xf>
    <xf numFmtId="17" fontId="50" fillId="32" borderId="10" xfId="0" applyNumberFormat="1" applyFont="1" applyFill="1" applyBorder="1" applyAlignment="1">
      <alignment horizontal="center" vertical="center"/>
    </xf>
    <xf numFmtId="17" fontId="50" fillId="16" borderId="10" xfId="0" applyNumberFormat="1" applyFont="1" applyFill="1" applyBorder="1" applyAlignment="1">
      <alignment horizontal="center" vertical="center"/>
    </xf>
    <xf numFmtId="0" fontId="50" fillId="0" borderId="30" xfId="0" applyFont="1" applyBorder="1" applyAlignment="1">
      <alignment vertical="top"/>
    </xf>
    <xf numFmtId="0" fontId="50" fillId="0" borderId="33" xfId="0" applyFont="1" applyBorder="1" applyAlignment="1">
      <alignment vertical="top"/>
    </xf>
    <xf numFmtId="0" fontId="50" fillId="5" borderId="30" xfId="0" applyFont="1" applyFill="1" applyBorder="1" applyAlignment="1">
      <alignment horizontal="center" vertical="center"/>
    </xf>
    <xf numFmtId="0" fontId="50" fillId="5" borderId="10" xfId="0" applyNumberFormat="1" applyFont="1" applyFill="1" applyBorder="1" applyAlignment="1">
      <alignment horizontal="center" vertical="center"/>
    </xf>
    <xf numFmtId="0" fontId="50" fillId="16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50" fillId="7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/>
    </xf>
    <xf numFmtId="0" fontId="50" fillId="35" borderId="10" xfId="0" applyNumberFormat="1" applyFont="1" applyFill="1" applyBorder="1" applyAlignment="1">
      <alignment horizontal="center" vertical="center"/>
    </xf>
    <xf numFmtId="0" fontId="50" fillId="4" borderId="30" xfId="0" applyFont="1" applyFill="1" applyBorder="1" applyAlignment="1">
      <alignment vertical="center"/>
    </xf>
    <xf numFmtId="0" fontId="50" fillId="4" borderId="33" xfId="0" applyFont="1" applyFill="1" applyBorder="1" applyAlignment="1">
      <alignment vertical="center"/>
    </xf>
    <xf numFmtId="0" fontId="50" fillId="4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top"/>
    </xf>
    <xf numFmtId="0" fontId="49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/>
    </xf>
    <xf numFmtId="0" fontId="50" fillId="4" borderId="10" xfId="0" applyFont="1" applyFill="1" applyBorder="1" applyAlignment="1">
      <alignment horizontal="center"/>
    </xf>
    <xf numFmtId="0" fontId="4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0" fillId="6" borderId="30" xfId="0" applyFont="1" applyFill="1" applyBorder="1" applyAlignment="1">
      <alignment vertical="center"/>
    </xf>
    <xf numFmtId="0" fontId="50" fillId="6" borderId="33" xfId="0" applyFont="1" applyFill="1" applyBorder="1" applyAlignment="1">
      <alignment vertical="center"/>
    </xf>
    <xf numFmtId="0" fontId="50" fillId="6" borderId="33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7" borderId="10" xfId="0" applyFont="1" applyFill="1" applyBorder="1" applyAlignment="1">
      <alignment horizontal="center" vertical="center"/>
    </xf>
    <xf numFmtId="0" fontId="50" fillId="13" borderId="30" xfId="0" applyFont="1" applyFill="1" applyBorder="1" applyAlignment="1">
      <alignment vertical="center"/>
    </xf>
    <xf numFmtId="0" fontId="50" fillId="13" borderId="33" xfId="0" applyFont="1" applyFill="1" applyBorder="1" applyAlignment="1">
      <alignment vertical="center"/>
    </xf>
    <xf numFmtId="0" fontId="50" fillId="13" borderId="33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0" fillId="11" borderId="30" xfId="0" applyFont="1" applyFill="1" applyBorder="1" applyAlignment="1">
      <alignment vertical="center"/>
    </xf>
    <xf numFmtId="0" fontId="50" fillId="11" borderId="33" xfId="0" applyFont="1" applyFill="1" applyBorder="1" applyAlignment="1">
      <alignment vertical="center"/>
    </xf>
    <xf numFmtId="0" fontId="50" fillId="11" borderId="33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center" wrapText="1"/>
    </xf>
    <xf numFmtId="0" fontId="49" fillId="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50" fillId="35" borderId="10" xfId="0" applyFont="1" applyFill="1" applyBorder="1" applyAlignment="1">
      <alignment horizontal="center" vertical="center"/>
    </xf>
    <xf numFmtId="0" fontId="50" fillId="16" borderId="30" xfId="0" applyFont="1" applyFill="1" applyBorder="1" applyAlignment="1">
      <alignment vertical="center"/>
    </xf>
    <xf numFmtId="0" fontId="50" fillId="16" borderId="33" xfId="0" applyFont="1" applyFill="1" applyBorder="1" applyAlignment="1">
      <alignment vertical="center"/>
    </xf>
    <xf numFmtId="0" fontId="50" fillId="16" borderId="33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0" fillId="33" borderId="30" xfId="0" applyFont="1" applyFill="1" applyBorder="1" applyAlignment="1">
      <alignment/>
    </xf>
    <xf numFmtId="0" fontId="50" fillId="33" borderId="33" xfId="0" applyFont="1" applyFill="1" applyBorder="1" applyAlignment="1">
      <alignment/>
    </xf>
    <xf numFmtId="0" fontId="50" fillId="33" borderId="33" xfId="0" applyFont="1" applyFill="1" applyBorder="1" applyAlignment="1">
      <alignment horizontal="center"/>
    </xf>
    <xf numFmtId="0" fontId="50" fillId="36" borderId="30" xfId="0" applyFont="1" applyFill="1" applyBorder="1" applyAlignment="1">
      <alignment/>
    </xf>
    <xf numFmtId="0" fontId="50" fillId="36" borderId="33" xfId="0" applyFont="1" applyFill="1" applyBorder="1" applyAlignment="1">
      <alignment/>
    </xf>
    <xf numFmtId="0" fontId="50" fillId="36" borderId="33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30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51" fillId="0" borderId="2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7" fontId="60" fillId="0" borderId="21" xfId="0" applyNumberFormat="1" applyFont="1" applyFill="1" applyBorder="1" applyAlignment="1">
      <alignment horizontal="center" vertical="center" wrapText="1"/>
    </xf>
    <xf numFmtId="187" fontId="60" fillId="0" borderId="12" xfId="0" applyNumberFormat="1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49" fillId="37" borderId="25" xfId="0" applyFont="1" applyFill="1" applyBorder="1" applyAlignment="1">
      <alignment horizontal="center" vertical="center" wrapText="1"/>
    </xf>
    <xf numFmtId="0" fontId="49" fillId="37" borderId="28" xfId="0" applyFont="1" applyFill="1" applyBorder="1" applyAlignment="1">
      <alignment horizontal="center" vertical="center" wrapText="1"/>
    </xf>
    <xf numFmtId="0" fontId="49" fillId="37" borderId="31" xfId="0" applyFont="1" applyFill="1" applyBorder="1" applyAlignment="1">
      <alignment horizontal="center" vertical="center" wrapText="1"/>
    </xf>
    <xf numFmtId="0" fontId="49" fillId="10" borderId="21" xfId="0" applyFont="1" applyFill="1" applyBorder="1" applyAlignment="1">
      <alignment horizontal="center" vertical="center" wrapText="1"/>
    </xf>
    <xf numFmtId="0" fontId="49" fillId="10" borderId="20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 wrapText="1"/>
    </xf>
    <xf numFmtId="0" fontId="51" fillId="38" borderId="21" xfId="0" applyFont="1" applyFill="1" applyBorder="1" applyAlignment="1">
      <alignment horizontal="center" vertical="center" wrapText="1"/>
    </xf>
    <xf numFmtId="0" fontId="51" fillId="38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9.xml" /><Relationship Id="rId17" Type="http://schemas.openxmlformats.org/officeDocument/2006/relationships/pivotCacheDefinition" Target="pivotCache/pivotCacheDefinition6.xml" /><Relationship Id="rId18" Type="http://schemas.openxmlformats.org/officeDocument/2006/relationships/pivotCacheDefinition" Target="pivotCache/pivotCacheDefinition7.xml" /><Relationship Id="rId19" Type="http://schemas.openxmlformats.org/officeDocument/2006/relationships/pivotCacheDefinition" Target="pivotCache/pivotCacheDefinition4.xml" /><Relationship Id="rId20" Type="http://schemas.openxmlformats.org/officeDocument/2006/relationships/pivotCacheDefinition" Target="pivotCache/pivotCacheDefinition8.xml" /><Relationship Id="rId21" Type="http://schemas.openxmlformats.org/officeDocument/2006/relationships/pivotCacheDefinition" Target="pivotCache/pivotCacheDefinition5.xml" /><Relationship Id="rId22" Type="http://schemas.openxmlformats.org/officeDocument/2006/relationships/pivotCacheDefinition" Target="pivotCache/pivotCacheDefinition10.xml" /><Relationship Id="rId23" Type="http://schemas.openxmlformats.org/officeDocument/2006/relationships/pivotCacheDefinition" Target="pivotCache/pivotCacheDefinition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K-59-93-45\Downloads\&#3648;&#3604;&#3639;&#3629;&#3609;&#3617;&#3636;&#3606;&#3640;&#3609;&#3634;&#3618;&#3609;%202560\&#3605;&#3634;&#3619;&#3634;&#3591;&#3619;&#3623;&#3617;&#3629;&#3640;&#3610;&#3633;&#3605;&#3636;&#3648;&#3627;&#3605;&#3640;-&#3617;&#3636;&#3606;&#3640;&#3609;&#3634;&#3618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ถโดยสาร-data"/>
      <sheetName val="รถบรรทุก-data"/>
      <sheetName val="รถรับส่งนักเรียน-data"/>
      <sheetName val="Sheet1"/>
    </sheetNames>
    <sheetDataSet>
      <sheetData sheetId="0">
        <row r="10">
          <cell r="CH10" t="str">
            <v>ผู้ประกอบการขนส่ง</v>
          </cell>
        </row>
        <row r="11">
          <cell r="CH11" t="str">
            <v>สขจ.</v>
          </cell>
        </row>
        <row r="12">
          <cell r="CH12" t="str">
            <v>ผู้ประกอบการขนส่ง และ สขจ.</v>
          </cell>
        </row>
        <row r="13">
          <cell r="CH13" t="str">
            <v>แหล่งอื่น ๆ</v>
          </cell>
        </row>
      </sheetData>
      <sheetData sheetId="1">
        <row r="7">
          <cell r="BH7" t="str">
            <v>ย่านชุมชน</v>
          </cell>
          <cell r="BJ7" t="str">
            <v>น้อยกว่า 2 ช่องจราจร</v>
          </cell>
          <cell r="BL7" t="str">
            <v>คอนกรีต</v>
          </cell>
          <cell r="BM7" t="str">
            <v>ทางตรง</v>
          </cell>
          <cell r="BN7" t="str">
            <v>ไม่มีการควบคุม/ไม่มีเครื่องหมายสัญญาณ</v>
          </cell>
          <cell r="BO7" t="str">
            <v>แจ่มใส</v>
          </cell>
          <cell r="BR7" t="str">
            <v>1.รถกระบะบรรทุก</v>
          </cell>
          <cell r="BS7" t="str">
            <v>1.1รถกระบะบรรทุกพื้นเรียบ</v>
          </cell>
          <cell r="BW7" t="str">
            <v>รถบรรทุก</v>
          </cell>
          <cell r="BX7" t="str">
            <v>1. ขับรถเร็ว</v>
          </cell>
          <cell r="CA7" t="str">
            <v>เปรียบเทียบปรับ</v>
          </cell>
          <cell r="CB7" t="str">
            <v>ปรับ</v>
          </cell>
          <cell r="CC7" t="str">
            <v>ไม่ขาดต่อภาษี</v>
          </cell>
        </row>
        <row r="8">
          <cell r="BH8" t="str">
            <v>นอกเมือง</v>
          </cell>
          <cell r="BJ8" t="str">
            <v>2 ช่องจราจร</v>
          </cell>
          <cell r="BL8" t="str">
            <v>ลาดยาง</v>
          </cell>
          <cell r="BM8" t="str">
            <v>ทางโค้ง</v>
          </cell>
          <cell r="BN8" t="str">
            <v>มีป้ายจำกัดความเร็ว</v>
          </cell>
          <cell r="BO8" t="str">
            <v>มืดครึ้ม</v>
          </cell>
          <cell r="BR8" t="str">
            <v>2.รถตู้บรรทุก</v>
          </cell>
          <cell r="BS8" t="str">
            <v>1.2รถกระบะบรรทุกท้ายลาด</v>
          </cell>
          <cell r="BW8" t="str">
            <v>รถคู่กรณี</v>
          </cell>
          <cell r="BX8" t="str">
            <v>2. ขับรถตัดหน้าในระยะกระชั้นชิด</v>
          </cell>
          <cell r="CA8" t="str">
            <v>ถอนรถออกจากบัญชี ขส.บ.11</v>
          </cell>
          <cell r="CB8" t="str">
            <v>ปรับและอบรม</v>
          </cell>
          <cell r="CC8" t="str">
            <v>ขาดต่อภาษี</v>
          </cell>
        </row>
        <row r="9">
          <cell r="BH9" t="str">
            <v>อื่น ๆ</v>
          </cell>
          <cell r="BJ9" t="str">
            <v>6 ช่องจราจร</v>
          </cell>
          <cell r="BL9" t="str">
            <v>อื่น ๆ</v>
          </cell>
          <cell r="BM9" t="str">
            <v>สะพาน</v>
          </cell>
          <cell r="BN9" t="str">
            <v>เขตห้ามแซง</v>
          </cell>
          <cell r="BO9" t="str">
            <v>ฝนตก</v>
          </cell>
          <cell r="BR9" t="str">
            <v>4.รถบรรทุกวัตถุอันตราย</v>
          </cell>
          <cell r="BS9" t="str">
            <v>1.4รถกระบะบรรทุกมีเครื่องทุ่นแรง</v>
          </cell>
          <cell r="BW9" t="str">
            <v>ไม่ทราบ</v>
          </cell>
          <cell r="BX9" t="str">
            <v>4. หลับใน</v>
          </cell>
          <cell r="CA9" t="str">
            <v>พักใช้ใบอนุญาตประกอบการฯ</v>
          </cell>
          <cell r="CB9" t="str">
            <v>เพิกถอนใบอนุญาตขับรถ</v>
          </cell>
        </row>
        <row r="10">
          <cell r="BJ10" t="str">
            <v>8 ช่องจราจร</v>
          </cell>
          <cell r="BL10" t="str">
            <v>ไม่ระบุ</v>
          </cell>
          <cell r="BM10" t="str">
            <v>วงเวียน</v>
          </cell>
          <cell r="BN10" t="str">
            <v>มีเจ้าพนักงานจราจรควบคุม</v>
          </cell>
          <cell r="BO10" t="str">
            <v>มีไฟฟ้าแสงสว่าง</v>
          </cell>
          <cell r="BR10" t="str">
            <v>5.รถบรรทุกเฉพาะกิจ</v>
          </cell>
          <cell r="BS10" t="str">
            <v>1.5รถกระบะบรรทุกแบบยกได้</v>
          </cell>
          <cell r="BX10" t="str">
            <v>5. ขับแซงอย่างผิดกฎหมาย/แซงในที่คับขัน</v>
          </cell>
          <cell r="CA10" t="str">
            <v>เพิกถอนใบอนุญาตประกอบการฯ</v>
          </cell>
          <cell r="CB10" t="str">
            <v>ปรับและพักใช้ใบอนุญาตขับรถ</v>
          </cell>
        </row>
        <row r="11">
          <cell r="BJ11" t="str">
            <v>มากกว่า 8 ช่องจราจร</v>
          </cell>
          <cell r="BM11" t="str">
            <v>บริเวณเขา</v>
          </cell>
          <cell r="BN11" t="str">
            <v>อื่น ๆ</v>
          </cell>
          <cell r="BO11" t="str">
            <v>ไม่มีไฟฟ้าแสงสว่าง</v>
          </cell>
          <cell r="BR11" t="str">
            <v>6.รถพ่วง</v>
          </cell>
          <cell r="BS11" t="str">
            <v>1.6กระบะบรรทุก</v>
          </cell>
          <cell r="BX11" t="str">
            <v>6. ไม่ชำนาญเส้นทาง</v>
          </cell>
          <cell r="CA11" t="str">
            <v>อื่น ๆ</v>
          </cell>
          <cell r="CB11" t="str">
            <v>ปรับ พักใช้ใบอนุญาตขับรถ และอบรม</v>
          </cell>
        </row>
        <row r="12">
          <cell r="BJ12" t="str">
            <v>ไม่ระบุ</v>
          </cell>
          <cell r="BM12" t="str">
            <v>ทางกลับรถ</v>
          </cell>
          <cell r="BN12" t="str">
            <v>ไม่ระบุ</v>
          </cell>
          <cell r="BO12" t="str">
            <v>มีต้นไม้ใหญ่ข้างทาง</v>
          </cell>
          <cell r="BR12" t="str">
            <v>7.รถกึ่งพ่วง</v>
          </cell>
          <cell r="BS12" t="str">
            <v>1.7กระบะบรรทุกยกเทได้มีข้างเสริม</v>
          </cell>
          <cell r="BX12" t="str">
            <v>7. ขาดทักษะที่ถูกต้องในการขับรถ</v>
          </cell>
          <cell r="CA12" t="str">
            <v>ไม่ระบุ</v>
          </cell>
          <cell r="CB12" t="str">
            <v>ปรับและเพิกถอนใบอนุญาตขับรถ</v>
          </cell>
        </row>
        <row r="13">
          <cell r="BM13" t="str">
            <v>ทางลาดชัน</v>
          </cell>
          <cell r="BO13" t="str">
            <v>มีป้ายโฆษณาข้างทาง</v>
          </cell>
          <cell r="BR13" t="str">
            <v>8.รถกึ่งพ่วงบรรทุกวัสดุยาว</v>
          </cell>
          <cell r="BS13" t="str">
            <v>2.1รถตู้บรรทุก</v>
          </cell>
          <cell r="BX13" t="str">
            <v>8. ขับล้ำเข้าไปในช่องทางจราจรอื่น</v>
          </cell>
          <cell r="CB13" t="str">
            <v>อื่น ๆ</v>
          </cell>
        </row>
        <row r="14">
          <cell r="BM14" t="str">
            <v>อื่น ๆ</v>
          </cell>
          <cell r="BO14" t="str">
            <v>อื่นๆ</v>
          </cell>
          <cell r="BR14" t="str">
            <v>9.รถลากจูง</v>
          </cell>
          <cell r="BS14" t="str">
            <v>3.1รถบรรทุกของเหลว (น้ำ, นม)</v>
          </cell>
          <cell r="BX14" t="str">
            <v>9. ขับล้ำเข้าไปในช่องทางฝั่งตรงข้าม</v>
          </cell>
          <cell r="CB14" t="str">
            <v>ไม่ระบุ</v>
          </cell>
        </row>
        <row r="15">
          <cell r="BM15" t="str">
            <v>ไม่ระบุ</v>
          </cell>
          <cell r="BO15" t="str">
            <v>ไม่ระบุ</v>
          </cell>
          <cell r="BS15" t="str">
            <v>4.1รถบรรทุกน้ำมัน</v>
          </cell>
          <cell r="BX15" t="str">
            <v>10. ฝ่าฝืนเครื่องหมาย/สัญญาณจราจร</v>
          </cell>
        </row>
        <row r="16">
          <cell r="BS16" t="str">
            <v>4.2รถบรรทุกก๊าซ</v>
          </cell>
          <cell r="BX16" t="str">
            <v>11. เมาสุรา</v>
          </cell>
        </row>
        <row r="17">
          <cell r="BS17" t="str">
            <v>5.1รถบรรทุกถังผสมคอนกรีต</v>
          </cell>
          <cell r="BX17" t="str">
            <v>13. ขาดสมาธิขณะขับรถ</v>
          </cell>
        </row>
        <row r="18">
          <cell r="BS18" t="str">
            <v>5.2รถบรรทุกเครื่องทุ่นแรง</v>
          </cell>
          <cell r="BX18" t="str">
            <v>14. ขับย้อนศร</v>
          </cell>
        </row>
        <row r="19">
          <cell r="BS19" t="str">
            <v>5.3รถบรรทุกซีเมนต์ผง</v>
          </cell>
          <cell r="BX19" t="str">
            <v>21. สภาพยางชำรุด</v>
          </cell>
        </row>
        <row r="20">
          <cell r="BS20" t="str">
            <v>5.4รถบรรทุกขยะมูลฝอย</v>
          </cell>
          <cell r="BX20" t="str">
            <v>22. ระบบเบรกชำรุด</v>
          </cell>
        </row>
        <row r="21">
          <cell r="BS21" t="str">
            <v>5.5รถบรรทุกขวดเครื่องดื่ม</v>
          </cell>
          <cell r="BX21" t="str">
            <v>23. เครื่องยนต์ขัดข้อง</v>
          </cell>
        </row>
        <row r="22">
          <cell r="BS22" t="str">
            <v>5.6รถบรรทุกเฉพาะกิจ(บรรทุกสัตว์)</v>
          </cell>
          <cell r="BX22" t="str">
            <v>24. ระบบคันส่งคันชักชำรุด</v>
          </cell>
        </row>
        <row r="23">
          <cell r="BS23" t="str">
            <v>5.7รถบรรทุกเฉาพกิจ(ส่งรถจักรยานยนต์)</v>
          </cell>
          <cell r="BX23" t="str">
            <v>25. ระบบล้อและเพลาชำรุด</v>
          </cell>
        </row>
        <row r="24">
          <cell r="BS24" t="str">
            <v>5.8รถบรรทุกเฉพาะกิจ(บรรทุกรถยนต์)</v>
          </cell>
          <cell r="BX24" t="str">
            <v>26. ระบบไฟฟ้าชำรุด</v>
          </cell>
        </row>
        <row r="25">
          <cell r="BS25" t="str">
            <v>6.1รถพ่วง 1 เพลา</v>
          </cell>
          <cell r="BX25" t="str">
            <v>27. ระบบพวงมาลัยชำรุด</v>
          </cell>
        </row>
        <row r="26">
          <cell r="BS26" t="str">
            <v>6.2รถพ่วง 2 เพลา</v>
          </cell>
          <cell r="BX26" t="str">
            <v>28. อุปกรณ์ส่วนควบอื่นๆชำรุด</v>
          </cell>
        </row>
        <row r="27">
          <cell r="BS27" t="str">
            <v>6.3รถพ่วง 3 เพลา</v>
          </cell>
          <cell r="BX27" t="str">
            <v>31. สาพถนนชำรุด</v>
          </cell>
        </row>
        <row r="28">
          <cell r="BS28" t="str">
            <v>6.4รถพ่วงมีข้างเสริม</v>
          </cell>
          <cell r="BX28" t="str">
            <v>32. ฝนตกถนนลื่น</v>
          </cell>
        </row>
        <row r="29">
          <cell r="BS29" t="str">
            <v>6.5รถพ่วงตู้บรรทุก</v>
          </cell>
          <cell r="BX29" t="str">
            <v>34. ถนนมีสิ่งกีดขวางจราจร</v>
          </cell>
        </row>
        <row r="30">
          <cell r="BS30" t="str">
            <v>6.6รถพ่วง(พื้นเรียบ)</v>
          </cell>
          <cell r="BX30" t="str">
            <v>35.จอดรถไหล่ทาง</v>
          </cell>
        </row>
        <row r="31">
          <cell r="BS31" t="str">
            <v>6.7รถพ่วงแบบยกได้</v>
          </cell>
          <cell r="BX31" t="str">
            <v>36.ถนนมืดไม่มีไฟฟ้าแสงสว่าง</v>
          </cell>
        </row>
        <row r="32">
          <cell r="BS32" t="str">
            <v>6.8รถพ่วงแบบยกได้มีข้างเสริม</v>
          </cell>
          <cell r="BX32" t="str">
            <v>41. ประมาทร่วม</v>
          </cell>
        </row>
        <row r="33">
          <cell r="BS33" t="str">
            <v>6.9รถพ่วงบรรทุกน้ำ</v>
          </cell>
          <cell r="BX33" t="str">
            <v>ไม่ระบุ</v>
          </cell>
        </row>
        <row r="34">
          <cell r="BS34" t="str">
            <v>6.10รถพ่วงบรรทุกน้ำมันพืช</v>
          </cell>
        </row>
        <row r="35">
          <cell r="BS35" t="str">
            <v>7.1รถกึ่งพ่วง</v>
          </cell>
        </row>
        <row r="36">
          <cell r="BS36" t="str">
            <v>7.2รถกึ่งพ่วง(พื้นเรียบ)</v>
          </cell>
        </row>
        <row r="37">
          <cell r="BS37" t="str">
            <v>7.3 รถกึ่งพ่วงบรรทุกตู้คอนเทนเนอร์</v>
          </cell>
        </row>
        <row r="38">
          <cell r="BS38" t="str">
            <v>7.4รถกึ่งพ่วงบรรทุกน้ำมันดีเซล เบนซิน ก๊าซโซฮอล</v>
          </cell>
        </row>
        <row r="39">
          <cell r="BS39" t="str">
            <v>7.5รถกึ่งพ่วงบรรทุกซีเมนต์ผง</v>
          </cell>
        </row>
        <row r="40">
          <cell r="BS40" t="str">
            <v>7.6รถกึ่งพ่วงแบบยกได้</v>
          </cell>
        </row>
        <row r="41">
          <cell r="BS41" t="str">
            <v>7.7รถกึ่งพวงบรรทุกสารเบนซีน ซี6เอช6</v>
          </cell>
        </row>
        <row r="42">
          <cell r="BS42" t="str">
            <v>7.8รถกึ่งพ่วงบรรทุกสารติดเชื้อ/สารพิษ</v>
          </cell>
        </row>
        <row r="43">
          <cell r="BS43" t="str">
            <v>7.9กึ่งพ่วงบรรทุกไนโตรเจนเหลว</v>
          </cell>
        </row>
        <row r="44">
          <cell r="BS44" t="str">
            <v>7.10กึ่งพ่วง(มีข้างเสริม)</v>
          </cell>
        </row>
        <row r="45">
          <cell r="BS45" t="str">
            <v>7.11กึ่งพ่วงบรรทุกเอทานอล</v>
          </cell>
        </row>
        <row r="46">
          <cell r="BS46" t="str">
            <v>7.12กึ่งพ่วงบรรทุกสารเคมี</v>
          </cell>
        </row>
        <row r="47">
          <cell r="BS47" t="str">
            <v>8.1รถกึ่งพ่วงบรรทุกวัสดุยาว</v>
          </cell>
        </row>
        <row r="48">
          <cell r="BS48" t="str">
            <v>9.1รถลากจูง</v>
          </cell>
        </row>
        <row r="49">
          <cell r="BS49" t="str">
            <v>9.2ลากจูง(วัตถุอันตราย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5:G90" sheet="ตค.58"/>
  </cacheSource>
  <cacheFields count="1">
    <cacheField name="จังหวัด">
      <sharedItems containsBlank="1" containsMixedTypes="0" count="22">
        <s v="แม่ฮ่องสอน"/>
        <m/>
        <s v="เพชรบุรี"/>
        <s v="พัทลุง"/>
        <s v="นม"/>
        <s v="ปทุมธานี"/>
        <s v="นว"/>
        <s v="อยุธยา"/>
        <s v="สุราษฯ"/>
        <s v="อุตรดิตถ์"/>
        <s v="ฉะเชิงเทรา"/>
        <s v="ชัยนาท"/>
        <s v="แพร่"/>
        <s v="ชุมพร"/>
        <s v="นครสวรรค์"/>
        <s v="ตาก"/>
        <s v="สระแก้ว"/>
        <s v="สระบุรี"/>
        <s v="นครราชสีมา"/>
        <s v="เพชรบูรณ์"/>
        <s v="สงขลา"/>
        <s v="สมุทรสาคร"/>
      </sharedItems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S5:T94" sheet="ธค.58"/>
  </cacheSource>
  <cacheFields count="2">
    <cacheField name="รถคู่กรณี">
      <sharedItems containsBlank="1" containsMixedTypes="0" count="12">
        <s v="จยย"/>
        <m/>
        <s v="กระบะ"/>
        <s v="รถโดยสาร"/>
        <s v="รถโดยสาร+รถกระบะ"/>
        <s v="รถกระบะ"/>
        <s v="รถเก๋ง"/>
        <s v="รถตู้โดยสาร"/>
        <s v="รถโดยสารไม่ประจำทาง"/>
        <s v="รถพ่วง"/>
        <s v="กระบะบรรทุก"/>
        <s v="รถบรรทุก"/>
      </sharedItems>
    </cacheField>
    <cacheField name="รถต้นเหตุ">
      <sharedItems containsString="0" containsBlank="1" containsMixedTypes="0" containsNumber="1" containsInteger="1" count="3">
        <n v="1"/>
        <m/>
        <n v="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4:Q90" sheet="ตค.58"/>
  </cacheSource>
  <cacheFields count="1">
    <cacheField name="ข้อสันนิษฐาน">
      <sharedItems containsBlank="1" containsMixedTypes="0" count="26">
        <m/>
        <s v="ลำช่องจราจร"/>
        <s v="ขับรถเร็ว"/>
        <s v="หลับใน"/>
        <s v="จอดไหล่ทาง"/>
        <s v="ไม่ระบุ"/>
        <s v="คู่กรณี"/>
        <s v="ช่วงล่างตัวรถหลุด"/>
        <s v="คู่กรณี หลับใน"/>
        <s v="คู่กรณีฝ่า"/>
        <s v="สัญญาณไฟจราจร"/>
        <s v="คู่กรณีชนท้าย"/>
        <s v="คู่กรณีไม่ให้"/>
        <s v="สัญญาณไฟ"/>
        <s v="ถนนลื่น"/>
        <s v="คู่กรณีขับเร็ว"/>
        <s v="  "/>
        <s v="แซงผิด กม."/>
        <s v="รถเสียหลัก"/>
        <s v="คู่กรณีตัดหน้ารถ"/>
        <s v="ตัวพ่วงหลุด"/>
        <s v="เบรกชำรุด"/>
        <s v="ไม่ชำนาญทาง"/>
        <s v="คู่กรณีตามหลัง"/>
        <s v="กระชั้นชิด"/>
        <s v="ตัดหน้ารถ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T5:T89" sheet="ตค.58"/>
  </cacheSource>
  <cacheFields count="1">
    <cacheField name="รถต้นเหตุ">
      <sharedItems containsString="0" containsBlank="1" containsMixedTypes="0" containsNumber="1" containsInteger="1" count="5">
        <n v="1"/>
        <m/>
        <n v="2"/>
        <n v="3"/>
        <n v="4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S5:S90" sheet="ตค.58"/>
  </cacheSource>
  <cacheFields count="1">
    <cacheField name="รถที่เป็นคู่">
      <sharedItems containsBlank="1" containsMixedTypes="0" count="13">
        <s v="รถโดยสาร"/>
        <m/>
        <s v="รถแท็กซี่"/>
        <s v="มากกว่า 1 คัน"/>
        <s v="จยย"/>
        <s v="รถตู้"/>
        <s v="รถโดยสารไม่ประจำทาง"/>
        <s v="รถโดยสารประจำทาง"/>
        <s v="รถบรรทุก"/>
        <s v="จยย."/>
        <s v="รถบรรทุกพ่วง"/>
        <s v="รถกระบะ"/>
        <s v="กระบะบรรทุก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5:G112" sheet="พย.58"/>
  </cacheSource>
  <cacheFields count="1">
    <cacheField name="จังหวัด">
      <sharedItems containsBlank="1" containsMixedTypes="0" count="24">
        <s v="ฉะเชิงเทรา"/>
        <m/>
        <s v="ลำปาง"/>
        <s v="กทม"/>
        <s v="เลย"/>
        <s v="นครราชสีมา"/>
        <s v="เชียงใหม่"/>
        <s v="แพร่"/>
        <s v="อยุธยา"/>
        <s v="ปราจีนบุรี"/>
        <s v="สิงห์บุรี"/>
        <s v="สุพรรณบุรี"/>
        <s v="ร้อยเอ็ด"/>
        <s v="จันทบุรี"/>
        <s v="พิจิตร"/>
        <s v="ตาก"/>
        <s v="ปทุมธานี"/>
        <s v="บึงกาฬ"/>
        <s v="พัทลุง"/>
        <s v="ตรัง"/>
        <s v="น่าน"/>
        <s v="ชัยนาท"/>
        <s v="สมุทรปราการ"/>
        <s v="ลำพูน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4:Q111" sheet="พย.58"/>
  </cacheSource>
  <cacheFields count="1">
    <cacheField name="ข้อสันนิษฐาน">
      <sharedItems containsBlank="1" containsMixedTypes="0" count="24">
        <m/>
        <s v="ผิวถนนเป็นหลุม"/>
        <s v=" "/>
        <s v="คู่กรณีขับเร็ว"/>
        <s v="คู่กรณีเสียหลัก"/>
        <s v="หลับใน"/>
        <s v="คู่กรณีฝ่าฝืนสัญญาณไฟ"/>
        <s v="ตามหลังกระชั้นชิด"/>
        <s v="ตัดหน้ากระชั้นชิด"/>
        <s v="เครื่องยนต์ขัดข้อง"/>
        <s v="เบรกเสีย"/>
        <s v="คู่กรณีขับย้อนศร"/>
        <s v="คู่กรณีตัดหน้า"/>
        <s v="ฝนตกถนนลื่น"/>
        <s v="คู่กรณีขับแซง"/>
        <s v="ขับประมาท"/>
        <s v="ขับรถเร็ว"/>
        <s v="คู่กรณีล้ำช่อง"/>
        <s v="ไม่ให้สัญญาณไฟ"/>
        <s v="ขับเร็ว"/>
        <s v="คู่กรณีจอดรถล้ำเส้นจอด"/>
        <s v="ไฟฟ้าซ็อต"/>
        <s v="เบรกขัดข้อง"/>
        <s v="ฝ่าสัญาณจราจร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R5:T111" sheet="พย.58"/>
  </cacheSource>
  <cacheFields count="3">
    <cacheField name="คู่กรณี">
      <sharedItems containsString="0" containsBlank="1" containsMixedTypes="0" containsNumber="1" containsInteger="1" count="7">
        <n v="1"/>
        <m/>
        <n v="2"/>
        <n v="0"/>
        <n v="4"/>
        <n v="3"/>
        <n v="5"/>
      </sharedItems>
    </cacheField>
    <cacheField name="รถคู่กรณี">
      <sharedItems containsBlank="1" containsMixedTypes="0" count="16">
        <s v="รถตู้"/>
        <m/>
        <s v="กระบะบรรทุก"/>
        <s v="จยย + รถโดยสาร"/>
        <s v="รถยนต์"/>
        <s v=" จยย"/>
        <s v="รถโดยสาร"/>
        <s v="จยย"/>
        <s v="รถโดยสารไม่ประจำทาง"/>
        <s v="รถบรรทุก"/>
        <s v="รถพ่วง , รถยนต์"/>
        <s v="รถกระบะ"/>
        <s v="แท็กซี่"/>
        <s v="รถบรรทุก+รถกระบะ"/>
        <s v="รถเก๋ง"/>
        <s v="จยย + กระบะบรรทุก"/>
      </sharedItems>
    </cacheField>
    <cacheField name="รถต้นเหตุ">
      <sharedItems containsString="0" containsBlank="1" containsMixedTypes="0" containsNumber="1" containsInteger="1" count="3">
        <n v="1"/>
        <m/>
        <n v="2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5:G93" sheet="ธค.58"/>
  </cacheSource>
  <cacheFields count="1">
    <cacheField name="จังหวัด">
      <sharedItems containsBlank="1" containsMixedTypes="0" count="19">
        <s v="ร้อยเอ็ด"/>
        <m/>
        <s v="นครสวรรค์"/>
        <s v="นครราชสีมา"/>
        <s v="อยุธยา"/>
        <s v="สระบุรี"/>
        <s v="ปทุมธานี"/>
        <s v="ชลบุรี"/>
        <s v="สุโขทัย"/>
        <s v="อุตรดิตถ์"/>
        <s v="สุพรรณบุรี"/>
        <s v="สงขลา"/>
        <s v="พิจิตร"/>
        <s v="ชุมพร"/>
        <s v="ฉะเชิงเทรา"/>
        <s v="ลำปาง"/>
        <s v="ปัตตานี"/>
        <s v="พัทลุง"/>
        <s v="เลย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Q4:Q93" sheet="ธค.58"/>
  </cacheSource>
  <cacheFields count="1">
    <cacheField name="ข้อสันนิษฐาน">
      <sharedItems containsBlank="1" containsMixedTypes="0" count="20">
        <m/>
        <s v="เฉี่ยวชน"/>
        <s v="คู่กรณีขับเร็ว"/>
        <s v="ยางแตก"/>
        <s v="เบรกไม่อยู่"/>
        <s v="คู่กรณีชนท้าย"/>
        <s v="ขับเร็ว"/>
        <s v=" "/>
        <s v="ฝ่าสัญญาณไฟ"/>
        <s v="คู่กรณีตามหลังกระชั้นชิด"/>
        <s v="ถนนลื่น ฝนตก"/>
        <s v="ตัดหน้ากระชั้นชิด"/>
        <s v="ขับย้อนศร"/>
        <s v="หลับใน"/>
        <s v="แซงผิด กม"/>
        <s v="ขับรถเร็ว"/>
        <s v="ฝนตกถนนลื่น"/>
        <s v="คู่กรณีหลับใน"/>
        <s v="จอดรถบนไหล่ทางไม่ให้สัญญาณ"/>
        <s v="คู่กรณีตัดหน้ารถ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6:V33" firstHeaderRow="1" firstDataRow="1" firstDataCol="1"/>
  <pivotFields count="1">
    <pivotField axis="axisRow" dataField="1" showAll="0">
      <items count="27">
        <item x="16"/>
        <item x="24"/>
        <item x="2"/>
        <item x="6"/>
        <item x="8"/>
        <item x="15"/>
        <item x="11"/>
        <item x="19"/>
        <item x="23"/>
        <item x="9"/>
        <item x="12"/>
        <item x="4"/>
        <item x="7"/>
        <item x="17"/>
        <item x="25"/>
        <item x="20"/>
        <item x="14"/>
        <item x="21"/>
        <item x="22"/>
        <item x="5"/>
        <item x="18"/>
        <item x="1"/>
        <item x="13"/>
        <item x="10"/>
        <item x="3"/>
        <item x="0"/>
        <item t="default"/>
      </items>
    </pivotField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นับจำนวน ของ ข้อสันนิษฐาน" fld="0" subtotal="count" baseField="0" baseItem="0"/>
  </dataFields>
  <formats count="5">
    <format dxfId="0">
      <pivotArea outline="0" fieldPosition="0">
        <references count="1">
          <reference field="0" count="1">
            <x v="3"/>
          </reference>
        </references>
      </pivotArea>
    </format>
    <format dxfId="0">
      <pivotArea outline="0" fieldPosition="0" dataOnly="0" labelOnly="1">
        <references count="1">
          <reference field="0" count="1">
            <x v="3"/>
          </reference>
        </references>
      </pivotArea>
    </format>
    <format dxfId="0">
      <pivotArea outline="0" fieldPosition="0" dataOnly="0">
        <references count="1">
          <reference field="0" count="1">
            <x v="9"/>
          </reference>
        </references>
      </pivotArea>
    </format>
    <format dxfId="0">
      <pivotArea outline="0" fieldPosition="0" dataOnly="0">
        <references count="1">
          <reference field="0" count="1">
            <x v="10"/>
          </reference>
        </references>
      </pivotArea>
    </format>
    <format dxfId="0">
      <pivotArea outline="0" fieldPosition="0" dataOnly="0">
        <references count="1">
          <reference field="0" count="1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6" cacheId="9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6:V27" firstHeaderRow="1" firstDataRow="1" firstDataCol="1"/>
  <pivotFields count="1">
    <pivotField axis="axisRow" dataField="1" showAll="0">
      <items count="21">
        <item x="7"/>
        <item x="12"/>
        <item x="15"/>
        <item x="6"/>
        <item x="2"/>
        <item x="5"/>
        <item x="19"/>
        <item x="9"/>
        <item x="17"/>
        <item x="18"/>
        <item x="1"/>
        <item x="14"/>
        <item x="11"/>
        <item x="10"/>
        <item x="4"/>
        <item x="16"/>
        <item x="8"/>
        <item x="3"/>
        <item x="13"/>
        <item x="0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นับจำนวน ของ ข้อสันนิษฐาน" fld="0" subtotal="count" baseField="0" baseItem="0"/>
  </dataFields>
  <formats count="1">
    <format dxfId="0">
      <pivotArea outline="0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7" cacheId="10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29:V42" firstHeaderRow="1" firstDataRow="1" firstDataCol="1"/>
  <pivotFields count="2">
    <pivotField axis="axisRow" dataField="1" showAll="0">
      <items count="13">
        <item x="2"/>
        <item x="10"/>
        <item x="0"/>
        <item x="5"/>
        <item x="6"/>
        <item x="3"/>
        <item x="4"/>
        <item x="8"/>
        <item x="7"/>
        <item x="11"/>
        <item x="9"/>
        <item x="1"/>
        <item t="default"/>
      </items>
    </pivotField>
    <pivotField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นับจำนวน ของ รถคู่กรณี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36:V42" firstHeaderRow="1" firstDataRow="1" firstDataCol="1"/>
  <pivotFields count="1">
    <pivotField axis="axisRow" dataField="1" showAll="0">
      <items count="6">
        <item x="0"/>
        <item x="2"/>
        <item x="3"/>
        <item x="4"/>
        <item x="1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นับจำนวน ของ รถต้นเหตุ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45:V59" firstHeaderRow="1" firstDataRow="1" firstDataCol="1"/>
  <pivotFields count="1">
    <pivotField axis="axisRow" dataField="1" showAll="0">
      <items count="14">
        <item x="12"/>
        <item x="4"/>
        <item x="9"/>
        <item x="3"/>
        <item x="11"/>
        <item x="0"/>
        <item x="7"/>
        <item x="6"/>
        <item x="5"/>
        <item x="2"/>
        <item x="8"/>
        <item x="10"/>
        <item x="1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นับจำนวน ของ รถที่เป็นคู่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F97:G120" firstHeaderRow="1" firstDataRow="1" firstDataCol="1"/>
  <pivotFields count="1">
    <pivotField axis="axisRow" dataField="1" showAll="0">
      <items count="23">
        <item x="10"/>
        <item x="11"/>
        <item x="13"/>
        <item x="15"/>
        <item x="18"/>
        <item x="14"/>
        <item x="4"/>
        <item x="6"/>
        <item x="5"/>
        <item x="3"/>
        <item x="2"/>
        <item x="19"/>
        <item x="12"/>
        <item x="0"/>
        <item x="20"/>
        <item x="21"/>
        <item x="16"/>
        <item x="17"/>
        <item x="8"/>
        <item x="7"/>
        <item x="9"/>
        <item x="1"/>
        <item t="default"/>
      </items>
    </pivotField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นับจำนวน ของ จังหวัด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6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9:V34" firstHeaderRow="1" firstDataRow="1" firstDataCol="1"/>
  <pivotFields count="1">
    <pivotField axis="axisRow" dataField="1" showAll="0">
      <items count="25">
        <item x="2"/>
        <item x="15"/>
        <item x="16"/>
        <item x="19"/>
        <item x="14"/>
        <item x="11"/>
        <item x="3"/>
        <item x="20"/>
        <item x="12"/>
        <item x="6"/>
        <item x="17"/>
        <item x="4"/>
        <item x="9"/>
        <item x="8"/>
        <item x="7"/>
        <item x="22"/>
        <item x="10"/>
        <item x="1"/>
        <item x="13"/>
        <item x="23"/>
        <item x="21"/>
        <item x="18"/>
        <item x="5"/>
        <item x="0"/>
        <item t="default"/>
      </items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นับจำนวน ของ ข้อสันนิษฐาน" fld="0" subtotal="count" baseField="0" baseItem="0"/>
  </dataFields>
  <formats count="1">
    <format dxfId="0">
      <pivotArea outline="0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2" cacheId="7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36:V53" firstHeaderRow="1" firstDataRow="1" firstDataCol="1"/>
  <pivotFields count="3">
    <pivotField showAll="0"/>
    <pivotField axis="axisRow" dataField="1" showAll="0">
      <items count="17">
        <item x="5"/>
        <item x="2"/>
        <item x="7"/>
        <item x="15"/>
        <item x="3"/>
        <item x="12"/>
        <item x="11"/>
        <item x="14"/>
        <item x="6"/>
        <item x="8"/>
        <item x="0"/>
        <item x="9"/>
        <item x="13"/>
        <item x="10"/>
        <item x="4"/>
        <item x="1"/>
        <item t="default"/>
      </items>
    </pivotField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นับจำนวน ของ รถคู่กรณี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4" cacheId="7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U56:V60" firstHeaderRow="1" firstDataRow="1" firstDataCol="1"/>
  <pivotFields count="3">
    <pivotField showAll="0"/>
    <pivotField showAll="0"/>
    <pivotField axis="axisRow" dataField="1" showAll="0">
      <items count="4">
        <item x="0"/>
        <item x="2"/>
        <item x="1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นับจำนวน ของ รถต้นเหตุ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F117:G142" firstHeaderRow="1" firstDataRow="1" firstDataCol="1"/>
  <pivotFields count="1">
    <pivotField axis="axisRow" dataField="1" showAll="0">
      <items count="25">
        <item x="3"/>
        <item x="13"/>
        <item x="0"/>
        <item x="21"/>
        <item x="6"/>
        <item x="19"/>
        <item x="15"/>
        <item x="5"/>
        <item x="20"/>
        <item x="17"/>
        <item x="16"/>
        <item x="9"/>
        <item x="18"/>
        <item x="14"/>
        <item x="7"/>
        <item x="12"/>
        <item x="2"/>
        <item x="23"/>
        <item x="4"/>
        <item x="22"/>
        <item x="10"/>
        <item x="11"/>
        <item x="8"/>
        <item x="1"/>
        <item t="default"/>
      </items>
    </pivotField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นับจำนวน ของ จังหวัด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5" cacheId="8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F101:G121" firstHeaderRow="1" firstDataRow="1" firstDataCol="1"/>
  <pivotFields count="1">
    <pivotField axis="axisRow" dataField="1" showAll="0">
      <items count="20">
        <item x="14"/>
        <item x="7"/>
        <item x="13"/>
        <item x="3"/>
        <item x="2"/>
        <item x="6"/>
        <item x="16"/>
        <item x="17"/>
        <item x="12"/>
        <item x="0"/>
        <item x="15"/>
        <item x="18"/>
        <item x="11"/>
        <item x="5"/>
        <item x="8"/>
        <item x="10"/>
        <item x="4"/>
        <item x="9"/>
        <item x="1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นับจำนวน ของ จังหวัด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0.421875" style="0" customWidth="1"/>
  </cols>
  <sheetData>
    <row r="1" spans="1:14" ht="26.25">
      <c r="A1" s="463" t="s">
        <v>2590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1:14" ht="21">
      <c r="A2" s="464" t="s">
        <v>2591</v>
      </c>
      <c r="B2" s="465">
        <v>21186</v>
      </c>
      <c r="C2" s="465">
        <v>21217</v>
      </c>
      <c r="D2" s="465">
        <v>21245</v>
      </c>
      <c r="E2" s="465">
        <v>21276</v>
      </c>
      <c r="F2" s="465">
        <v>21306</v>
      </c>
      <c r="G2" s="465">
        <v>21337</v>
      </c>
      <c r="H2" s="465">
        <v>21367</v>
      </c>
      <c r="I2" s="465">
        <v>21398</v>
      </c>
      <c r="J2" s="465">
        <v>21429</v>
      </c>
      <c r="K2" s="465">
        <v>21459</v>
      </c>
      <c r="L2" s="465">
        <v>21490</v>
      </c>
      <c r="M2" s="465">
        <v>21520</v>
      </c>
      <c r="N2" s="466" t="s">
        <v>2592</v>
      </c>
    </row>
    <row r="3" spans="1:14" ht="21">
      <c r="A3" s="467" t="s">
        <v>2593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</row>
    <row r="4" spans="1:14" ht="21">
      <c r="A4" s="469" t="s">
        <v>2568</v>
      </c>
      <c r="B4" s="470">
        <f aca="true" t="shared" si="0" ref="B4:M4">SUM(B5:B8)</f>
        <v>15</v>
      </c>
      <c r="C4" s="470">
        <f t="shared" si="0"/>
        <v>16</v>
      </c>
      <c r="D4" s="470">
        <f t="shared" si="0"/>
        <v>14</v>
      </c>
      <c r="E4" s="470">
        <f aca="true" t="shared" si="1" ref="E4:J4">SUM(E5:E8)</f>
        <v>15</v>
      </c>
      <c r="F4" s="470">
        <f t="shared" si="1"/>
        <v>15</v>
      </c>
      <c r="G4" s="470">
        <f t="shared" si="1"/>
        <v>16</v>
      </c>
      <c r="H4" s="470">
        <f t="shared" si="1"/>
        <v>8</v>
      </c>
      <c r="I4" s="470">
        <f t="shared" si="1"/>
        <v>19</v>
      </c>
      <c r="J4" s="470">
        <f t="shared" si="1"/>
        <v>6</v>
      </c>
      <c r="K4" s="470">
        <f t="shared" si="0"/>
        <v>20</v>
      </c>
      <c r="L4" s="470">
        <f t="shared" si="0"/>
        <v>16</v>
      </c>
      <c r="M4" s="470">
        <f t="shared" si="0"/>
        <v>20</v>
      </c>
      <c r="N4" s="471">
        <f>SUM(B4:M4)</f>
        <v>180</v>
      </c>
    </row>
    <row r="5" spans="1:14" ht="21">
      <c r="A5" s="342" t="s">
        <v>2594</v>
      </c>
      <c r="B5" s="472">
        <v>3</v>
      </c>
      <c r="C5" s="472">
        <v>4</v>
      </c>
      <c r="D5" s="472">
        <v>3</v>
      </c>
      <c r="E5" s="472">
        <v>5</v>
      </c>
      <c r="F5" s="472">
        <v>4</v>
      </c>
      <c r="G5" s="472">
        <v>7</v>
      </c>
      <c r="H5" s="472">
        <v>3</v>
      </c>
      <c r="I5" s="472">
        <v>6</v>
      </c>
      <c r="J5" s="472">
        <v>1</v>
      </c>
      <c r="K5" s="472">
        <v>5</v>
      </c>
      <c r="L5" s="472">
        <v>3</v>
      </c>
      <c r="M5" s="472">
        <v>6</v>
      </c>
      <c r="N5" s="471">
        <f aca="true" t="shared" si="2" ref="N5:N12">SUM(B5:M5)</f>
        <v>50</v>
      </c>
    </row>
    <row r="6" spans="1:14" ht="21">
      <c r="A6" s="342" t="s">
        <v>2571</v>
      </c>
      <c r="B6" s="472">
        <v>4</v>
      </c>
      <c r="C6" s="472">
        <v>4</v>
      </c>
      <c r="D6" s="472">
        <v>5</v>
      </c>
      <c r="E6" s="472">
        <v>2</v>
      </c>
      <c r="F6" s="472">
        <v>4</v>
      </c>
      <c r="G6" s="472">
        <v>3</v>
      </c>
      <c r="H6" s="472">
        <v>1</v>
      </c>
      <c r="I6" s="472">
        <v>3</v>
      </c>
      <c r="J6" s="472">
        <v>1</v>
      </c>
      <c r="K6" s="472">
        <v>3</v>
      </c>
      <c r="L6" s="472">
        <v>4</v>
      </c>
      <c r="M6" s="472">
        <v>4</v>
      </c>
      <c r="N6" s="471">
        <f t="shared" si="2"/>
        <v>38</v>
      </c>
    </row>
    <row r="7" spans="1:14" ht="21">
      <c r="A7" s="342" t="s">
        <v>2572</v>
      </c>
      <c r="B7" s="472">
        <v>5</v>
      </c>
      <c r="C7" s="472">
        <v>4</v>
      </c>
      <c r="D7" s="472">
        <v>3</v>
      </c>
      <c r="E7" s="472">
        <v>2</v>
      </c>
      <c r="F7" s="472">
        <v>2</v>
      </c>
      <c r="G7" s="472">
        <v>4</v>
      </c>
      <c r="H7" s="472">
        <v>0</v>
      </c>
      <c r="I7" s="472">
        <v>3</v>
      </c>
      <c r="J7" s="472">
        <v>3</v>
      </c>
      <c r="K7" s="472">
        <v>3</v>
      </c>
      <c r="L7" s="472">
        <v>3</v>
      </c>
      <c r="M7" s="472">
        <v>2</v>
      </c>
      <c r="N7" s="471">
        <f t="shared" si="2"/>
        <v>34</v>
      </c>
    </row>
    <row r="8" spans="1:14" ht="21">
      <c r="A8" s="342" t="s">
        <v>2573</v>
      </c>
      <c r="B8" s="472">
        <v>3</v>
      </c>
      <c r="C8" s="472">
        <v>4</v>
      </c>
      <c r="D8" s="472">
        <v>3</v>
      </c>
      <c r="E8" s="472">
        <v>6</v>
      </c>
      <c r="F8" s="472">
        <v>5</v>
      </c>
      <c r="G8" s="472">
        <v>2</v>
      </c>
      <c r="H8" s="472">
        <v>4</v>
      </c>
      <c r="I8" s="472">
        <v>7</v>
      </c>
      <c r="J8" s="472">
        <v>1</v>
      </c>
      <c r="K8" s="472">
        <v>9</v>
      </c>
      <c r="L8" s="472">
        <v>6</v>
      </c>
      <c r="M8" s="472">
        <v>8</v>
      </c>
      <c r="N8" s="471">
        <f t="shared" si="2"/>
        <v>58</v>
      </c>
    </row>
    <row r="9" spans="1:14" ht="21">
      <c r="A9" s="458" t="s">
        <v>2574</v>
      </c>
      <c r="B9" s="473">
        <f aca="true" t="shared" si="3" ref="B9:M9">SUM(B10:B11)</f>
        <v>8</v>
      </c>
      <c r="C9" s="473">
        <f t="shared" si="3"/>
        <v>8</v>
      </c>
      <c r="D9" s="473">
        <f t="shared" si="3"/>
        <v>10</v>
      </c>
      <c r="E9" s="473">
        <f t="shared" si="3"/>
        <v>10</v>
      </c>
      <c r="F9" s="473">
        <f t="shared" si="3"/>
        <v>6</v>
      </c>
      <c r="G9" s="473">
        <f t="shared" si="3"/>
        <v>9</v>
      </c>
      <c r="H9" s="473">
        <f t="shared" si="3"/>
        <v>15</v>
      </c>
      <c r="I9" s="473">
        <f t="shared" si="3"/>
        <v>8</v>
      </c>
      <c r="J9" s="473">
        <f t="shared" si="3"/>
        <v>8</v>
      </c>
      <c r="K9" s="473">
        <f t="shared" si="3"/>
        <v>6</v>
      </c>
      <c r="L9" s="473">
        <f t="shared" si="3"/>
        <v>18</v>
      </c>
      <c r="M9" s="473">
        <f t="shared" si="3"/>
        <v>8</v>
      </c>
      <c r="N9" s="471">
        <f t="shared" si="2"/>
        <v>114</v>
      </c>
    </row>
    <row r="10" spans="1:14" ht="21">
      <c r="A10" s="342" t="s">
        <v>2575</v>
      </c>
      <c r="B10" s="472">
        <v>1</v>
      </c>
      <c r="C10" s="472">
        <v>4</v>
      </c>
      <c r="D10" s="472">
        <v>6</v>
      </c>
      <c r="E10" s="472">
        <v>5</v>
      </c>
      <c r="F10" s="472">
        <v>3</v>
      </c>
      <c r="G10" s="472">
        <v>3</v>
      </c>
      <c r="H10" s="472">
        <v>4</v>
      </c>
      <c r="I10" s="472">
        <v>5</v>
      </c>
      <c r="J10" s="472">
        <v>2</v>
      </c>
      <c r="K10" s="472">
        <v>4</v>
      </c>
      <c r="L10" s="472">
        <v>9</v>
      </c>
      <c r="M10" s="472">
        <v>3</v>
      </c>
      <c r="N10" s="471">
        <f t="shared" si="2"/>
        <v>49</v>
      </c>
    </row>
    <row r="11" spans="1:14" ht="21">
      <c r="A11" s="342" t="s">
        <v>2595</v>
      </c>
      <c r="B11" s="472">
        <v>7</v>
      </c>
      <c r="C11" s="472">
        <v>4</v>
      </c>
      <c r="D11" s="472">
        <v>4</v>
      </c>
      <c r="E11" s="472">
        <v>5</v>
      </c>
      <c r="F11" s="472">
        <v>3</v>
      </c>
      <c r="G11" s="472">
        <v>6</v>
      </c>
      <c r="H11" s="472">
        <v>11</v>
      </c>
      <c r="I11" s="472">
        <v>3</v>
      </c>
      <c r="J11" s="472">
        <v>6</v>
      </c>
      <c r="K11" s="472">
        <v>2</v>
      </c>
      <c r="L11" s="472">
        <v>9</v>
      </c>
      <c r="M11" s="472">
        <v>5</v>
      </c>
      <c r="N11" s="471">
        <f t="shared" si="2"/>
        <v>65</v>
      </c>
    </row>
    <row r="12" spans="1:14" ht="21">
      <c r="A12" s="474" t="s">
        <v>2596</v>
      </c>
      <c r="B12" s="475">
        <f aca="true" t="shared" si="4" ref="B12:M12">SUM(B4+B9)</f>
        <v>23</v>
      </c>
      <c r="C12" s="475">
        <f t="shared" si="4"/>
        <v>24</v>
      </c>
      <c r="D12" s="475">
        <f t="shared" si="4"/>
        <v>24</v>
      </c>
      <c r="E12" s="475">
        <f t="shared" si="4"/>
        <v>25</v>
      </c>
      <c r="F12" s="475">
        <f t="shared" si="4"/>
        <v>21</v>
      </c>
      <c r="G12" s="475">
        <f t="shared" si="4"/>
        <v>25</v>
      </c>
      <c r="H12" s="475">
        <f t="shared" si="4"/>
        <v>23</v>
      </c>
      <c r="I12" s="475">
        <f t="shared" si="4"/>
        <v>27</v>
      </c>
      <c r="J12" s="475">
        <f t="shared" si="4"/>
        <v>14</v>
      </c>
      <c r="K12" s="475">
        <f t="shared" si="4"/>
        <v>26</v>
      </c>
      <c r="L12" s="475">
        <f t="shared" si="4"/>
        <v>34</v>
      </c>
      <c r="M12" s="475">
        <f t="shared" si="4"/>
        <v>28</v>
      </c>
      <c r="N12" s="471">
        <f t="shared" si="2"/>
        <v>294</v>
      </c>
    </row>
    <row r="13" spans="1:14" ht="21">
      <c r="A13" s="476" t="s">
        <v>2597</v>
      </c>
      <c r="B13" s="477"/>
      <c r="C13" s="477"/>
      <c r="D13" s="477"/>
      <c r="E13" s="478"/>
      <c r="F13" s="478"/>
      <c r="G13" s="477"/>
      <c r="H13" s="477"/>
      <c r="I13" s="477"/>
      <c r="J13" s="477"/>
      <c r="K13" s="477"/>
      <c r="L13" s="477"/>
      <c r="M13" s="477"/>
      <c r="N13" s="477"/>
    </row>
    <row r="14" spans="1:14" ht="21">
      <c r="A14" s="479" t="s">
        <v>71</v>
      </c>
      <c r="B14" s="480">
        <v>8</v>
      </c>
      <c r="C14" s="480">
        <v>11</v>
      </c>
      <c r="D14" s="480">
        <v>6</v>
      </c>
      <c r="E14" s="472">
        <v>9</v>
      </c>
      <c r="F14" s="480">
        <v>9</v>
      </c>
      <c r="G14" s="480">
        <v>10</v>
      </c>
      <c r="H14" s="480">
        <v>8</v>
      </c>
      <c r="I14" s="480">
        <v>13</v>
      </c>
      <c r="J14" s="480">
        <v>7</v>
      </c>
      <c r="K14" s="480">
        <v>9</v>
      </c>
      <c r="L14" s="480">
        <v>11</v>
      </c>
      <c r="M14" s="480">
        <v>12</v>
      </c>
      <c r="N14" s="471">
        <f aca="true" t="shared" si="5" ref="N14:N20">SUM(B14:M14)</f>
        <v>113</v>
      </c>
    </row>
    <row r="15" spans="1:14" ht="21">
      <c r="A15" s="479" t="s">
        <v>31</v>
      </c>
      <c r="B15" s="480">
        <v>15</v>
      </c>
      <c r="C15" s="480">
        <v>13</v>
      </c>
      <c r="D15" s="480">
        <v>13</v>
      </c>
      <c r="E15" s="472">
        <v>9</v>
      </c>
      <c r="F15" s="480">
        <v>5</v>
      </c>
      <c r="G15" s="480">
        <v>10</v>
      </c>
      <c r="H15" s="480">
        <v>14</v>
      </c>
      <c r="I15" s="480">
        <v>14</v>
      </c>
      <c r="J15" s="480">
        <v>7</v>
      </c>
      <c r="K15" s="480">
        <v>15</v>
      </c>
      <c r="L15" s="480">
        <v>23</v>
      </c>
      <c r="M15" s="480">
        <v>16</v>
      </c>
      <c r="N15" s="471">
        <f t="shared" si="5"/>
        <v>154</v>
      </c>
    </row>
    <row r="16" spans="1:14" ht="41.25" customHeight="1">
      <c r="A16" s="481" t="s">
        <v>2598</v>
      </c>
      <c r="B16" s="482">
        <v>0</v>
      </c>
      <c r="C16" s="482">
        <v>0</v>
      </c>
      <c r="D16" s="482">
        <v>2</v>
      </c>
      <c r="E16" s="472">
        <v>2</v>
      </c>
      <c r="F16" s="480">
        <v>4</v>
      </c>
      <c r="G16" s="482">
        <v>2</v>
      </c>
      <c r="H16" s="482">
        <v>0</v>
      </c>
      <c r="I16" s="482">
        <v>0</v>
      </c>
      <c r="J16" s="482">
        <v>0</v>
      </c>
      <c r="K16" s="482">
        <v>0</v>
      </c>
      <c r="L16" s="482">
        <v>0</v>
      </c>
      <c r="M16" s="482">
        <v>0</v>
      </c>
      <c r="N16" s="471">
        <f t="shared" si="5"/>
        <v>10</v>
      </c>
    </row>
    <row r="17" spans="1:14" ht="41.25" customHeight="1">
      <c r="A17" s="481" t="s">
        <v>2599</v>
      </c>
      <c r="B17" s="480">
        <v>0</v>
      </c>
      <c r="C17" s="480">
        <v>0</v>
      </c>
      <c r="D17" s="480">
        <v>0</v>
      </c>
      <c r="E17" s="472">
        <v>4</v>
      </c>
      <c r="F17" s="480">
        <v>1</v>
      </c>
      <c r="G17" s="480">
        <v>3</v>
      </c>
      <c r="H17" s="480">
        <v>1</v>
      </c>
      <c r="I17" s="480">
        <v>0</v>
      </c>
      <c r="J17" s="480">
        <v>0</v>
      </c>
      <c r="K17" s="480">
        <v>1</v>
      </c>
      <c r="L17" s="480">
        <v>0</v>
      </c>
      <c r="M17" s="480">
        <v>0</v>
      </c>
      <c r="N17" s="471">
        <f t="shared" si="5"/>
        <v>10</v>
      </c>
    </row>
    <row r="18" spans="1:14" ht="45.75" customHeight="1">
      <c r="A18" s="481" t="s">
        <v>2600</v>
      </c>
      <c r="B18" s="480">
        <v>0</v>
      </c>
      <c r="C18" s="480">
        <v>0</v>
      </c>
      <c r="D18" s="480">
        <v>1</v>
      </c>
      <c r="E18" s="472">
        <v>1</v>
      </c>
      <c r="F18" s="480">
        <v>0</v>
      </c>
      <c r="G18" s="480">
        <v>0</v>
      </c>
      <c r="H18" s="480">
        <v>0</v>
      </c>
      <c r="I18" s="480">
        <v>0</v>
      </c>
      <c r="J18" s="480">
        <v>0</v>
      </c>
      <c r="K18" s="480">
        <v>1</v>
      </c>
      <c r="L18" s="480">
        <v>0</v>
      </c>
      <c r="M18" s="480">
        <v>0</v>
      </c>
      <c r="N18" s="471">
        <f t="shared" si="5"/>
        <v>3</v>
      </c>
    </row>
    <row r="19" spans="1:14" ht="25.5" customHeight="1">
      <c r="A19" s="481" t="s">
        <v>2601</v>
      </c>
      <c r="B19" s="480">
        <v>0</v>
      </c>
      <c r="C19" s="480">
        <v>0</v>
      </c>
      <c r="D19" s="480">
        <v>2</v>
      </c>
      <c r="E19" s="480">
        <v>0</v>
      </c>
      <c r="F19" s="480">
        <v>2</v>
      </c>
      <c r="G19" s="480">
        <v>0</v>
      </c>
      <c r="H19" s="480">
        <v>0</v>
      </c>
      <c r="I19" s="480">
        <v>0</v>
      </c>
      <c r="J19" s="480">
        <v>0</v>
      </c>
      <c r="K19" s="480">
        <v>0</v>
      </c>
      <c r="L19" s="480">
        <v>0</v>
      </c>
      <c r="M19" s="480">
        <v>0</v>
      </c>
      <c r="N19" s="471">
        <f t="shared" si="5"/>
        <v>4</v>
      </c>
    </row>
    <row r="20" spans="1:14" ht="21">
      <c r="A20" s="483" t="s">
        <v>2596</v>
      </c>
      <c r="B20" s="484">
        <f>SUM(B14:B19)</f>
        <v>23</v>
      </c>
      <c r="C20" s="484">
        <f>SUM(C14:C19)</f>
        <v>24</v>
      </c>
      <c r="D20" s="484">
        <f>SUM(D14:D19)</f>
        <v>24</v>
      </c>
      <c r="E20" s="484">
        <f>SUM(E14:E18)</f>
        <v>25</v>
      </c>
      <c r="F20" s="485">
        <f>SUM(F14:F19)</f>
        <v>21</v>
      </c>
      <c r="G20" s="484">
        <f>SUM(G14:G19)</f>
        <v>25</v>
      </c>
      <c r="H20" s="484">
        <f>SUM(H14:H19)</f>
        <v>23</v>
      </c>
      <c r="I20" s="484">
        <f>SUM(I14:I19)</f>
        <v>27</v>
      </c>
      <c r="J20" s="484">
        <f>SUM(J14:J15)</f>
        <v>14</v>
      </c>
      <c r="K20" s="484">
        <f>SUM(K14:K19)</f>
        <v>26</v>
      </c>
      <c r="L20" s="484">
        <f>SUM(L14:L19)</f>
        <v>34</v>
      </c>
      <c r="M20" s="484">
        <f>SUM(M14:M19)</f>
        <v>28</v>
      </c>
      <c r="N20" s="471">
        <f t="shared" si="5"/>
        <v>294</v>
      </c>
    </row>
    <row r="21" spans="1:14" ht="21">
      <c r="A21" s="486" t="s">
        <v>2602</v>
      </c>
      <c r="B21" s="487"/>
      <c r="C21" s="487"/>
      <c r="D21" s="487"/>
      <c r="E21" s="488"/>
      <c r="F21" s="488"/>
      <c r="G21" s="487"/>
      <c r="H21" s="487"/>
      <c r="I21" s="487"/>
      <c r="J21" s="487"/>
      <c r="K21" s="487"/>
      <c r="L21" s="487"/>
      <c r="M21" s="487"/>
      <c r="N21" s="487"/>
    </row>
    <row r="22" spans="1:14" ht="23.25" customHeight="1">
      <c r="A22" s="489" t="s">
        <v>88</v>
      </c>
      <c r="B22" s="480">
        <v>8</v>
      </c>
      <c r="C22" s="480">
        <v>11</v>
      </c>
      <c r="D22" s="480">
        <v>9</v>
      </c>
      <c r="E22" s="472">
        <v>13</v>
      </c>
      <c r="F22" s="480">
        <v>16</v>
      </c>
      <c r="G22" s="480">
        <v>9</v>
      </c>
      <c r="H22" s="480">
        <v>8</v>
      </c>
      <c r="I22" s="480">
        <v>11</v>
      </c>
      <c r="J22" s="480">
        <v>4</v>
      </c>
      <c r="K22" s="480">
        <v>10</v>
      </c>
      <c r="L22" s="480">
        <v>15</v>
      </c>
      <c r="M22" s="480">
        <v>12</v>
      </c>
      <c r="N22" s="471">
        <f aca="true" t="shared" si="6" ref="N22:N33">SUM(B22:M22)</f>
        <v>126</v>
      </c>
    </row>
    <row r="23" spans="1:14" ht="23.25" customHeight="1">
      <c r="A23" s="489" t="s">
        <v>2603</v>
      </c>
      <c r="B23" s="480">
        <v>6</v>
      </c>
      <c r="C23" s="480">
        <v>3</v>
      </c>
      <c r="D23" s="480">
        <v>7</v>
      </c>
      <c r="E23" s="480">
        <v>0</v>
      </c>
      <c r="F23" s="480">
        <v>0</v>
      </c>
      <c r="G23" s="480">
        <v>0</v>
      </c>
      <c r="H23" s="480">
        <v>0</v>
      </c>
      <c r="I23" s="480">
        <v>0</v>
      </c>
      <c r="J23" s="480">
        <v>0</v>
      </c>
      <c r="K23" s="480">
        <v>2</v>
      </c>
      <c r="L23" s="480">
        <v>1</v>
      </c>
      <c r="M23" s="480">
        <v>5</v>
      </c>
      <c r="N23" s="471">
        <f t="shared" si="6"/>
        <v>24</v>
      </c>
    </row>
    <row r="24" spans="1:14" ht="23.25" customHeight="1">
      <c r="A24" s="489" t="s">
        <v>2604</v>
      </c>
      <c r="B24" s="480">
        <v>0</v>
      </c>
      <c r="C24" s="480">
        <v>1</v>
      </c>
      <c r="D24" s="480">
        <v>3</v>
      </c>
      <c r="E24" s="472">
        <v>2</v>
      </c>
      <c r="F24" s="480">
        <v>2</v>
      </c>
      <c r="G24" s="480">
        <v>2</v>
      </c>
      <c r="H24" s="480">
        <v>1</v>
      </c>
      <c r="I24" s="480">
        <v>1</v>
      </c>
      <c r="J24" s="480">
        <v>4</v>
      </c>
      <c r="K24" s="480">
        <v>4</v>
      </c>
      <c r="L24" s="480">
        <v>3</v>
      </c>
      <c r="M24" s="480">
        <v>3</v>
      </c>
      <c r="N24" s="471">
        <f t="shared" si="6"/>
        <v>26</v>
      </c>
    </row>
    <row r="25" spans="1:14" ht="23.25" customHeight="1">
      <c r="A25" s="489" t="s">
        <v>2605</v>
      </c>
      <c r="B25" s="480">
        <v>0</v>
      </c>
      <c r="C25" s="480">
        <v>3</v>
      </c>
      <c r="D25" s="480">
        <v>3</v>
      </c>
      <c r="E25" s="472">
        <v>8</v>
      </c>
      <c r="F25" s="480">
        <v>4</v>
      </c>
      <c r="G25" s="480">
        <v>11</v>
      </c>
      <c r="H25" s="480">
        <v>5</v>
      </c>
      <c r="I25" s="480">
        <v>8</v>
      </c>
      <c r="J25" s="480">
        <v>3</v>
      </c>
      <c r="K25" s="480">
        <v>0</v>
      </c>
      <c r="L25" s="480">
        <v>0</v>
      </c>
      <c r="M25" s="480">
        <v>1</v>
      </c>
      <c r="N25" s="471">
        <f t="shared" si="6"/>
        <v>46</v>
      </c>
    </row>
    <row r="26" spans="1:14" ht="23.25" customHeight="1">
      <c r="A26" s="489" t="s">
        <v>2606</v>
      </c>
      <c r="B26" s="480">
        <v>5</v>
      </c>
      <c r="C26" s="480">
        <v>6</v>
      </c>
      <c r="D26" s="480">
        <v>9</v>
      </c>
      <c r="E26" s="472">
        <v>2</v>
      </c>
      <c r="F26" s="480">
        <v>6</v>
      </c>
      <c r="G26" s="480">
        <v>3</v>
      </c>
      <c r="H26" s="480">
        <v>5</v>
      </c>
      <c r="I26" s="480">
        <v>0</v>
      </c>
      <c r="J26" s="480">
        <v>0</v>
      </c>
      <c r="K26" s="480">
        <v>7</v>
      </c>
      <c r="L26" s="480">
        <v>14</v>
      </c>
      <c r="M26" s="480">
        <v>5</v>
      </c>
      <c r="N26" s="471">
        <f t="shared" si="6"/>
        <v>62</v>
      </c>
    </row>
    <row r="27" spans="1:14" ht="23.25" customHeight="1">
      <c r="A27" s="489" t="s">
        <v>408</v>
      </c>
      <c r="B27" s="480">
        <v>0</v>
      </c>
      <c r="C27" s="480">
        <v>0</v>
      </c>
      <c r="D27" s="480">
        <v>0</v>
      </c>
      <c r="E27" s="472">
        <v>5</v>
      </c>
      <c r="F27" s="480">
        <v>0</v>
      </c>
      <c r="G27" s="480">
        <v>2</v>
      </c>
      <c r="H27" s="480">
        <v>0</v>
      </c>
      <c r="I27" s="480">
        <v>3</v>
      </c>
      <c r="J27" s="480">
        <v>0</v>
      </c>
      <c r="K27" s="480">
        <v>0</v>
      </c>
      <c r="L27" s="480">
        <v>0</v>
      </c>
      <c r="M27" s="480">
        <v>0</v>
      </c>
      <c r="N27" s="471">
        <f t="shared" si="6"/>
        <v>10</v>
      </c>
    </row>
    <row r="28" spans="1:14" ht="23.25" customHeight="1">
      <c r="A28" s="489" t="s">
        <v>2607</v>
      </c>
      <c r="B28" s="480">
        <v>0</v>
      </c>
      <c r="C28" s="480">
        <v>0</v>
      </c>
      <c r="D28" s="480">
        <v>0</v>
      </c>
      <c r="E28" s="480">
        <v>0</v>
      </c>
      <c r="F28" s="480">
        <v>0</v>
      </c>
      <c r="G28" s="480">
        <v>0</v>
      </c>
      <c r="H28" s="480">
        <v>0</v>
      </c>
      <c r="I28" s="480">
        <v>0</v>
      </c>
      <c r="J28" s="480">
        <v>0</v>
      </c>
      <c r="K28" s="480">
        <v>1</v>
      </c>
      <c r="L28" s="480">
        <v>0</v>
      </c>
      <c r="M28" s="480">
        <v>0</v>
      </c>
      <c r="N28" s="471">
        <f t="shared" si="6"/>
        <v>1</v>
      </c>
    </row>
    <row r="29" spans="1:14" ht="23.25" customHeight="1">
      <c r="A29" s="489" t="s">
        <v>2608</v>
      </c>
      <c r="B29" s="480">
        <v>0</v>
      </c>
      <c r="C29" s="480">
        <v>0</v>
      </c>
      <c r="D29" s="480">
        <v>0</v>
      </c>
      <c r="E29" s="480">
        <v>0</v>
      </c>
      <c r="F29" s="480">
        <v>0</v>
      </c>
      <c r="G29" s="480">
        <v>0</v>
      </c>
      <c r="H29" s="480">
        <v>0</v>
      </c>
      <c r="I29" s="480">
        <v>0</v>
      </c>
      <c r="J29" s="480">
        <v>0</v>
      </c>
      <c r="K29" s="480">
        <v>1</v>
      </c>
      <c r="L29" s="480">
        <v>0</v>
      </c>
      <c r="M29" s="480">
        <v>0</v>
      </c>
      <c r="N29" s="471">
        <f t="shared" si="6"/>
        <v>1</v>
      </c>
    </row>
    <row r="30" spans="1:14" ht="23.25" customHeight="1">
      <c r="A30" s="489" t="s">
        <v>2609</v>
      </c>
      <c r="B30" s="480">
        <v>0</v>
      </c>
      <c r="C30" s="480">
        <v>0</v>
      </c>
      <c r="D30" s="480">
        <v>0</v>
      </c>
      <c r="E30" s="472">
        <v>1</v>
      </c>
      <c r="F30" s="480">
        <v>0</v>
      </c>
      <c r="G30" s="480">
        <v>3</v>
      </c>
      <c r="H30" s="480">
        <v>1</v>
      </c>
      <c r="I30" s="480">
        <v>2</v>
      </c>
      <c r="J30" s="480">
        <v>0</v>
      </c>
      <c r="K30" s="480">
        <v>0</v>
      </c>
      <c r="L30" s="480">
        <v>0</v>
      </c>
      <c r="M30" s="480">
        <v>0</v>
      </c>
      <c r="N30" s="471">
        <f t="shared" si="6"/>
        <v>7</v>
      </c>
    </row>
    <row r="31" spans="1:14" ht="23.25" customHeight="1">
      <c r="A31" s="489" t="s">
        <v>2610</v>
      </c>
      <c r="B31" s="480">
        <v>0</v>
      </c>
      <c r="C31" s="480">
        <v>0</v>
      </c>
      <c r="D31" s="480">
        <v>0</v>
      </c>
      <c r="E31" s="480">
        <v>0</v>
      </c>
      <c r="F31" s="480">
        <v>0</v>
      </c>
      <c r="G31" s="480">
        <v>0</v>
      </c>
      <c r="H31" s="480">
        <v>0</v>
      </c>
      <c r="I31" s="480">
        <v>0</v>
      </c>
      <c r="J31" s="480">
        <v>2</v>
      </c>
      <c r="K31" s="480">
        <v>0</v>
      </c>
      <c r="L31" s="480">
        <v>0</v>
      </c>
      <c r="M31" s="480">
        <v>1</v>
      </c>
      <c r="N31" s="471">
        <f t="shared" si="6"/>
        <v>3</v>
      </c>
    </row>
    <row r="32" spans="1:14" ht="23.25" customHeight="1">
      <c r="A32" s="489" t="s">
        <v>2611</v>
      </c>
      <c r="B32" s="480">
        <v>4</v>
      </c>
      <c r="C32" s="480">
        <v>0</v>
      </c>
      <c r="D32" s="480">
        <v>0</v>
      </c>
      <c r="E32" s="472">
        <v>2</v>
      </c>
      <c r="F32" s="480">
        <v>2</v>
      </c>
      <c r="G32" s="480">
        <v>0</v>
      </c>
      <c r="H32" s="480">
        <v>3</v>
      </c>
      <c r="I32" s="480">
        <v>2</v>
      </c>
      <c r="J32" s="480">
        <v>1</v>
      </c>
      <c r="K32" s="480">
        <v>1</v>
      </c>
      <c r="L32" s="480">
        <v>1</v>
      </c>
      <c r="M32" s="480">
        <v>1</v>
      </c>
      <c r="N32" s="471">
        <f t="shared" si="6"/>
        <v>17</v>
      </c>
    </row>
    <row r="33" spans="1:14" ht="21">
      <c r="A33" s="458" t="s">
        <v>2596</v>
      </c>
      <c r="B33" s="490">
        <f aca="true" t="shared" si="7" ref="B33:M33">SUM(B22:B32)</f>
        <v>23</v>
      </c>
      <c r="C33" s="490">
        <f t="shared" si="7"/>
        <v>24</v>
      </c>
      <c r="D33" s="490">
        <f t="shared" si="7"/>
        <v>31</v>
      </c>
      <c r="E33" s="490">
        <f t="shared" si="7"/>
        <v>33</v>
      </c>
      <c r="F33" s="490">
        <f t="shared" si="7"/>
        <v>30</v>
      </c>
      <c r="G33" s="490">
        <f t="shared" si="7"/>
        <v>30</v>
      </c>
      <c r="H33" s="490">
        <f t="shared" si="7"/>
        <v>23</v>
      </c>
      <c r="I33" s="490">
        <f t="shared" si="7"/>
        <v>27</v>
      </c>
      <c r="J33" s="490">
        <f t="shared" si="7"/>
        <v>14</v>
      </c>
      <c r="K33" s="490">
        <f t="shared" si="7"/>
        <v>26</v>
      </c>
      <c r="L33" s="490">
        <f t="shared" si="7"/>
        <v>34</v>
      </c>
      <c r="M33" s="490">
        <f t="shared" si="7"/>
        <v>28</v>
      </c>
      <c r="N33" s="471">
        <f t="shared" si="6"/>
        <v>323</v>
      </c>
    </row>
    <row r="34" spans="1:14" ht="21">
      <c r="A34" s="491" t="s">
        <v>2612</v>
      </c>
      <c r="B34" s="492"/>
      <c r="C34" s="492"/>
      <c r="D34" s="492"/>
      <c r="E34" s="493"/>
      <c r="F34" s="493"/>
      <c r="G34" s="492"/>
      <c r="H34" s="492"/>
      <c r="I34" s="492"/>
      <c r="J34" s="492"/>
      <c r="K34" s="492"/>
      <c r="L34" s="492"/>
      <c r="M34" s="492"/>
      <c r="N34" s="492"/>
    </row>
    <row r="35" spans="1:14" ht="21">
      <c r="A35" s="338" t="s">
        <v>2613</v>
      </c>
      <c r="B35" s="480">
        <v>17</v>
      </c>
      <c r="C35" s="480">
        <v>25</v>
      </c>
      <c r="D35" s="480">
        <v>28</v>
      </c>
      <c r="E35" s="480">
        <v>26</v>
      </c>
      <c r="F35" s="480">
        <v>9</v>
      </c>
      <c r="G35" s="480">
        <v>20</v>
      </c>
      <c r="H35" s="480">
        <v>42</v>
      </c>
      <c r="I35" s="480">
        <v>32</v>
      </c>
      <c r="J35" s="480">
        <v>15</v>
      </c>
      <c r="K35" s="480">
        <v>31</v>
      </c>
      <c r="L35" s="480">
        <v>40</v>
      </c>
      <c r="M35" s="480">
        <v>15</v>
      </c>
      <c r="N35" s="471">
        <f>SUM(B35:M35)</f>
        <v>300</v>
      </c>
    </row>
    <row r="36" spans="1:14" ht="21">
      <c r="A36" s="338" t="s">
        <v>2614</v>
      </c>
      <c r="B36" s="480">
        <v>81</v>
      </c>
      <c r="C36" s="480">
        <v>103</v>
      </c>
      <c r="D36" s="480">
        <v>69</v>
      </c>
      <c r="E36" s="480">
        <v>80</v>
      </c>
      <c r="F36" s="480">
        <v>57</v>
      </c>
      <c r="G36" s="480">
        <v>39</v>
      </c>
      <c r="H36" s="480">
        <v>90</v>
      </c>
      <c r="I36" s="480">
        <v>268</v>
      </c>
      <c r="J36" s="480">
        <v>51</v>
      </c>
      <c r="K36" s="480">
        <v>81</v>
      </c>
      <c r="L36" s="480">
        <v>65</v>
      </c>
      <c r="M36" s="480">
        <v>100</v>
      </c>
      <c r="N36" s="471">
        <f>SUM(B36:M36)</f>
        <v>1084</v>
      </c>
    </row>
    <row r="37" spans="1:14" ht="21">
      <c r="A37" s="474" t="s">
        <v>2596</v>
      </c>
      <c r="B37" s="494">
        <f>SUM(B35:B36)</f>
        <v>98</v>
      </c>
      <c r="C37" s="494">
        <f aca="true" t="shared" si="8" ref="C37:M37">SUM(C35:C36)</f>
        <v>128</v>
      </c>
      <c r="D37" s="494">
        <f t="shared" si="8"/>
        <v>97</v>
      </c>
      <c r="E37" s="494">
        <f t="shared" si="8"/>
        <v>106</v>
      </c>
      <c r="F37" s="494">
        <f t="shared" si="8"/>
        <v>66</v>
      </c>
      <c r="G37" s="494">
        <f t="shared" si="8"/>
        <v>59</v>
      </c>
      <c r="H37" s="494">
        <f t="shared" si="8"/>
        <v>132</v>
      </c>
      <c r="I37" s="494">
        <f t="shared" si="8"/>
        <v>300</v>
      </c>
      <c r="J37" s="494">
        <f t="shared" si="8"/>
        <v>66</v>
      </c>
      <c r="K37" s="494">
        <f t="shared" si="8"/>
        <v>112</v>
      </c>
      <c r="L37" s="494">
        <f t="shared" si="8"/>
        <v>105</v>
      </c>
      <c r="M37" s="494">
        <f t="shared" si="8"/>
        <v>115</v>
      </c>
      <c r="N37" s="471">
        <f>SUM(B37:M37)</f>
        <v>1384</v>
      </c>
    </row>
    <row r="38" spans="1:14" ht="21">
      <c r="A38" s="495" t="s">
        <v>2615</v>
      </c>
      <c r="B38" s="496"/>
      <c r="C38" s="496"/>
      <c r="D38" s="496"/>
      <c r="E38" s="497"/>
      <c r="F38" s="497"/>
      <c r="G38" s="496"/>
      <c r="H38" s="496"/>
      <c r="I38" s="496"/>
      <c r="J38" s="496"/>
      <c r="K38" s="496"/>
      <c r="L38" s="496"/>
      <c r="M38" s="496"/>
      <c r="N38" s="496"/>
    </row>
    <row r="39" spans="1:14" ht="25.5" customHeight="1">
      <c r="A39" s="498" t="s">
        <v>2616</v>
      </c>
      <c r="B39" s="480">
        <v>3</v>
      </c>
      <c r="C39" s="480">
        <v>3</v>
      </c>
      <c r="D39" s="480">
        <v>11</v>
      </c>
      <c r="E39" s="480">
        <v>9</v>
      </c>
      <c r="F39" s="480">
        <v>9</v>
      </c>
      <c r="G39" s="480">
        <v>4</v>
      </c>
      <c r="H39" s="480">
        <v>2</v>
      </c>
      <c r="I39" s="480">
        <v>2</v>
      </c>
      <c r="J39" s="480">
        <v>2</v>
      </c>
      <c r="K39" s="480">
        <v>3</v>
      </c>
      <c r="L39" s="480">
        <v>10</v>
      </c>
      <c r="M39" s="480">
        <v>8</v>
      </c>
      <c r="N39" s="471">
        <f aca="true" t="shared" si="9" ref="N39:N71">SUM(B39:M39)</f>
        <v>66</v>
      </c>
    </row>
    <row r="40" spans="1:14" ht="25.5" customHeight="1">
      <c r="A40" s="498" t="s">
        <v>2617</v>
      </c>
      <c r="B40" s="480">
        <v>2</v>
      </c>
      <c r="C40" s="480">
        <v>5</v>
      </c>
      <c r="D40" s="480">
        <v>3</v>
      </c>
      <c r="E40" s="480">
        <v>3</v>
      </c>
      <c r="F40" s="480">
        <v>1</v>
      </c>
      <c r="G40" s="480">
        <v>2</v>
      </c>
      <c r="H40" s="480">
        <v>2</v>
      </c>
      <c r="I40" s="480">
        <v>2</v>
      </c>
      <c r="J40" s="480">
        <v>1</v>
      </c>
      <c r="K40" s="480">
        <v>2</v>
      </c>
      <c r="L40" s="480">
        <v>2</v>
      </c>
      <c r="M40" s="480">
        <v>2</v>
      </c>
      <c r="N40" s="471">
        <f t="shared" si="9"/>
        <v>27</v>
      </c>
    </row>
    <row r="41" spans="1:14" ht="25.5" customHeight="1">
      <c r="A41" s="498" t="s">
        <v>2618</v>
      </c>
      <c r="B41" s="480">
        <v>3</v>
      </c>
      <c r="C41" s="480">
        <v>7</v>
      </c>
      <c r="D41" s="480">
        <v>1</v>
      </c>
      <c r="E41" s="480">
        <v>0</v>
      </c>
      <c r="F41" s="480">
        <v>0</v>
      </c>
      <c r="G41" s="480">
        <v>1</v>
      </c>
      <c r="H41" s="480">
        <v>0</v>
      </c>
      <c r="I41" s="480">
        <v>0</v>
      </c>
      <c r="J41" s="480">
        <v>2</v>
      </c>
      <c r="K41" s="480">
        <v>3</v>
      </c>
      <c r="L41" s="480">
        <v>1</v>
      </c>
      <c r="M41" s="480">
        <v>4</v>
      </c>
      <c r="N41" s="471">
        <f t="shared" si="9"/>
        <v>22</v>
      </c>
    </row>
    <row r="42" spans="1:14" ht="25.5" customHeight="1">
      <c r="A42" s="499" t="s">
        <v>2619</v>
      </c>
      <c r="B42" s="480">
        <v>5</v>
      </c>
      <c r="C42" s="480">
        <v>2</v>
      </c>
      <c r="D42" s="480">
        <v>4</v>
      </c>
      <c r="E42" s="480">
        <v>2</v>
      </c>
      <c r="F42" s="480">
        <v>3</v>
      </c>
      <c r="G42" s="480">
        <v>2</v>
      </c>
      <c r="H42" s="480">
        <v>9</v>
      </c>
      <c r="I42" s="480">
        <v>0</v>
      </c>
      <c r="J42" s="480">
        <v>2</v>
      </c>
      <c r="K42" s="480">
        <v>4</v>
      </c>
      <c r="L42" s="480">
        <v>4</v>
      </c>
      <c r="M42" s="480">
        <v>4</v>
      </c>
      <c r="N42" s="471">
        <f t="shared" si="9"/>
        <v>41</v>
      </c>
    </row>
    <row r="43" spans="1:14" ht="25.5" customHeight="1">
      <c r="A43" s="498" t="s">
        <v>2620</v>
      </c>
      <c r="B43" s="480">
        <v>0</v>
      </c>
      <c r="C43" s="480">
        <v>2</v>
      </c>
      <c r="D43" s="480">
        <v>0</v>
      </c>
      <c r="E43" s="480">
        <v>0</v>
      </c>
      <c r="F43" s="480">
        <v>0</v>
      </c>
      <c r="G43" s="480">
        <v>1</v>
      </c>
      <c r="H43" s="480">
        <v>1</v>
      </c>
      <c r="I43" s="480">
        <v>0</v>
      </c>
      <c r="J43" s="480">
        <v>0</v>
      </c>
      <c r="K43" s="480">
        <v>1</v>
      </c>
      <c r="L43" s="480">
        <v>1</v>
      </c>
      <c r="M43" s="480">
        <v>1</v>
      </c>
      <c r="N43" s="471">
        <f t="shared" si="9"/>
        <v>7</v>
      </c>
    </row>
    <row r="44" spans="1:14" ht="25.5" customHeight="1">
      <c r="A44" s="498" t="s">
        <v>2173</v>
      </c>
      <c r="B44" s="480">
        <v>1</v>
      </c>
      <c r="C44" s="480">
        <v>1</v>
      </c>
      <c r="D44" s="480">
        <v>0</v>
      </c>
      <c r="E44" s="480">
        <v>1</v>
      </c>
      <c r="F44" s="480">
        <v>0</v>
      </c>
      <c r="G44" s="480">
        <v>2</v>
      </c>
      <c r="H44" s="480">
        <v>0</v>
      </c>
      <c r="I44" s="480">
        <v>0</v>
      </c>
      <c r="J44" s="480">
        <v>2</v>
      </c>
      <c r="K44" s="480">
        <v>1</v>
      </c>
      <c r="L44" s="480">
        <v>0</v>
      </c>
      <c r="M44" s="480">
        <v>0</v>
      </c>
      <c r="N44" s="471">
        <f t="shared" si="9"/>
        <v>8</v>
      </c>
    </row>
    <row r="45" spans="1:14" ht="25.5" customHeight="1">
      <c r="A45" s="498" t="s">
        <v>2621</v>
      </c>
      <c r="B45" s="480">
        <v>0</v>
      </c>
      <c r="C45" s="480">
        <v>0</v>
      </c>
      <c r="D45" s="480">
        <v>0</v>
      </c>
      <c r="E45" s="480">
        <v>0</v>
      </c>
      <c r="F45" s="480">
        <v>0</v>
      </c>
      <c r="G45" s="480">
        <v>0</v>
      </c>
      <c r="H45" s="480">
        <v>0</v>
      </c>
      <c r="I45" s="480">
        <v>0</v>
      </c>
      <c r="J45" s="480">
        <v>0</v>
      </c>
      <c r="K45" s="480">
        <v>0</v>
      </c>
      <c r="L45" s="480">
        <v>0</v>
      </c>
      <c r="M45" s="480">
        <v>0</v>
      </c>
      <c r="N45" s="471">
        <f t="shared" si="9"/>
        <v>0</v>
      </c>
    </row>
    <row r="46" spans="1:14" ht="25.5" customHeight="1">
      <c r="A46" s="498" t="s">
        <v>2622</v>
      </c>
      <c r="B46" s="480">
        <v>0</v>
      </c>
      <c r="C46" s="480">
        <v>0</v>
      </c>
      <c r="D46" s="480">
        <v>1</v>
      </c>
      <c r="E46" s="480">
        <v>0</v>
      </c>
      <c r="F46" s="480">
        <v>0</v>
      </c>
      <c r="G46" s="480">
        <v>0</v>
      </c>
      <c r="H46" s="480">
        <v>0</v>
      </c>
      <c r="I46" s="480">
        <v>0</v>
      </c>
      <c r="J46" s="480">
        <v>0</v>
      </c>
      <c r="K46" s="480">
        <v>1</v>
      </c>
      <c r="L46" s="480">
        <v>1</v>
      </c>
      <c r="M46" s="480">
        <v>0</v>
      </c>
      <c r="N46" s="471">
        <f t="shared" si="9"/>
        <v>3</v>
      </c>
    </row>
    <row r="47" spans="1:14" ht="25.5" customHeight="1">
      <c r="A47" s="498" t="s">
        <v>2623</v>
      </c>
      <c r="B47" s="480">
        <v>1</v>
      </c>
      <c r="C47" s="480">
        <v>1</v>
      </c>
      <c r="D47" s="480">
        <v>0</v>
      </c>
      <c r="E47" s="480">
        <v>0</v>
      </c>
      <c r="F47" s="480">
        <v>0</v>
      </c>
      <c r="G47" s="480">
        <v>0</v>
      </c>
      <c r="H47" s="480">
        <v>0</v>
      </c>
      <c r="I47" s="480">
        <v>1</v>
      </c>
      <c r="J47" s="480">
        <v>0</v>
      </c>
      <c r="K47" s="480">
        <v>0</v>
      </c>
      <c r="L47" s="480">
        <v>0</v>
      </c>
      <c r="M47" s="480">
        <v>0</v>
      </c>
      <c r="N47" s="471">
        <f t="shared" si="9"/>
        <v>3</v>
      </c>
    </row>
    <row r="48" spans="1:14" ht="25.5" customHeight="1">
      <c r="A48" s="500" t="s">
        <v>2624</v>
      </c>
      <c r="B48" s="480">
        <v>0</v>
      </c>
      <c r="C48" s="480">
        <v>0</v>
      </c>
      <c r="D48" s="480">
        <v>0</v>
      </c>
      <c r="E48" s="480">
        <v>1</v>
      </c>
      <c r="F48" s="480">
        <v>0</v>
      </c>
      <c r="G48" s="480">
        <v>0</v>
      </c>
      <c r="H48" s="480">
        <v>0</v>
      </c>
      <c r="I48" s="480">
        <v>3</v>
      </c>
      <c r="J48" s="480">
        <v>0</v>
      </c>
      <c r="K48" s="480">
        <v>2</v>
      </c>
      <c r="L48" s="480">
        <v>4</v>
      </c>
      <c r="M48" s="480">
        <v>1</v>
      </c>
      <c r="N48" s="471">
        <f t="shared" si="9"/>
        <v>11</v>
      </c>
    </row>
    <row r="49" spans="1:14" ht="25.5" customHeight="1">
      <c r="A49" s="500" t="s">
        <v>2625</v>
      </c>
      <c r="B49" s="480">
        <v>0</v>
      </c>
      <c r="C49" s="480">
        <v>1</v>
      </c>
      <c r="D49" s="480">
        <v>0</v>
      </c>
      <c r="E49" s="480">
        <v>0</v>
      </c>
      <c r="F49" s="480">
        <v>0</v>
      </c>
      <c r="G49" s="480">
        <v>0</v>
      </c>
      <c r="H49" s="480">
        <v>0</v>
      </c>
      <c r="I49" s="480">
        <v>0</v>
      </c>
      <c r="J49" s="480">
        <v>0</v>
      </c>
      <c r="K49" s="480">
        <v>0</v>
      </c>
      <c r="L49" s="480">
        <v>0</v>
      </c>
      <c r="M49" s="480">
        <v>0</v>
      </c>
      <c r="N49" s="471">
        <f t="shared" si="9"/>
        <v>1</v>
      </c>
    </row>
    <row r="50" spans="1:14" ht="25.5" customHeight="1">
      <c r="A50" s="498" t="s">
        <v>2626</v>
      </c>
      <c r="B50" s="480">
        <v>0</v>
      </c>
      <c r="C50" s="480">
        <v>0</v>
      </c>
      <c r="D50" s="480">
        <v>0</v>
      </c>
      <c r="E50" s="480">
        <v>0</v>
      </c>
      <c r="F50" s="480">
        <v>0</v>
      </c>
      <c r="G50" s="480">
        <v>0</v>
      </c>
      <c r="H50" s="480">
        <v>0</v>
      </c>
      <c r="I50" s="480">
        <v>0</v>
      </c>
      <c r="J50" s="480">
        <v>0</v>
      </c>
      <c r="K50" s="480">
        <v>0</v>
      </c>
      <c r="L50" s="480">
        <v>0</v>
      </c>
      <c r="M50" s="480">
        <v>0</v>
      </c>
      <c r="N50" s="471">
        <f t="shared" si="9"/>
        <v>0</v>
      </c>
    </row>
    <row r="51" spans="1:14" ht="25.5" customHeight="1">
      <c r="A51" s="498" t="s">
        <v>2627</v>
      </c>
      <c r="B51" s="480">
        <v>0</v>
      </c>
      <c r="C51" s="480">
        <v>0</v>
      </c>
      <c r="D51" s="480">
        <v>0</v>
      </c>
      <c r="E51" s="480">
        <v>0</v>
      </c>
      <c r="F51" s="480">
        <v>0</v>
      </c>
      <c r="G51" s="480">
        <v>0</v>
      </c>
      <c r="H51" s="480">
        <v>0</v>
      </c>
      <c r="I51" s="480">
        <v>0</v>
      </c>
      <c r="J51" s="480">
        <v>0</v>
      </c>
      <c r="K51" s="480">
        <v>0</v>
      </c>
      <c r="L51" s="480">
        <v>0</v>
      </c>
      <c r="M51" s="480">
        <v>0</v>
      </c>
      <c r="N51" s="471">
        <f t="shared" si="9"/>
        <v>0</v>
      </c>
    </row>
    <row r="52" spans="1:14" ht="25.5" customHeight="1">
      <c r="A52" s="498" t="s">
        <v>2628</v>
      </c>
      <c r="B52" s="480">
        <v>0</v>
      </c>
      <c r="C52" s="480">
        <v>0</v>
      </c>
      <c r="D52" s="480">
        <v>0</v>
      </c>
      <c r="E52" s="480">
        <v>0</v>
      </c>
      <c r="F52" s="480">
        <v>0</v>
      </c>
      <c r="G52" s="480">
        <v>0</v>
      </c>
      <c r="H52" s="480">
        <v>1</v>
      </c>
      <c r="I52" s="480">
        <v>1</v>
      </c>
      <c r="J52" s="480">
        <v>0</v>
      </c>
      <c r="K52" s="480">
        <v>0</v>
      </c>
      <c r="L52" s="480">
        <v>0</v>
      </c>
      <c r="M52" s="480">
        <v>0</v>
      </c>
      <c r="N52" s="471">
        <f t="shared" si="9"/>
        <v>2</v>
      </c>
    </row>
    <row r="53" spans="1:14" ht="25.5" customHeight="1">
      <c r="A53" s="498" t="s">
        <v>2629</v>
      </c>
      <c r="B53" s="480">
        <v>0</v>
      </c>
      <c r="C53" s="480">
        <v>0</v>
      </c>
      <c r="D53" s="480">
        <v>0</v>
      </c>
      <c r="E53" s="480">
        <v>0</v>
      </c>
      <c r="F53" s="480">
        <v>0</v>
      </c>
      <c r="G53" s="480">
        <v>0</v>
      </c>
      <c r="H53" s="480">
        <v>0</v>
      </c>
      <c r="I53" s="480">
        <v>0</v>
      </c>
      <c r="J53" s="480">
        <v>0</v>
      </c>
      <c r="K53" s="480">
        <v>0</v>
      </c>
      <c r="L53" s="480">
        <v>1</v>
      </c>
      <c r="M53" s="480">
        <v>1</v>
      </c>
      <c r="N53" s="471">
        <f t="shared" si="9"/>
        <v>2</v>
      </c>
    </row>
    <row r="54" spans="1:14" ht="25.5" customHeight="1">
      <c r="A54" s="498" t="s">
        <v>2630</v>
      </c>
      <c r="B54" s="480">
        <v>1</v>
      </c>
      <c r="C54" s="480">
        <v>0</v>
      </c>
      <c r="D54" s="480">
        <v>0</v>
      </c>
      <c r="E54" s="480">
        <v>0</v>
      </c>
      <c r="F54" s="480">
        <v>0</v>
      </c>
      <c r="G54" s="480">
        <v>0</v>
      </c>
      <c r="H54" s="480">
        <v>0</v>
      </c>
      <c r="I54" s="480">
        <v>1</v>
      </c>
      <c r="J54" s="480">
        <v>0</v>
      </c>
      <c r="K54" s="480">
        <v>0</v>
      </c>
      <c r="L54" s="480">
        <v>0</v>
      </c>
      <c r="M54" s="480">
        <v>0</v>
      </c>
      <c r="N54" s="471">
        <f t="shared" si="9"/>
        <v>2</v>
      </c>
    </row>
    <row r="55" spans="1:14" ht="25.5" customHeight="1">
      <c r="A55" s="498" t="s">
        <v>2631</v>
      </c>
      <c r="B55" s="480">
        <v>1</v>
      </c>
      <c r="C55" s="480">
        <v>0</v>
      </c>
      <c r="D55" s="480">
        <v>0</v>
      </c>
      <c r="E55" s="480">
        <v>0</v>
      </c>
      <c r="F55" s="480">
        <v>0</v>
      </c>
      <c r="G55" s="480">
        <v>0</v>
      </c>
      <c r="H55" s="480">
        <v>0</v>
      </c>
      <c r="I55" s="480">
        <v>0</v>
      </c>
      <c r="J55" s="480">
        <v>0</v>
      </c>
      <c r="K55" s="480">
        <v>1</v>
      </c>
      <c r="L55" s="480">
        <v>0</v>
      </c>
      <c r="M55" s="480">
        <v>1</v>
      </c>
      <c r="N55" s="471">
        <f t="shared" si="9"/>
        <v>3</v>
      </c>
    </row>
    <row r="56" spans="1:14" ht="25.5" customHeight="1">
      <c r="A56" s="498" t="s">
        <v>2632</v>
      </c>
      <c r="B56" s="480">
        <v>0</v>
      </c>
      <c r="C56" s="480">
        <v>0</v>
      </c>
      <c r="D56" s="480">
        <v>0</v>
      </c>
      <c r="E56" s="480">
        <v>0</v>
      </c>
      <c r="F56" s="480">
        <v>0</v>
      </c>
      <c r="G56" s="480">
        <v>0</v>
      </c>
      <c r="H56" s="480">
        <v>0</v>
      </c>
      <c r="I56" s="480">
        <v>0</v>
      </c>
      <c r="J56" s="480">
        <v>0</v>
      </c>
      <c r="K56" s="480">
        <v>0</v>
      </c>
      <c r="L56" s="480">
        <v>0</v>
      </c>
      <c r="M56" s="480">
        <v>0</v>
      </c>
      <c r="N56" s="471">
        <f t="shared" si="9"/>
        <v>0</v>
      </c>
    </row>
    <row r="57" spans="1:14" ht="25.5" customHeight="1">
      <c r="A57" s="498" t="s">
        <v>2217</v>
      </c>
      <c r="B57" s="480">
        <v>1</v>
      </c>
      <c r="C57" s="480">
        <v>0</v>
      </c>
      <c r="D57" s="480">
        <v>1</v>
      </c>
      <c r="E57" s="480">
        <v>0</v>
      </c>
      <c r="F57" s="480">
        <v>2</v>
      </c>
      <c r="G57" s="480">
        <v>1</v>
      </c>
      <c r="H57" s="480">
        <v>0</v>
      </c>
      <c r="I57" s="480">
        <v>0</v>
      </c>
      <c r="J57" s="480">
        <v>0</v>
      </c>
      <c r="K57" s="480">
        <v>0</v>
      </c>
      <c r="L57" s="480">
        <v>0</v>
      </c>
      <c r="M57" s="480">
        <v>1</v>
      </c>
      <c r="N57" s="471">
        <f t="shared" si="9"/>
        <v>6</v>
      </c>
    </row>
    <row r="58" spans="1:14" ht="25.5" customHeight="1">
      <c r="A58" s="498" t="s">
        <v>2197</v>
      </c>
      <c r="B58" s="480">
        <v>0</v>
      </c>
      <c r="C58" s="480">
        <v>0</v>
      </c>
      <c r="D58" s="480">
        <v>1</v>
      </c>
      <c r="E58" s="480">
        <v>0</v>
      </c>
      <c r="F58" s="480">
        <v>0</v>
      </c>
      <c r="G58" s="480">
        <v>0</v>
      </c>
      <c r="H58" s="480">
        <v>1</v>
      </c>
      <c r="I58" s="480">
        <v>0</v>
      </c>
      <c r="J58" s="480">
        <v>1</v>
      </c>
      <c r="K58" s="480">
        <v>1</v>
      </c>
      <c r="L58" s="480">
        <v>4</v>
      </c>
      <c r="M58" s="480">
        <v>2</v>
      </c>
      <c r="N58" s="471">
        <f t="shared" si="9"/>
        <v>10</v>
      </c>
    </row>
    <row r="59" spans="1:14" ht="25.5" customHeight="1">
      <c r="A59" s="498" t="s">
        <v>2633</v>
      </c>
      <c r="B59" s="480">
        <v>0</v>
      </c>
      <c r="C59" s="480">
        <v>0</v>
      </c>
      <c r="D59" s="480">
        <v>0</v>
      </c>
      <c r="E59" s="480">
        <v>0</v>
      </c>
      <c r="F59" s="480">
        <v>0</v>
      </c>
      <c r="G59" s="480">
        <v>0</v>
      </c>
      <c r="H59" s="480">
        <v>0</v>
      </c>
      <c r="I59" s="480">
        <v>0</v>
      </c>
      <c r="J59" s="480">
        <v>0</v>
      </c>
      <c r="K59" s="480">
        <v>0</v>
      </c>
      <c r="L59" s="480">
        <v>0</v>
      </c>
      <c r="M59" s="480">
        <v>0</v>
      </c>
      <c r="N59" s="471">
        <f t="shared" si="9"/>
        <v>0</v>
      </c>
    </row>
    <row r="60" spans="1:14" ht="25.5" customHeight="1">
      <c r="A60" s="498" t="s">
        <v>2634</v>
      </c>
      <c r="B60" s="480">
        <v>0</v>
      </c>
      <c r="C60" s="480">
        <v>0</v>
      </c>
      <c r="D60" s="480">
        <v>0</v>
      </c>
      <c r="E60" s="480">
        <v>0</v>
      </c>
      <c r="F60" s="480">
        <v>0</v>
      </c>
      <c r="G60" s="480">
        <v>1</v>
      </c>
      <c r="H60" s="480">
        <v>0</v>
      </c>
      <c r="I60" s="480">
        <v>0</v>
      </c>
      <c r="J60" s="480">
        <v>0</v>
      </c>
      <c r="K60" s="480">
        <v>0</v>
      </c>
      <c r="L60" s="480">
        <v>0</v>
      </c>
      <c r="M60" s="480">
        <v>0</v>
      </c>
      <c r="N60" s="471">
        <f t="shared" si="9"/>
        <v>1</v>
      </c>
    </row>
    <row r="61" spans="1:14" ht="25.5" customHeight="1">
      <c r="A61" s="498" t="s">
        <v>2635</v>
      </c>
      <c r="B61" s="480">
        <v>0</v>
      </c>
      <c r="C61" s="480">
        <v>0</v>
      </c>
      <c r="D61" s="480">
        <v>0</v>
      </c>
      <c r="E61" s="480">
        <v>0</v>
      </c>
      <c r="F61" s="480">
        <v>0</v>
      </c>
      <c r="G61" s="480">
        <v>0</v>
      </c>
      <c r="H61" s="480">
        <v>0</v>
      </c>
      <c r="I61" s="480">
        <v>0</v>
      </c>
      <c r="J61" s="480">
        <v>0</v>
      </c>
      <c r="K61" s="480">
        <v>0</v>
      </c>
      <c r="L61" s="480">
        <v>1</v>
      </c>
      <c r="M61" s="480">
        <v>0</v>
      </c>
      <c r="N61" s="471">
        <f t="shared" si="9"/>
        <v>1</v>
      </c>
    </row>
    <row r="62" spans="1:14" ht="25.5" customHeight="1">
      <c r="A62" s="498" t="s">
        <v>2636</v>
      </c>
      <c r="B62" s="480">
        <v>0</v>
      </c>
      <c r="C62" s="480">
        <v>0</v>
      </c>
      <c r="D62" s="480">
        <v>0</v>
      </c>
      <c r="E62" s="480">
        <v>0</v>
      </c>
      <c r="F62" s="480">
        <v>0</v>
      </c>
      <c r="G62" s="480">
        <v>0</v>
      </c>
      <c r="H62" s="480">
        <v>0</v>
      </c>
      <c r="I62" s="480">
        <v>0</v>
      </c>
      <c r="J62" s="480">
        <v>0</v>
      </c>
      <c r="K62" s="480">
        <v>0</v>
      </c>
      <c r="L62" s="480">
        <v>0</v>
      </c>
      <c r="M62" s="480">
        <v>0</v>
      </c>
      <c r="N62" s="471">
        <f t="shared" si="9"/>
        <v>0</v>
      </c>
    </row>
    <row r="63" spans="1:14" ht="25.5" customHeight="1">
      <c r="A63" s="498" t="s">
        <v>2637</v>
      </c>
      <c r="B63" s="480">
        <v>0</v>
      </c>
      <c r="C63" s="480">
        <v>0</v>
      </c>
      <c r="D63" s="480">
        <v>0</v>
      </c>
      <c r="E63" s="480">
        <v>0</v>
      </c>
      <c r="F63" s="480">
        <v>0</v>
      </c>
      <c r="G63" s="480">
        <v>0</v>
      </c>
      <c r="H63" s="480">
        <v>0</v>
      </c>
      <c r="I63" s="480">
        <v>0</v>
      </c>
      <c r="J63" s="480">
        <v>0</v>
      </c>
      <c r="K63" s="480">
        <v>2</v>
      </c>
      <c r="L63" s="480">
        <v>1</v>
      </c>
      <c r="M63" s="480">
        <v>0</v>
      </c>
      <c r="N63" s="471">
        <f t="shared" si="9"/>
        <v>3</v>
      </c>
    </row>
    <row r="64" spans="1:14" ht="25.5" customHeight="1">
      <c r="A64" s="498" t="s">
        <v>2522</v>
      </c>
      <c r="B64" s="480">
        <v>1</v>
      </c>
      <c r="C64" s="480">
        <v>0</v>
      </c>
      <c r="D64" s="480">
        <v>0</v>
      </c>
      <c r="E64" s="480">
        <v>0</v>
      </c>
      <c r="F64" s="480">
        <v>0</v>
      </c>
      <c r="G64" s="480">
        <v>0</v>
      </c>
      <c r="H64" s="480">
        <v>0</v>
      </c>
      <c r="I64" s="480">
        <v>0</v>
      </c>
      <c r="J64" s="480">
        <v>0</v>
      </c>
      <c r="K64" s="480">
        <v>0</v>
      </c>
      <c r="L64" s="480">
        <v>1</v>
      </c>
      <c r="M64" s="480">
        <v>0</v>
      </c>
      <c r="N64" s="471">
        <f t="shared" si="9"/>
        <v>2</v>
      </c>
    </row>
    <row r="65" spans="1:14" ht="25.5" customHeight="1">
      <c r="A65" s="498" t="s">
        <v>2247</v>
      </c>
      <c r="B65" s="480">
        <v>1</v>
      </c>
      <c r="C65" s="480">
        <v>0</v>
      </c>
      <c r="D65" s="480">
        <v>0</v>
      </c>
      <c r="E65" s="480">
        <v>3</v>
      </c>
      <c r="F65" s="480">
        <v>3</v>
      </c>
      <c r="G65" s="480">
        <v>5</v>
      </c>
      <c r="H65" s="480">
        <v>1</v>
      </c>
      <c r="I65" s="480">
        <v>4</v>
      </c>
      <c r="J65" s="480">
        <v>1</v>
      </c>
      <c r="K65" s="480">
        <v>2</v>
      </c>
      <c r="L65" s="480">
        <v>1</v>
      </c>
      <c r="M65" s="480">
        <v>2</v>
      </c>
      <c r="N65" s="471">
        <f t="shared" si="9"/>
        <v>23</v>
      </c>
    </row>
    <row r="66" spans="1:14" ht="25.5" customHeight="1">
      <c r="A66" s="498" t="s">
        <v>2638</v>
      </c>
      <c r="B66" s="480">
        <v>0</v>
      </c>
      <c r="C66" s="480">
        <v>0</v>
      </c>
      <c r="D66" s="480">
        <v>0</v>
      </c>
      <c r="E66" s="480">
        <v>0</v>
      </c>
      <c r="F66" s="480">
        <v>0</v>
      </c>
      <c r="G66" s="480">
        <v>0</v>
      </c>
      <c r="H66" s="480">
        <v>2</v>
      </c>
      <c r="I66" s="480">
        <v>3</v>
      </c>
      <c r="J66" s="480">
        <v>0</v>
      </c>
      <c r="K66" s="480">
        <v>0</v>
      </c>
      <c r="L66" s="480">
        <v>0</v>
      </c>
      <c r="M66" s="480">
        <v>0</v>
      </c>
      <c r="N66" s="471">
        <f t="shared" si="9"/>
        <v>5</v>
      </c>
    </row>
    <row r="67" spans="1:14" ht="25.5" customHeight="1">
      <c r="A67" s="498" t="s">
        <v>2250</v>
      </c>
      <c r="B67" s="480">
        <v>0</v>
      </c>
      <c r="C67" s="480">
        <v>0</v>
      </c>
      <c r="D67" s="480">
        <v>0</v>
      </c>
      <c r="E67" s="480">
        <v>0</v>
      </c>
      <c r="F67" s="480">
        <v>0</v>
      </c>
      <c r="G67" s="480">
        <v>0</v>
      </c>
      <c r="H67" s="480">
        <v>0</v>
      </c>
      <c r="I67" s="480">
        <v>0</v>
      </c>
      <c r="J67" s="480">
        <v>0</v>
      </c>
      <c r="K67" s="480">
        <v>0</v>
      </c>
      <c r="L67" s="480">
        <v>0</v>
      </c>
      <c r="M67" s="480">
        <v>0</v>
      </c>
      <c r="N67" s="471">
        <f t="shared" si="9"/>
        <v>0</v>
      </c>
    </row>
    <row r="68" spans="1:14" ht="25.5" customHeight="1">
      <c r="A68" s="498" t="s">
        <v>2639</v>
      </c>
      <c r="B68" s="480">
        <v>2</v>
      </c>
      <c r="C68" s="480">
        <v>0</v>
      </c>
      <c r="D68" s="480">
        <v>0</v>
      </c>
      <c r="E68" s="480">
        <v>0</v>
      </c>
      <c r="F68" s="480">
        <v>0</v>
      </c>
      <c r="G68" s="480">
        <v>0</v>
      </c>
      <c r="H68" s="480">
        <v>1</v>
      </c>
      <c r="I68" s="480">
        <v>1</v>
      </c>
      <c r="J68" s="480">
        <v>1</v>
      </c>
      <c r="K68" s="480">
        <v>1</v>
      </c>
      <c r="L68" s="480">
        <v>2</v>
      </c>
      <c r="M68" s="480">
        <v>1</v>
      </c>
      <c r="N68" s="471">
        <f t="shared" si="9"/>
        <v>9</v>
      </c>
    </row>
    <row r="69" spans="1:14" ht="25.5" customHeight="1">
      <c r="A69" s="498" t="s">
        <v>2640</v>
      </c>
      <c r="B69" s="480">
        <v>0</v>
      </c>
      <c r="C69" s="480">
        <v>0</v>
      </c>
      <c r="D69" s="480">
        <v>0</v>
      </c>
      <c r="E69" s="480">
        <v>0</v>
      </c>
      <c r="F69" s="480">
        <v>0</v>
      </c>
      <c r="G69" s="480">
        <v>0</v>
      </c>
      <c r="H69" s="480">
        <v>0</v>
      </c>
      <c r="I69" s="480">
        <v>0</v>
      </c>
      <c r="J69" s="480">
        <v>0</v>
      </c>
      <c r="K69" s="480">
        <v>0</v>
      </c>
      <c r="L69" s="480">
        <v>0</v>
      </c>
      <c r="M69" s="480">
        <v>0</v>
      </c>
      <c r="N69" s="471">
        <f t="shared" si="9"/>
        <v>0</v>
      </c>
    </row>
    <row r="70" spans="1:14" ht="25.5" customHeight="1">
      <c r="A70" s="501" t="s">
        <v>279</v>
      </c>
      <c r="B70" s="480">
        <v>1</v>
      </c>
      <c r="C70" s="480">
        <v>2</v>
      </c>
      <c r="D70" s="480">
        <v>2</v>
      </c>
      <c r="E70" s="480">
        <v>6</v>
      </c>
      <c r="F70" s="480">
        <v>3</v>
      </c>
      <c r="G70" s="480">
        <v>6</v>
      </c>
      <c r="H70" s="480">
        <v>3</v>
      </c>
      <c r="I70" s="480">
        <v>9</v>
      </c>
      <c r="J70" s="480">
        <v>2</v>
      </c>
      <c r="K70" s="480">
        <v>2</v>
      </c>
      <c r="L70" s="480">
        <v>0</v>
      </c>
      <c r="M70" s="480">
        <v>0</v>
      </c>
      <c r="N70" s="471">
        <f t="shared" si="9"/>
        <v>36</v>
      </c>
    </row>
    <row r="71" spans="1:14" ht="21">
      <c r="A71" s="502" t="s">
        <v>2596</v>
      </c>
      <c r="B71" s="502">
        <f aca="true" t="shared" si="10" ref="B71:M71">SUM(B39:B70)</f>
        <v>23</v>
      </c>
      <c r="C71" s="502">
        <f t="shared" si="10"/>
        <v>24</v>
      </c>
      <c r="D71" s="502">
        <f t="shared" si="10"/>
        <v>24</v>
      </c>
      <c r="E71" s="502">
        <f t="shared" si="10"/>
        <v>25</v>
      </c>
      <c r="F71" s="502">
        <f t="shared" si="10"/>
        <v>21</v>
      </c>
      <c r="G71" s="502">
        <f t="shared" si="10"/>
        <v>25</v>
      </c>
      <c r="H71" s="502">
        <f t="shared" si="10"/>
        <v>23</v>
      </c>
      <c r="I71" s="502">
        <f t="shared" si="10"/>
        <v>27</v>
      </c>
      <c r="J71" s="502">
        <f t="shared" si="10"/>
        <v>14</v>
      </c>
      <c r="K71" s="502">
        <f t="shared" si="10"/>
        <v>26</v>
      </c>
      <c r="L71" s="502">
        <f t="shared" si="10"/>
        <v>34</v>
      </c>
      <c r="M71" s="502">
        <f t="shared" si="10"/>
        <v>28</v>
      </c>
      <c r="N71" s="471">
        <f t="shared" si="9"/>
        <v>294</v>
      </c>
    </row>
    <row r="72" spans="1:14" ht="21">
      <c r="A72" s="503" t="s">
        <v>2641</v>
      </c>
      <c r="B72" s="504"/>
      <c r="C72" s="504"/>
      <c r="D72" s="504"/>
      <c r="E72" s="505"/>
      <c r="F72" s="505"/>
      <c r="G72" s="504"/>
      <c r="H72" s="504"/>
      <c r="I72" s="504"/>
      <c r="J72" s="504"/>
      <c r="K72" s="504"/>
      <c r="L72" s="504"/>
      <c r="M72" s="504"/>
      <c r="N72" s="504"/>
    </row>
    <row r="73" spans="1:14" ht="21">
      <c r="A73" s="506" t="s">
        <v>2642</v>
      </c>
      <c r="B73" s="507">
        <v>0</v>
      </c>
      <c r="C73" s="507">
        <v>0</v>
      </c>
      <c r="D73" s="507">
        <v>0</v>
      </c>
      <c r="E73" s="480">
        <v>0</v>
      </c>
      <c r="F73" s="480">
        <v>0</v>
      </c>
      <c r="G73" s="480">
        <v>0</v>
      </c>
      <c r="H73" s="507">
        <v>0</v>
      </c>
      <c r="I73" s="507">
        <v>0</v>
      </c>
      <c r="J73" s="507">
        <v>0</v>
      </c>
      <c r="K73" s="507">
        <v>0</v>
      </c>
      <c r="L73" s="507">
        <v>2</v>
      </c>
      <c r="M73" s="507">
        <v>0</v>
      </c>
      <c r="N73" s="471">
        <f aca="true" t="shared" si="11" ref="N73:N136">SUM(B73:M73)</f>
        <v>2</v>
      </c>
    </row>
    <row r="74" spans="1:14" ht="21">
      <c r="A74" s="506" t="s">
        <v>2643</v>
      </c>
      <c r="B74" s="507">
        <v>0</v>
      </c>
      <c r="C74" s="507">
        <v>0</v>
      </c>
      <c r="D74" s="507">
        <v>0</v>
      </c>
      <c r="E74" s="480">
        <v>0</v>
      </c>
      <c r="F74" s="480">
        <v>0</v>
      </c>
      <c r="G74" s="480">
        <v>0</v>
      </c>
      <c r="H74" s="507">
        <v>0</v>
      </c>
      <c r="I74" s="507">
        <v>0</v>
      </c>
      <c r="J74" s="507">
        <v>0</v>
      </c>
      <c r="K74" s="507">
        <v>0</v>
      </c>
      <c r="L74" s="507">
        <v>0</v>
      </c>
      <c r="M74" s="507">
        <v>0</v>
      </c>
      <c r="N74" s="471">
        <f t="shared" si="11"/>
        <v>0</v>
      </c>
    </row>
    <row r="75" spans="1:14" ht="21">
      <c r="A75" s="506" t="s">
        <v>2644</v>
      </c>
      <c r="B75" s="507">
        <v>0</v>
      </c>
      <c r="C75" s="507">
        <v>0</v>
      </c>
      <c r="D75" s="507">
        <v>1</v>
      </c>
      <c r="E75" s="480">
        <v>0</v>
      </c>
      <c r="F75" s="480">
        <v>0</v>
      </c>
      <c r="G75" s="480">
        <v>0</v>
      </c>
      <c r="H75" s="507">
        <v>0</v>
      </c>
      <c r="I75" s="507">
        <v>0</v>
      </c>
      <c r="J75" s="507">
        <v>0</v>
      </c>
      <c r="K75" s="507">
        <v>0</v>
      </c>
      <c r="L75" s="507">
        <v>0</v>
      </c>
      <c r="M75" s="507">
        <v>0</v>
      </c>
      <c r="N75" s="471">
        <f t="shared" si="11"/>
        <v>1</v>
      </c>
    </row>
    <row r="76" spans="1:14" ht="21">
      <c r="A76" s="506" t="s">
        <v>2645</v>
      </c>
      <c r="B76" s="507">
        <v>0</v>
      </c>
      <c r="C76" s="507">
        <v>0</v>
      </c>
      <c r="D76" s="507">
        <v>0</v>
      </c>
      <c r="E76" s="480">
        <v>0</v>
      </c>
      <c r="F76" s="480">
        <v>0</v>
      </c>
      <c r="G76" s="480">
        <v>0</v>
      </c>
      <c r="H76" s="507">
        <v>0</v>
      </c>
      <c r="I76" s="507">
        <v>0</v>
      </c>
      <c r="J76" s="507">
        <v>0</v>
      </c>
      <c r="K76" s="507">
        <v>0</v>
      </c>
      <c r="L76" s="507">
        <v>0</v>
      </c>
      <c r="M76" s="507">
        <v>0</v>
      </c>
      <c r="N76" s="471">
        <f t="shared" si="11"/>
        <v>0</v>
      </c>
    </row>
    <row r="77" spans="1:14" ht="21">
      <c r="A77" s="506" t="s">
        <v>2646</v>
      </c>
      <c r="B77" s="507">
        <v>2</v>
      </c>
      <c r="C77" s="507">
        <v>0</v>
      </c>
      <c r="D77" s="507">
        <v>1</v>
      </c>
      <c r="E77" s="480">
        <v>0</v>
      </c>
      <c r="F77" s="507">
        <v>1</v>
      </c>
      <c r="G77" s="507">
        <v>1</v>
      </c>
      <c r="H77" s="507">
        <v>0</v>
      </c>
      <c r="I77" s="507">
        <v>2</v>
      </c>
      <c r="J77" s="507">
        <v>2</v>
      </c>
      <c r="K77" s="507">
        <v>0</v>
      </c>
      <c r="L77" s="507">
        <v>0</v>
      </c>
      <c r="M77" s="507">
        <v>0</v>
      </c>
      <c r="N77" s="471">
        <f t="shared" si="11"/>
        <v>9</v>
      </c>
    </row>
    <row r="78" spans="1:14" ht="21">
      <c r="A78" s="506" t="s">
        <v>2647</v>
      </c>
      <c r="B78" s="507">
        <v>0</v>
      </c>
      <c r="C78" s="507">
        <v>0</v>
      </c>
      <c r="D78" s="507">
        <v>1</v>
      </c>
      <c r="E78" s="480">
        <v>0</v>
      </c>
      <c r="F78" s="480">
        <v>0</v>
      </c>
      <c r="G78" s="480">
        <v>0</v>
      </c>
      <c r="H78" s="507">
        <v>0</v>
      </c>
      <c r="I78" s="507">
        <v>0</v>
      </c>
      <c r="J78" s="507">
        <v>1</v>
      </c>
      <c r="K78" s="507">
        <v>0</v>
      </c>
      <c r="L78" s="507">
        <v>0</v>
      </c>
      <c r="M78" s="507">
        <v>0</v>
      </c>
      <c r="N78" s="471">
        <f t="shared" si="11"/>
        <v>2</v>
      </c>
    </row>
    <row r="79" spans="1:14" ht="21">
      <c r="A79" s="506" t="s">
        <v>2648</v>
      </c>
      <c r="B79" s="507">
        <v>0</v>
      </c>
      <c r="C79" s="507">
        <v>0</v>
      </c>
      <c r="D79" s="507">
        <v>0</v>
      </c>
      <c r="E79" s="480">
        <v>0</v>
      </c>
      <c r="F79" s="507">
        <v>1</v>
      </c>
      <c r="G79" s="480">
        <v>0</v>
      </c>
      <c r="H79" s="507">
        <v>0</v>
      </c>
      <c r="I79" s="507">
        <v>0</v>
      </c>
      <c r="J79" s="507">
        <v>0</v>
      </c>
      <c r="K79" s="507">
        <v>0</v>
      </c>
      <c r="L79" s="507">
        <v>1</v>
      </c>
      <c r="M79" s="507">
        <v>0</v>
      </c>
      <c r="N79" s="471">
        <f t="shared" si="11"/>
        <v>2</v>
      </c>
    </row>
    <row r="80" spans="1:14" ht="21">
      <c r="A80" s="506" t="s">
        <v>2649</v>
      </c>
      <c r="B80" s="507">
        <v>0</v>
      </c>
      <c r="C80" s="507">
        <v>0</v>
      </c>
      <c r="D80" s="507">
        <v>0</v>
      </c>
      <c r="E80" s="480">
        <v>0</v>
      </c>
      <c r="F80" s="480">
        <v>0</v>
      </c>
      <c r="G80" s="507">
        <v>2</v>
      </c>
      <c r="H80" s="507">
        <v>0</v>
      </c>
      <c r="I80" s="507">
        <v>2</v>
      </c>
      <c r="J80" s="507">
        <v>0</v>
      </c>
      <c r="K80" s="507">
        <v>2</v>
      </c>
      <c r="L80" s="507">
        <v>1</v>
      </c>
      <c r="M80" s="507">
        <v>1</v>
      </c>
      <c r="N80" s="471">
        <f t="shared" si="11"/>
        <v>8</v>
      </c>
    </row>
    <row r="81" spans="1:14" ht="21">
      <c r="A81" s="506" t="s">
        <v>2650</v>
      </c>
      <c r="B81" s="507">
        <v>0</v>
      </c>
      <c r="C81" s="507">
        <v>0</v>
      </c>
      <c r="D81" s="507">
        <v>1</v>
      </c>
      <c r="E81" s="480">
        <v>1</v>
      </c>
      <c r="F81" s="480">
        <v>0</v>
      </c>
      <c r="G81" s="480">
        <v>0</v>
      </c>
      <c r="H81" s="507">
        <v>0</v>
      </c>
      <c r="I81" s="507">
        <v>0</v>
      </c>
      <c r="J81" s="507">
        <v>2</v>
      </c>
      <c r="K81" s="507">
        <v>0</v>
      </c>
      <c r="L81" s="507">
        <v>0</v>
      </c>
      <c r="M81" s="507">
        <v>1</v>
      </c>
      <c r="N81" s="471">
        <f t="shared" si="11"/>
        <v>5</v>
      </c>
    </row>
    <row r="82" spans="1:14" ht="21">
      <c r="A82" s="506" t="s">
        <v>2651</v>
      </c>
      <c r="B82" s="507">
        <v>0</v>
      </c>
      <c r="C82" s="507">
        <v>0</v>
      </c>
      <c r="D82" s="507">
        <v>1</v>
      </c>
      <c r="E82" s="480">
        <v>2</v>
      </c>
      <c r="F82" s="480">
        <v>0</v>
      </c>
      <c r="G82" s="480">
        <v>0</v>
      </c>
      <c r="H82" s="507">
        <v>0</v>
      </c>
      <c r="I82" s="507">
        <v>1</v>
      </c>
      <c r="J82" s="507">
        <v>0</v>
      </c>
      <c r="K82" s="507">
        <v>2</v>
      </c>
      <c r="L82" s="507">
        <v>1</v>
      </c>
      <c r="M82" s="507">
        <v>0</v>
      </c>
      <c r="N82" s="471">
        <f t="shared" si="11"/>
        <v>7</v>
      </c>
    </row>
    <row r="83" spans="1:14" ht="21">
      <c r="A83" s="506" t="s">
        <v>2652</v>
      </c>
      <c r="B83" s="507">
        <v>1</v>
      </c>
      <c r="C83" s="507">
        <v>0</v>
      </c>
      <c r="D83" s="507">
        <v>0</v>
      </c>
      <c r="E83" s="480">
        <v>0</v>
      </c>
      <c r="F83" s="480">
        <v>0</v>
      </c>
      <c r="G83" s="480">
        <v>0</v>
      </c>
      <c r="H83" s="507">
        <v>0</v>
      </c>
      <c r="I83" s="507">
        <v>0</v>
      </c>
      <c r="J83" s="507">
        <v>0</v>
      </c>
      <c r="K83" s="507">
        <v>0</v>
      </c>
      <c r="L83" s="507">
        <v>0</v>
      </c>
      <c r="M83" s="507">
        <v>0</v>
      </c>
      <c r="N83" s="471">
        <f t="shared" si="11"/>
        <v>1</v>
      </c>
    </row>
    <row r="84" spans="1:14" ht="21">
      <c r="A84" s="506" t="s">
        <v>2653</v>
      </c>
      <c r="B84" s="507">
        <v>0</v>
      </c>
      <c r="C84" s="507">
        <v>0</v>
      </c>
      <c r="D84" s="507">
        <v>0</v>
      </c>
      <c r="E84" s="480">
        <v>0</v>
      </c>
      <c r="F84" s="480">
        <v>0</v>
      </c>
      <c r="G84" s="507">
        <v>1</v>
      </c>
      <c r="H84" s="507">
        <v>0</v>
      </c>
      <c r="I84" s="507">
        <v>1</v>
      </c>
      <c r="J84" s="507">
        <v>0</v>
      </c>
      <c r="K84" s="507">
        <v>1</v>
      </c>
      <c r="L84" s="507">
        <v>0</v>
      </c>
      <c r="M84" s="507">
        <v>1</v>
      </c>
      <c r="N84" s="471">
        <f t="shared" si="11"/>
        <v>4</v>
      </c>
    </row>
    <row r="85" spans="1:14" ht="21">
      <c r="A85" s="506" t="s">
        <v>2654</v>
      </c>
      <c r="B85" s="507">
        <v>1</v>
      </c>
      <c r="C85" s="507">
        <v>1</v>
      </c>
      <c r="D85" s="507">
        <v>0</v>
      </c>
      <c r="E85" s="480">
        <v>1</v>
      </c>
      <c r="F85" s="480">
        <v>0</v>
      </c>
      <c r="G85" s="507">
        <v>1</v>
      </c>
      <c r="H85" s="507">
        <v>0</v>
      </c>
      <c r="I85" s="507">
        <v>0</v>
      </c>
      <c r="J85" s="507">
        <v>0</v>
      </c>
      <c r="K85" s="507">
        <v>0</v>
      </c>
      <c r="L85" s="507">
        <v>0</v>
      </c>
      <c r="M85" s="507">
        <v>0</v>
      </c>
      <c r="N85" s="471">
        <f t="shared" si="11"/>
        <v>4</v>
      </c>
    </row>
    <row r="86" spans="1:14" ht="21">
      <c r="A86" s="506" t="s">
        <v>2655</v>
      </c>
      <c r="B86" s="507">
        <v>0</v>
      </c>
      <c r="C86" s="507">
        <v>0</v>
      </c>
      <c r="D86" s="507">
        <v>0</v>
      </c>
      <c r="E86" s="480">
        <v>0</v>
      </c>
      <c r="F86" s="480">
        <v>0</v>
      </c>
      <c r="G86" s="480">
        <v>0</v>
      </c>
      <c r="H86" s="507">
        <v>0</v>
      </c>
      <c r="I86" s="507">
        <v>0</v>
      </c>
      <c r="J86" s="507">
        <v>0</v>
      </c>
      <c r="K86" s="507">
        <v>0</v>
      </c>
      <c r="L86" s="507">
        <v>1</v>
      </c>
      <c r="M86" s="507">
        <v>0</v>
      </c>
      <c r="N86" s="471">
        <f t="shared" si="11"/>
        <v>1</v>
      </c>
    </row>
    <row r="87" spans="1:14" ht="21">
      <c r="A87" s="506" t="s">
        <v>2656</v>
      </c>
      <c r="B87" s="507">
        <v>0</v>
      </c>
      <c r="C87" s="507">
        <v>0</v>
      </c>
      <c r="D87" s="507">
        <v>0</v>
      </c>
      <c r="E87" s="480">
        <v>0</v>
      </c>
      <c r="F87" s="480">
        <v>0</v>
      </c>
      <c r="G87" s="480">
        <v>0</v>
      </c>
      <c r="H87" s="507">
        <v>0</v>
      </c>
      <c r="I87" s="507">
        <v>0</v>
      </c>
      <c r="J87" s="507">
        <v>0</v>
      </c>
      <c r="K87" s="507">
        <v>0</v>
      </c>
      <c r="L87" s="507">
        <v>2</v>
      </c>
      <c r="M87" s="507">
        <v>0</v>
      </c>
      <c r="N87" s="471">
        <f t="shared" si="11"/>
        <v>2</v>
      </c>
    </row>
    <row r="88" spans="1:14" ht="21">
      <c r="A88" s="506" t="s">
        <v>2657</v>
      </c>
      <c r="B88" s="507">
        <v>0</v>
      </c>
      <c r="C88" s="507">
        <v>0</v>
      </c>
      <c r="D88" s="507">
        <v>0</v>
      </c>
      <c r="E88" s="480">
        <v>0</v>
      </c>
      <c r="F88" s="480">
        <v>0</v>
      </c>
      <c r="G88" s="480">
        <v>0</v>
      </c>
      <c r="H88" s="507">
        <v>0</v>
      </c>
      <c r="I88" s="507">
        <v>0</v>
      </c>
      <c r="J88" s="507">
        <v>0</v>
      </c>
      <c r="K88" s="507">
        <v>0</v>
      </c>
      <c r="L88" s="507">
        <v>0</v>
      </c>
      <c r="M88" s="507">
        <v>0</v>
      </c>
      <c r="N88" s="471">
        <f t="shared" si="11"/>
        <v>0</v>
      </c>
    </row>
    <row r="89" spans="1:14" ht="21">
      <c r="A89" s="506" t="s">
        <v>2658</v>
      </c>
      <c r="B89" s="507">
        <v>0</v>
      </c>
      <c r="C89" s="507">
        <v>0</v>
      </c>
      <c r="D89" s="507">
        <v>0</v>
      </c>
      <c r="E89" s="480">
        <v>0</v>
      </c>
      <c r="F89" s="507">
        <v>2</v>
      </c>
      <c r="G89" s="480">
        <v>0</v>
      </c>
      <c r="H89" s="507">
        <v>0</v>
      </c>
      <c r="I89" s="507">
        <v>0</v>
      </c>
      <c r="J89" s="507">
        <v>0</v>
      </c>
      <c r="K89" s="507">
        <v>1</v>
      </c>
      <c r="L89" s="507">
        <v>1</v>
      </c>
      <c r="M89" s="507">
        <v>0</v>
      </c>
      <c r="N89" s="471">
        <f t="shared" si="11"/>
        <v>4</v>
      </c>
    </row>
    <row r="90" spans="1:14" ht="21">
      <c r="A90" s="506" t="s">
        <v>2659</v>
      </c>
      <c r="B90" s="507">
        <v>0</v>
      </c>
      <c r="C90" s="507">
        <v>0</v>
      </c>
      <c r="D90" s="507">
        <v>0</v>
      </c>
      <c r="E90" s="480">
        <v>1</v>
      </c>
      <c r="F90" s="480">
        <v>0</v>
      </c>
      <c r="G90" s="480">
        <v>0</v>
      </c>
      <c r="H90" s="507">
        <v>0</v>
      </c>
      <c r="I90" s="507">
        <v>0</v>
      </c>
      <c r="J90" s="507">
        <v>0</v>
      </c>
      <c r="K90" s="507">
        <v>0</v>
      </c>
      <c r="L90" s="507">
        <v>0</v>
      </c>
      <c r="M90" s="507">
        <v>0</v>
      </c>
      <c r="N90" s="471">
        <f t="shared" si="11"/>
        <v>1</v>
      </c>
    </row>
    <row r="91" spans="1:14" ht="21">
      <c r="A91" s="506" t="s">
        <v>2660</v>
      </c>
      <c r="B91" s="507">
        <v>1</v>
      </c>
      <c r="C91" s="507">
        <v>0</v>
      </c>
      <c r="D91" s="507">
        <v>0</v>
      </c>
      <c r="E91" s="480">
        <v>0</v>
      </c>
      <c r="F91" s="480">
        <v>0</v>
      </c>
      <c r="G91" s="480">
        <v>0</v>
      </c>
      <c r="H91" s="507">
        <v>0</v>
      </c>
      <c r="I91" s="507">
        <v>0</v>
      </c>
      <c r="J91" s="507">
        <v>0</v>
      </c>
      <c r="K91" s="507">
        <v>0</v>
      </c>
      <c r="L91" s="507">
        <v>0</v>
      </c>
      <c r="M91" s="507">
        <v>0</v>
      </c>
      <c r="N91" s="471">
        <f t="shared" si="11"/>
        <v>1</v>
      </c>
    </row>
    <row r="92" spans="1:14" ht="21">
      <c r="A92" s="506" t="s">
        <v>2661</v>
      </c>
      <c r="B92" s="507">
        <v>0</v>
      </c>
      <c r="C92" s="507">
        <v>0</v>
      </c>
      <c r="D92" s="507">
        <v>0</v>
      </c>
      <c r="E92" s="480">
        <v>0</v>
      </c>
      <c r="F92" s="480">
        <v>0</v>
      </c>
      <c r="G92" s="480">
        <v>0</v>
      </c>
      <c r="H92" s="507">
        <v>0</v>
      </c>
      <c r="I92" s="507">
        <v>0</v>
      </c>
      <c r="J92" s="507">
        <v>0</v>
      </c>
      <c r="K92" s="507">
        <v>0</v>
      </c>
      <c r="L92" s="507">
        <v>0</v>
      </c>
      <c r="M92" s="507">
        <v>0</v>
      </c>
      <c r="N92" s="471">
        <f t="shared" si="11"/>
        <v>0</v>
      </c>
    </row>
    <row r="93" spans="1:14" ht="21">
      <c r="A93" s="506" t="s">
        <v>2662</v>
      </c>
      <c r="B93" s="507">
        <v>4</v>
      </c>
      <c r="C93" s="507">
        <v>3</v>
      </c>
      <c r="D93" s="507">
        <v>6</v>
      </c>
      <c r="E93" s="480">
        <v>5</v>
      </c>
      <c r="F93" s="507">
        <v>4</v>
      </c>
      <c r="G93" s="507">
        <v>3</v>
      </c>
      <c r="H93" s="507">
        <v>3</v>
      </c>
      <c r="I93" s="507">
        <v>5</v>
      </c>
      <c r="J93" s="507">
        <v>0</v>
      </c>
      <c r="K93" s="507">
        <v>4</v>
      </c>
      <c r="L93" s="507">
        <v>3</v>
      </c>
      <c r="M93" s="507">
        <v>2</v>
      </c>
      <c r="N93" s="471">
        <f t="shared" si="11"/>
        <v>42</v>
      </c>
    </row>
    <row r="94" spans="1:14" ht="21">
      <c r="A94" s="506" t="s">
        <v>2663</v>
      </c>
      <c r="B94" s="507">
        <v>0</v>
      </c>
      <c r="C94" s="507">
        <v>0</v>
      </c>
      <c r="D94" s="507">
        <v>0</v>
      </c>
      <c r="E94" s="480">
        <v>0</v>
      </c>
      <c r="F94" s="480">
        <v>0</v>
      </c>
      <c r="G94" s="480">
        <v>0</v>
      </c>
      <c r="H94" s="507">
        <v>0</v>
      </c>
      <c r="I94" s="507">
        <v>1</v>
      </c>
      <c r="J94" s="507">
        <v>0</v>
      </c>
      <c r="K94" s="507">
        <v>0</v>
      </c>
      <c r="L94" s="507">
        <v>0</v>
      </c>
      <c r="M94" s="507">
        <v>0</v>
      </c>
      <c r="N94" s="471">
        <f t="shared" si="11"/>
        <v>1</v>
      </c>
    </row>
    <row r="95" spans="1:14" ht="21">
      <c r="A95" s="506" t="s">
        <v>2664</v>
      </c>
      <c r="B95" s="507">
        <v>0</v>
      </c>
      <c r="C95" s="507">
        <v>2</v>
      </c>
      <c r="D95" s="507">
        <v>0</v>
      </c>
      <c r="E95" s="480">
        <v>1</v>
      </c>
      <c r="F95" s="480">
        <v>0</v>
      </c>
      <c r="G95" s="507">
        <v>2</v>
      </c>
      <c r="H95" s="507">
        <v>2</v>
      </c>
      <c r="I95" s="507">
        <v>3</v>
      </c>
      <c r="J95" s="507">
        <v>1</v>
      </c>
      <c r="K95" s="507">
        <v>2</v>
      </c>
      <c r="L95" s="507">
        <v>0</v>
      </c>
      <c r="M95" s="507">
        <v>4</v>
      </c>
      <c r="N95" s="471">
        <f t="shared" si="11"/>
        <v>17</v>
      </c>
    </row>
    <row r="96" spans="1:14" ht="21">
      <c r="A96" s="506" t="s">
        <v>2665</v>
      </c>
      <c r="B96" s="507">
        <v>0</v>
      </c>
      <c r="C96" s="507">
        <v>0</v>
      </c>
      <c r="D96" s="507">
        <v>0</v>
      </c>
      <c r="E96" s="480">
        <v>0</v>
      </c>
      <c r="F96" s="480">
        <v>0</v>
      </c>
      <c r="G96" s="480">
        <v>0</v>
      </c>
      <c r="H96" s="507">
        <v>0</v>
      </c>
      <c r="I96" s="507">
        <v>0</v>
      </c>
      <c r="J96" s="507">
        <v>0</v>
      </c>
      <c r="K96" s="507">
        <v>0</v>
      </c>
      <c r="L96" s="507">
        <v>0</v>
      </c>
      <c r="M96" s="507">
        <v>0</v>
      </c>
      <c r="N96" s="471">
        <f t="shared" si="11"/>
        <v>0</v>
      </c>
    </row>
    <row r="97" spans="1:14" ht="21">
      <c r="A97" s="506" t="s">
        <v>2666</v>
      </c>
      <c r="B97" s="507">
        <v>0</v>
      </c>
      <c r="C97" s="507">
        <v>1</v>
      </c>
      <c r="D97" s="507">
        <v>0</v>
      </c>
      <c r="E97" s="480">
        <v>0</v>
      </c>
      <c r="F97" s="480">
        <v>0</v>
      </c>
      <c r="G97" s="480">
        <v>0</v>
      </c>
      <c r="H97" s="507">
        <v>0</v>
      </c>
      <c r="I97" s="507">
        <v>0</v>
      </c>
      <c r="J97" s="507">
        <v>0</v>
      </c>
      <c r="K97" s="507">
        <v>0</v>
      </c>
      <c r="L97" s="507">
        <v>0</v>
      </c>
      <c r="M97" s="507">
        <v>0</v>
      </c>
      <c r="N97" s="471">
        <f t="shared" si="11"/>
        <v>1</v>
      </c>
    </row>
    <row r="98" spans="1:14" ht="21">
      <c r="A98" s="506" t="s">
        <v>2667</v>
      </c>
      <c r="B98" s="507">
        <v>1</v>
      </c>
      <c r="C98" s="507">
        <v>0</v>
      </c>
      <c r="D98" s="507">
        <v>0</v>
      </c>
      <c r="E98" s="480">
        <v>0</v>
      </c>
      <c r="F98" s="480">
        <v>0</v>
      </c>
      <c r="G98" s="480">
        <v>0</v>
      </c>
      <c r="H98" s="507">
        <v>0</v>
      </c>
      <c r="I98" s="507">
        <v>0</v>
      </c>
      <c r="J98" s="507">
        <v>0</v>
      </c>
      <c r="K98" s="507">
        <v>0</v>
      </c>
      <c r="L98" s="507">
        <v>1</v>
      </c>
      <c r="M98" s="507">
        <v>0</v>
      </c>
      <c r="N98" s="471">
        <f t="shared" si="11"/>
        <v>2</v>
      </c>
    </row>
    <row r="99" spans="1:14" ht="21">
      <c r="A99" s="506" t="s">
        <v>2668</v>
      </c>
      <c r="B99" s="507">
        <v>0</v>
      </c>
      <c r="C99" s="507">
        <v>0</v>
      </c>
      <c r="D99" s="507">
        <v>0</v>
      </c>
      <c r="E99" s="480">
        <v>0</v>
      </c>
      <c r="F99" s="480">
        <v>0</v>
      </c>
      <c r="G99" s="480">
        <v>0</v>
      </c>
      <c r="H99" s="507">
        <v>0</v>
      </c>
      <c r="I99" s="507">
        <v>0</v>
      </c>
      <c r="J99" s="507">
        <v>0</v>
      </c>
      <c r="K99" s="507">
        <v>0</v>
      </c>
      <c r="L99" s="507">
        <v>1</v>
      </c>
      <c r="M99" s="507">
        <v>0</v>
      </c>
      <c r="N99" s="471">
        <f t="shared" si="11"/>
        <v>1</v>
      </c>
    </row>
    <row r="100" spans="1:14" ht="21">
      <c r="A100" s="506" t="s">
        <v>2669</v>
      </c>
      <c r="B100" s="507">
        <v>1</v>
      </c>
      <c r="C100" s="507">
        <v>0</v>
      </c>
      <c r="D100" s="507">
        <v>0</v>
      </c>
      <c r="E100" s="480">
        <v>0</v>
      </c>
      <c r="F100" s="480">
        <v>0</v>
      </c>
      <c r="G100" s="480">
        <v>0</v>
      </c>
      <c r="H100" s="507">
        <v>0</v>
      </c>
      <c r="I100" s="507">
        <v>0</v>
      </c>
      <c r="J100" s="507">
        <v>0</v>
      </c>
      <c r="K100" s="507">
        <v>0</v>
      </c>
      <c r="L100" s="507">
        <v>0</v>
      </c>
      <c r="M100" s="507">
        <v>0</v>
      </c>
      <c r="N100" s="471">
        <f t="shared" si="11"/>
        <v>1</v>
      </c>
    </row>
    <row r="101" spans="1:14" ht="21">
      <c r="A101" s="506" t="s">
        <v>2670</v>
      </c>
      <c r="B101" s="507">
        <v>1</v>
      </c>
      <c r="C101" s="507">
        <v>2</v>
      </c>
      <c r="D101" s="507">
        <v>4</v>
      </c>
      <c r="E101" s="480">
        <v>1</v>
      </c>
      <c r="F101" s="480">
        <v>0</v>
      </c>
      <c r="G101" s="507">
        <v>1</v>
      </c>
      <c r="H101" s="507">
        <v>1</v>
      </c>
      <c r="I101" s="507">
        <v>2</v>
      </c>
      <c r="J101" s="507">
        <v>1</v>
      </c>
      <c r="K101" s="507">
        <v>2</v>
      </c>
      <c r="L101" s="507">
        <v>1</v>
      </c>
      <c r="M101" s="507">
        <v>1</v>
      </c>
      <c r="N101" s="471">
        <f t="shared" si="11"/>
        <v>17</v>
      </c>
    </row>
    <row r="102" spans="1:14" ht="21">
      <c r="A102" s="506" t="s">
        <v>2671</v>
      </c>
      <c r="B102" s="507">
        <v>1</v>
      </c>
      <c r="C102" s="507">
        <v>0</v>
      </c>
      <c r="D102" s="507">
        <v>0</v>
      </c>
      <c r="E102" s="480">
        <v>1</v>
      </c>
      <c r="F102" s="480">
        <v>0</v>
      </c>
      <c r="G102" s="480">
        <v>0</v>
      </c>
      <c r="H102" s="507">
        <v>0</v>
      </c>
      <c r="I102" s="507">
        <v>0</v>
      </c>
      <c r="J102" s="507">
        <v>0</v>
      </c>
      <c r="K102" s="507">
        <v>0</v>
      </c>
      <c r="L102" s="507">
        <v>0</v>
      </c>
      <c r="M102" s="507">
        <v>0</v>
      </c>
      <c r="N102" s="471">
        <f t="shared" si="11"/>
        <v>2</v>
      </c>
    </row>
    <row r="103" spans="1:14" ht="21">
      <c r="A103" s="506" t="s">
        <v>2672</v>
      </c>
      <c r="B103" s="507">
        <v>0</v>
      </c>
      <c r="C103" s="507">
        <v>0</v>
      </c>
      <c r="D103" s="507">
        <v>0</v>
      </c>
      <c r="E103" s="480">
        <v>0</v>
      </c>
      <c r="F103" s="480">
        <v>0</v>
      </c>
      <c r="G103" s="480">
        <v>0</v>
      </c>
      <c r="H103" s="507">
        <v>0</v>
      </c>
      <c r="I103" s="507">
        <v>1</v>
      </c>
      <c r="J103" s="507">
        <v>0</v>
      </c>
      <c r="K103" s="507">
        <v>0</v>
      </c>
      <c r="L103" s="507">
        <v>3</v>
      </c>
      <c r="M103" s="507">
        <v>0</v>
      </c>
      <c r="N103" s="471">
        <f t="shared" si="11"/>
        <v>4</v>
      </c>
    </row>
    <row r="104" spans="1:14" ht="21">
      <c r="A104" s="506" t="s">
        <v>2673</v>
      </c>
      <c r="B104" s="507">
        <v>0</v>
      </c>
      <c r="C104" s="507">
        <v>0</v>
      </c>
      <c r="D104" s="507">
        <v>0</v>
      </c>
      <c r="E104" s="480">
        <v>0</v>
      </c>
      <c r="F104" s="480">
        <v>0</v>
      </c>
      <c r="G104" s="480">
        <v>0</v>
      </c>
      <c r="H104" s="507">
        <v>0</v>
      </c>
      <c r="I104" s="507">
        <v>0</v>
      </c>
      <c r="J104" s="507">
        <v>0</v>
      </c>
      <c r="K104" s="507">
        <v>0</v>
      </c>
      <c r="L104" s="507">
        <v>0</v>
      </c>
      <c r="M104" s="507">
        <v>1</v>
      </c>
      <c r="N104" s="471">
        <f t="shared" si="11"/>
        <v>1</v>
      </c>
    </row>
    <row r="105" spans="1:14" ht="21">
      <c r="A105" s="506" t="s">
        <v>2674</v>
      </c>
      <c r="B105" s="507">
        <v>0</v>
      </c>
      <c r="C105" s="507">
        <v>1</v>
      </c>
      <c r="D105" s="507">
        <v>0</v>
      </c>
      <c r="E105" s="480">
        <v>1</v>
      </c>
      <c r="F105" s="480">
        <v>0</v>
      </c>
      <c r="G105" s="480">
        <v>0</v>
      </c>
      <c r="H105" s="507">
        <v>0</v>
      </c>
      <c r="I105" s="507">
        <v>0</v>
      </c>
      <c r="J105" s="507">
        <v>0</v>
      </c>
      <c r="K105" s="507">
        <v>1</v>
      </c>
      <c r="L105" s="507">
        <v>1</v>
      </c>
      <c r="M105" s="507">
        <v>1</v>
      </c>
      <c r="N105" s="471">
        <f t="shared" si="11"/>
        <v>5</v>
      </c>
    </row>
    <row r="106" spans="1:14" ht="21">
      <c r="A106" s="506" t="s">
        <v>2675</v>
      </c>
      <c r="B106" s="507">
        <v>1</v>
      </c>
      <c r="C106" s="507">
        <v>0</v>
      </c>
      <c r="D106" s="507">
        <v>0</v>
      </c>
      <c r="E106" s="480">
        <v>0</v>
      </c>
      <c r="F106" s="507">
        <v>1</v>
      </c>
      <c r="G106" s="480">
        <v>0</v>
      </c>
      <c r="H106" s="507">
        <v>0</v>
      </c>
      <c r="I106" s="507">
        <v>0</v>
      </c>
      <c r="J106" s="507">
        <v>0</v>
      </c>
      <c r="K106" s="507">
        <v>0</v>
      </c>
      <c r="L106" s="507">
        <v>0</v>
      </c>
      <c r="M106" s="507">
        <v>0</v>
      </c>
      <c r="N106" s="471">
        <f t="shared" si="11"/>
        <v>2</v>
      </c>
    </row>
    <row r="107" spans="1:14" ht="21">
      <c r="A107" s="506" t="s">
        <v>2676</v>
      </c>
      <c r="B107" s="507">
        <v>0</v>
      </c>
      <c r="C107" s="507">
        <v>1</v>
      </c>
      <c r="D107" s="507">
        <v>0</v>
      </c>
      <c r="E107" s="480">
        <v>0</v>
      </c>
      <c r="F107" s="480">
        <v>0</v>
      </c>
      <c r="G107" s="507">
        <v>2</v>
      </c>
      <c r="H107" s="507">
        <v>0</v>
      </c>
      <c r="I107" s="507">
        <v>0</v>
      </c>
      <c r="J107" s="507">
        <v>1</v>
      </c>
      <c r="K107" s="507">
        <v>1</v>
      </c>
      <c r="L107" s="507">
        <v>1</v>
      </c>
      <c r="M107" s="507">
        <v>1</v>
      </c>
      <c r="N107" s="471">
        <f t="shared" si="11"/>
        <v>7</v>
      </c>
    </row>
    <row r="108" spans="1:14" ht="21">
      <c r="A108" s="506" t="s">
        <v>2677</v>
      </c>
      <c r="B108" s="507">
        <v>0</v>
      </c>
      <c r="C108" s="507">
        <v>0</v>
      </c>
      <c r="D108" s="507">
        <v>0</v>
      </c>
      <c r="E108" s="480">
        <v>1</v>
      </c>
      <c r="F108" s="480">
        <v>0</v>
      </c>
      <c r="G108" s="480">
        <v>0</v>
      </c>
      <c r="H108" s="507">
        <v>0</v>
      </c>
      <c r="I108" s="507">
        <v>0</v>
      </c>
      <c r="J108" s="507">
        <v>0</v>
      </c>
      <c r="K108" s="507">
        <v>0</v>
      </c>
      <c r="L108" s="507">
        <v>1</v>
      </c>
      <c r="M108" s="507">
        <v>2</v>
      </c>
      <c r="N108" s="471">
        <f t="shared" si="11"/>
        <v>4</v>
      </c>
    </row>
    <row r="109" spans="1:14" ht="21">
      <c r="A109" s="506" t="s">
        <v>2678</v>
      </c>
      <c r="B109" s="507">
        <v>1</v>
      </c>
      <c r="C109" s="507">
        <v>0</v>
      </c>
      <c r="D109" s="507">
        <v>1</v>
      </c>
      <c r="E109" s="480">
        <v>1</v>
      </c>
      <c r="F109" s="480">
        <v>0</v>
      </c>
      <c r="G109" s="480">
        <v>0</v>
      </c>
      <c r="H109" s="507">
        <v>0</v>
      </c>
      <c r="I109" s="507">
        <v>0</v>
      </c>
      <c r="J109" s="507">
        <v>0</v>
      </c>
      <c r="K109" s="507">
        <v>0</v>
      </c>
      <c r="L109" s="507">
        <v>0</v>
      </c>
      <c r="M109" s="507">
        <v>0</v>
      </c>
      <c r="N109" s="471">
        <f t="shared" si="11"/>
        <v>3</v>
      </c>
    </row>
    <row r="110" spans="1:14" ht="21">
      <c r="A110" s="506" t="s">
        <v>2679</v>
      </c>
      <c r="B110" s="507">
        <v>1</v>
      </c>
      <c r="C110" s="507">
        <v>0</v>
      </c>
      <c r="D110" s="507">
        <v>0</v>
      </c>
      <c r="E110" s="480">
        <v>0</v>
      </c>
      <c r="F110" s="480">
        <v>0</v>
      </c>
      <c r="G110" s="507">
        <v>1</v>
      </c>
      <c r="H110" s="507">
        <v>1</v>
      </c>
      <c r="I110" s="507">
        <v>0</v>
      </c>
      <c r="J110" s="507">
        <v>0</v>
      </c>
      <c r="K110" s="507">
        <v>1</v>
      </c>
      <c r="L110" s="507">
        <v>0</v>
      </c>
      <c r="M110" s="507">
        <v>0</v>
      </c>
      <c r="N110" s="471">
        <f t="shared" si="11"/>
        <v>4</v>
      </c>
    </row>
    <row r="111" spans="1:14" ht="21">
      <c r="A111" s="506" t="s">
        <v>2680</v>
      </c>
      <c r="B111" s="507">
        <v>0</v>
      </c>
      <c r="C111" s="507">
        <v>0</v>
      </c>
      <c r="D111" s="507">
        <v>0</v>
      </c>
      <c r="E111" s="480">
        <v>0</v>
      </c>
      <c r="F111" s="480">
        <v>0</v>
      </c>
      <c r="G111" s="480">
        <v>0</v>
      </c>
      <c r="H111" s="507">
        <v>0</v>
      </c>
      <c r="I111" s="507">
        <v>0</v>
      </c>
      <c r="J111" s="507">
        <v>0</v>
      </c>
      <c r="K111" s="507">
        <v>1</v>
      </c>
      <c r="L111" s="507">
        <v>0</v>
      </c>
      <c r="M111" s="507">
        <v>0</v>
      </c>
      <c r="N111" s="471">
        <f t="shared" si="11"/>
        <v>1</v>
      </c>
    </row>
    <row r="112" spans="1:14" ht="21">
      <c r="A112" s="506" t="s">
        <v>2681</v>
      </c>
      <c r="B112" s="507">
        <v>0</v>
      </c>
      <c r="C112" s="507">
        <v>0</v>
      </c>
      <c r="D112" s="507">
        <v>0</v>
      </c>
      <c r="E112" s="480">
        <v>0</v>
      </c>
      <c r="F112" s="507">
        <v>3</v>
      </c>
      <c r="G112" s="480">
        <v>0</v>
      </c>
      <c r="H112" s="507">
        <v>0</v>
      </c>
      <c r="I112" s="507">
        <v>0</v>
      </c>
      <c r="J112" s="507">
        <v>0</v>
      </c>
      <c r="K112" s="507">
        <v>1</v>
      </c>
      <c r="L112" s="507">
        <v>3</v>
      </c>
      <c r="M112" s="507">
        <v>0</v>
      </c>
      <c r="N112" s="471">
        <f t="shared" si="11"/>
        <v>7</v>
      </c>
    </row>
    <row r="113" spans="1:14" ht="21">
      <c r="A113" s="506" t="s">
        <v>2682</v>
      </c>
      <c r="B113" s="507">
        <v>0</v>
      </c>
      <c r="C113" s="507">
        <v>1</v>
      </c>
      <c r="D113" s="507">
        <v>1</v>
      </c>
      <c r="E113" s="480">
        <v>0</v>
      </c>
      <c r="F113" s="480">
        <v>0</v>
      </c>
      <c r="G113" s="480">
        <v>0</v>
      </c>
      <c r="H113" s="507">
        <v>0</v>
      </c>
      <c r="I113" s="507">
        <v>0</v>
      </c>
      <c r="J113" s="507">
        <v>0</v>
      </c>
      <c r="K113" s="507">
        <v>0</v>
      </c>
      <c r="L113" s="507">
        <v>0</v>
      </c>
      <c r="M113" s="507">
        <v>0</v>
      </c>
      <c r="N113" s="471">
        <f t="shared" si="11"/>
        <v>2</v>
      </c>
    </row>
    <row r="114" spans="1:14" ht="21">
      <c r="A114" s="506" t="s">
        <v>2683</v>
      </c>
      <c r="B114" s="507">
        <v>0</v>
      </c>
      <c r="C114" s="507">
        <v>0</v>
      </c>
      <c r="D114" s="507">
        <v>0</v>
      </c>
      <c r="E114" s="480">
        <v>0</v>
      </c>
      <c r="F114" s="480">
        <v>0</v>
      </c>
      <c r="G114" s="507">
        <v>1</v>
      </c>
      <c r="H114" s="507">
        <v>1</v>
      </c>
      <c r="I114" s="507">
        <v>0</v>
      </c>
      <c r="J114" s="507">
        <v>0</v>
      </c>
      <c r="K114" s="507">
        <v>0</v>
      </c>
      <c r="L114" s="507">
        <v>0</v>
      </c>
      <c r="M114" s="507">
        <v>0</v>
      </c>
      <c r="N114" s="471">
        <f t="shared" si="11"/>
        <v>2</v>
      </c>
    </row>
    <row r="115" spans="1:14" ht="21">
      <c r="A115" s="506" t="s">
        <v>2684</v>
      </c>
      <c r="B115" s="507">
        <v>0</v>
      </c>
      <c r="C115" s="507">
        <v>0</v>
      </c>
      <c r="D115" s="507">
        <v>1</v>
      </c>
      <c r="E115" s="480">
        <v>2</v>
      </c>
      <c r="F115" s="480">
        <v>0</v>
      </c>
      <c r="G115" s="480">
        <v>0</v>
      </c>
      <c r="H115" s="507">
        <v>0</v>
      </c>
      <c r="I115" s="507">
        <v>0</v>
      </c>
      <c r="J115" s="507">
        <v>0</v>
      </c>
      <c r="K115" s="507">
        <v>0</v>
      </c>
      <c r="L115" s="507">
        <v>0</v>
      </c>
      <c r="M115" s="507">
        <v>0</v>
      </c>
      <c r="N115" s="471">
        <f t="shared" si="11"/>
        <v>3</v>
      </c>
    </row>
    <row r="116" spans="1:14" ht="21">
      <c r="A116" s="506" t="s">
        <v>2685</v>
      </c>
      <c r="B116" s="507">
        <v>0</v>
      </c>
      <c r="C116" s="507">
        <v>0</v>
      </c>
      <c r="D116" s="507">
        <v>0</v>
      </c>
      <c r="E116" s="480">
        <v>0</v>
      </c>
      <c r="F116" s="480">
        <v>0</v>
      </c>
      <c r="G116" s="480">
        <v>0</v>
      </c>
      <c r="H116" s="507">
        <v>0</v>
      </c>
      <c r="I116" s="507">
        <v>0</v>
      </c>
      <c r="J116" s="507">
        <v>0</v>
      </c>
      <c r="K116" s="507">
        <v>0</v>
      </c>
      <c r="L116" s="507">
        <v>0</v>
      </c>
      <c r="M116" s="507">
        <v>0</v>
      </c>
      <c r="N116" s="471">
        <f t="shared" si="11"/>
        <v>0</v>
      </c>
    </row>
    <row r="117" spans="1:14" ht="21">
      <c r="A117" s="506" t="s">
        <v>2686</v>
      </c>
      <c r="B117" s="507">
        <v>0</v>
      </c>
      <c r="C117" s="507">
        <v>0</v>
      </c>
      <c r="D117" s="507">
        <v>0</v>
      </c>
      <c r="E117" s="480">
        <v>0</v>
      </c>
      <c r="F117" s="480">
        <v>0</v>
      </c>
      <c r="G117" s="480">
        <v>0</v>
      </c>
      <c r="H117" s="507">
        <v>0</v>
      </c>
      <c r="I117" s="507">
        <v>0</v>
      </c>
      <c r="J117" s="507">
        <v>0</v>
      </c>
      <c r="K117" s="507">
        <v>1</v>
      </c>
      <c r="L117" s="507">
        <v>0</v>
      </c>
      <c r="M117" s="507">
        <v>0</v>
      </c>
      <c r="N117" s="471">
        <f t="shared" si="11"/>
        <v>1</v>
      </c>
    </row>
    <row r="118" spans="1:14" ht="21">
      <c r="A118" s="506" t="s">
        <v>2687</v>
      </c>
      <c r="B118" s="507">
        <v>0</v>
      </c>
      <c r="C118" s="507">
        <v>0</v>
      </c>
      <c r="D118" s="507">
        <v>0</v>
      </c>
      <c r="E118" s="480">
        <v>0</v>
      </c>
      <c r="F118" s="480">
        <v>0</v>
      </c>
      <c r="G118" s="480">
        <v>0</v>
      </c>
      <c r="H118" s="507">
        <v>0</v>
      </c>
      <c r="I118" s="507">
        <v>0</v>
      </c>
      <c r="J118" s="507">
        <v>0</v>
      </c>
      <c r="K118" s="507">
        <v>0</v>
      </c>
      <c r="L118" s="507">
        <v>0</v>
      </c>
      <c r="M118" s="507">
        <v>0</v>
      </c>
      <c r="N118" s="471">
        <f t="shared" si="11"/>
        <v>0</v>
      </c>
    </row>
    <row r="119" spans="1:14" ht="21">
      <c r="A119" s="506" t="s">
        <v>2688</v>
      </c>
      <c r="B119" s="507">
        <v>0</v>
      </c>
      <c r="C119" s="507">
        <v>0</v>
      </c>
      <c r="D119" s="507">
        <v>0</v>
      </c>
      <c r="E119" s="480">
        <v>0</v>
      </c>
      <c r="F119" s="480">
        <v>0</v>
      </c>
      <c r="G119" s="480">
        <v>0</v>
      </c>
      <c r="H119" s="507">
        <v>0</v>
      </c>
      <c r="I119" s="507">
        <v>0</v>
      </c>
      <c r="J119" s="507">
        <v>0</v>
      </c>
      <c r="K119" s="507">
        <v>0</v>
      </c>
      <c r="L119" s="507">
        <v>0</v>
      </c>
      <c r="M119" s="507">
        <v>0</v>
      </c>
      <c r="N119" s="471">
        <f t="shared" si="11"/>
        <v>0</v>
      </c>
    </row>
    <row r="120" spans="1:14" ht="21">
      <c r="A120" s="506" t="s">
        <v>2689</v>
      </c>
      <c r="B120" s="507">
        <v>0</v>
      </c>
      <c r="C120" s="507">
        <v>0</v>
      </c>
      <c r="D120" s="507">
        <v>0</v>
      </c>
      <c r="E120" s="480">
        <v>0</v>
      </c>
      <c r="F120" s="480">
        <v>0</v>
      </c>
      <c r="G120" s="480">
        <v>0</v>
      </c>
      <c r="H120" s="507">
        <v>0</v>
      </c>
      <c r="I120" s="507">
        <v>1</v>
      </c>
      <c r="J120" s="507">
        <v>0</v>
      </c>
      <c r="K120" s="507">
        <v>0</v>
      </c>
      <c r="L120" s="507">
        <v>2</v>
      </c>
      <c r="M120" s="507">
        <v>1</v>
      </c>
      <c r="N120" s="471">
        <f t="shared" si="11"/>
        <v>4</v>
      </c>
    </row>
    <row r="121" spans="1:14" ht="21">
      <c r="A121" s="506" t="s">
        <v>2690</v>
      </c>
      <c r="B121" s="507">
        <v>1</v>
      </c>
      <c r="C121" s="507">
        <v>0</v>
      </c>
      <c r="D121" s="507">
        <v>0</v>
      </c>
      <c r="E121" s="480">
        <v>0</v>
      </c>
      <c r="F121" s="480">
        <v>0</v>
      </c>
      <c r="G121" s="480">
        <v>0</v>
      </c>
      <c r="H121" s="507">
        <v>0</v>
      </c>
      <c r="I121" s="507">
        <v>0</v>
      </c>
      <c r="J121" s="507">
        <v>0</v>
      </c>
      <c r="K121" s="507">
        <v>0</v>
      </c>
      <c r="L121" s="507">
        <v>0</v>
      </c>
      <c r="M121" s="507">
        <v>0</v>
      </c>
      <c r="N121" s="471">
        <f t="shared" si="11"/>
        <v>1</v>
      </c>
    </row>
    <row r="122" spans="1:14" ht="21">
      <c r="A122" s="506" t="s">
        <v>2691</v>
      </c>
      <c r="B122" s="507">
        <v>0</v>
      </c>
      <c r="C122" s="507">
        <v>0</v>
      </c>
      <c r="D122" s="507">
        <v>0</v>
      </c>
      <c r="E122" s="480">
        <v>0</v>
      </c>
      <c r="F122" s="480">
        <v>0</v>
      </c>
      <c r="G122" s="480">
        <v>0</v>
      </c>
      <c r="H122" s="507">
        <v>0</v>
      </c>
      <c r="I122" s="507">
        <v>0</v>
      </c>
      <c r="J122" s="507">
        <v>0</v>
      </c>
      <c r="K122" s="507">
        <v>0</v>
      </c>
      <c r="L122" s="507">
        <v>0</v>
      </c>
      <c r="M122" s="507">
        <v>0</v>
      </c>
      <c r="N122" s="471">
        <f t="shared" si="11"/>
        <v>0</v>
      </c>
    </row>
    <row r="123" spans="1:14" ht="21">
      <c r="A123" s="506" t="s">
        <v>2692</v>
      </c>
      <c r="B123" s="507">
        <v>0</v>
      </c>
      <c r="C123" s="507">
        <v>0</v>
      </c>
      <c r="D123" s="507">
        <v>0</v>
      </c>
      <c r="E123" s="480">
        <v>0</v>
      </c>
      <c r="F123" s="480">
        <v>0</v>
      </c>
      <c r="G123" s="480">
        <v>0</v>
      </c>
      <c r="H123" s="507">
        <v>0</v>
      </c>
      <c r="I123" s="507">
        <v>0</v>
      </c>
      <c r="J123" s="507">
        <v>0</v>
      </c>
      <c r="K123" s="507">
        <v>0</v>
      </c>
      <c r="L123" s="507">
        <v>0</v>
      </c>
      <c r="M123" s="507">
        <v>0</v>
      </c>
      <c r="N123" s="471">
        <f t="shared" si="11"/>
        <v>0</v>
      </c>
    </row>
    <row r="124" spans="1:14" ht="21">
      <c r="A124" s="506" t="s">
        <v>2693</v>
      </c>
      <c r="B124" s="507">
        <v>1</v>
      </c>
      <c r="C124" s="507">
        <v>0</v>
      </c>
      <c r="D124" s="507">
        <v>0</v>
      </c>
      <c r="E124" s="480">
        <v>0</v>
      </c>
      <c r="F124" s="480">
        <v>0</v>
      </c>
      <c r="G124" s="480">
        <v>0</v>
      </c>
      <c r="H124" s="507">
        <v>0</v>
      </c>
      <c r="I124" s="507">
        <v>0</v>
      </c>
      <c r="J124" s="507">
        <v>0</v>
      </c>
      <c r="K124" s="507">
        <v>0</v>
      </c>
      <c r="L124" s="507">
        <v>0</v>
      </c>
      <c r="M124" s="507">
        <v>0</v>
      </c>
      <c r="N124" s="471">
        <f t="shared" si="11"/>
        <v>1</v>
      </c>
    </row>
    <row r="125" spans="1:14" ht="21">
      <c r="A125" s="506" t="s">
        <v>2694</v>
      </c>
      <c r="B125" s="507">
        <v>1</v>
      </c>
      <c r="C125" s="507">
        <v>0</v>
      </c>
      <c r="D125" s="507">
        <v>0</v>
      </c>
      <c r="E125" s="480">
        <v>0</v>
      </c>
      <c r="F125" s="480">
        <v>0</v>
      </c>
      <c r="G125" s="480">
        <v>0</v>
      </c>
      <c r="H125" s="507">
        <v>3</v>
      </c>
      <c r="I125" s="507">
        <v>1</v>
      </c>
      <c r="J125" s="507">
        <v>0</v>
      </c>
      <c r="K125" s="507">
        <v>0</v>
      </c>
      <c r="L125" s="507">
        <v>3</v>
      </c>
      <c r="M125" s="507">
        <v>2</v>
      </c>
      <c r="N125" s="471">
        <f t="shared" si="11"/>
        <v>10</v>
      </c>
    </row>
    <row r="126" spans="1:14" ht="21">
      <c r="A126" s="506" t="s">
        <v>2695</v>
      </c>
      <c r="B126" s="507">
        <v>0</v>
      </c>
      <c r="C126" s="507">
        <v>0</v>
      </c>
      <c r="D126" s="507">
        <v>0</v>
      </c>
      <c r="E126" s="480">
        <v>0</v>
      </c>
      <c r="F126" s="480">
        <v>0</v>
      </c>
      <c r="G126" s="480">
        <v>0</v>
      </c>
      <c r="H126" s="507">
        <v>0</v>
      </c>
      <c r="I126" s="507">
        <v>0</v>
      </c>
      <c r="J126" s="507">
        <v>0</v>
      </c>
      <c r="K126" s="507">
        <v>0</v>
      </c>
      <c r="L126" s="507">
        <v>1</v>
      </c>
      <c r="M126" s="507">
        <v>0</v>
      </c>
      <c r="N126" s="471">
        <f t="shared" si="11"/>
        <v>1</v>
      </c>
    </row>
    <row r="127" spans="1:14" ht="21">
      <c r="A127" s="506" t="s">
        <v>2696</v>
      </c>
      <c r="B127" s="507">
        <v>2</v>
      </c>
      <c r="C127" s="507">
        <v>2</v>
      </c>
      <c r="D127" s="507">
        <v>0</v>
      </c>
      <c r="E127" s="480">
        <v>3</v>
      </c>
      <c r="F127" s="507">
        <v>4</v>
      </c>
      <c r="G127" s="480">
        <v>0</v>
      </c>
      <c r="H127" s="507">
        <v>0</v>
      </c>
      <c r="I127" s="507">
        <v>2</v>
      </c>
      <c r="J127" s="507">
        <v>1</v>
      </c>
      <c r="K127" s="507">
        <v>0</v>
      </c>
      <c r="L127" s="507">
        <v>1</v>
      </c>
      <c r="M127" s="507">
        <v>1</v>
      </c>
      <c r="N127" s="471">
        <f t="shared" si="11"/>
        <v>16</v>
      </c>
    </row>
    <row r="128" spans="1:14" ht="21">
      <c r="A128" s="506" t="s">
        <v>2697</v>
      </c>
      <c r="B128" s="507">
        <v>0</v>
      </c>
      <c r="C128" s="507">
        <v>0</v>
      </c>
      <c r="D128" s="507">
        <v>0</v>
      </c>
      <c r="E128" s="480">
        <v>0</v>
      </c>
      <c r="F128" s="480">
        <v>0</v>
      </c>
      <c r="G128" s="480">
        <v>0</v>
      </c>
      <c r="H128" s="507">
        <v>0</v>
      </c>
      <c r="I128" s="507">
        <v>0</v>
      </c>
      <c r="J128" s="507">
        <v>0</v>
      </c>
      <c r="K128" s="507">
        <v>0</v>
      </c>
      <c r="L128" s="507">
        <v>0</v>
      </c>
      <c r="M128" s="507">
        <v>0</v>
      </c>
      <c r="N128" s="471">
        <f t="shared" si="11"/>
        <v>0</v>
      </c>
    </row>
    <row r="129" spans="1:14" ht="21">
      <c r="A129" s="506" t="s">
        <v>2698</v>
      </c>
      <c r="B129" s="507">
        <v>0</v>
      </c>
      <c r="C129" s="507">
        <v>0</v>
      </c>
      <c r="D129" s="507">
        <v>0</v>
      </c>
      <c r="E129" s="480">
        <v>0</v>
      </c>
      <c r="F129" s="480">
        <v>0</v>
      </c>
      <c r="G129" s="480">
        <v>0</v>
      </c>
      <c r="H129" s="507">
        <v>0</v>
      </c>
      <c r="I129" s="507">
        <v>0</v>
      </c>
      <c r="J129" s="507">
        <v>0</v>
      </c>
      <c r="K129" s="507">
        <v>0</v>
      </c>
      <c r="L129" s="507">
        <v>0</v>
      </c>
      <c r="M129" s="507">
        <v>0</v>
      </c>
      <c r="N129" s="471">
        <f t="shared" si="11"/>
        <v>0</v>
      </c>
    </row>
    <row r="130" spans="1:14" ht="21">
      <c r="A130" s="506" t="s">
        <v>2699</v>
      </c>
      <c r="B130" s="507">
        <v>0</v>
      </c>
      <c r="C130" s="507">
        <v>0</v>
      </c>
      <c r="D130" s="507">
        <v>0</v>
      </c>
      <c r="E130" s="480">
        <v>0</v>
      </c>
      <c r="F130" s="480">
        <v>0</v>
      </c>
      <c r="G130" s="507">
        <v>1</v>
      </c>
      <c r="H130" s="507">
        <v>2</v>
      </c>
      <c r="I130" s="507">
        <v>0</v>
      </c>
      <c r="J130" s="507">
        <v>0</v>
      </c>
      <c r="K130" s="507">
        <v>1</v>
      </c>
      <c r="L130" s="507">
        <v>0</v>
      </c>
      <c r="M130" s="507">
        <v>2</v>
      </c>
      <c r="N130" s="471">
        <f t="shared" si="11"/>
        <v>6</v>
      </c>
    </row>
    <row r="131" spans="1:14" ht="21">
      <c r="A131" s="506" t="s">
        <v>2700</v>
      </c>
      <c r="B131" s="507">
        <v>0</v>
      </c>
      <c r="C131" s="507">
        <v>0</v>
      </c>
      <c r="D131" s="507">
        <v>0</v>
      </c>
      <c r="E131" s="480">
        <v>0</v>
      </c>
      <c r="F131" s="480">
        <v>0</v>
      </c>
      <c r="G131" s="480">
        <v>0</v>
      </c>
      <c r="H131" s="507">
        <v>0</v>
      </c>
      <c r="I131" s="507">
        <v>0</v>
      </c>
      <c r="J131" s="507">
        <v>0</v>
      </c>
      <c r="K131" s="507">
        <v>0</v>
      </c>
      <c r="L131" s="507">
        <v>0</v>
      </c>
      <c r="M131" s="507">
        <v>0</v>
      </c>
      <c r="N131" s="471">
        <f t="shared" si="11"/>
        <v>0</v>
      </c>
    </row>
    <row r="132" spans="1:14" ht="21">
      <c r="A132" s="506" t="s">
        <v>2701</v>
      </c>
      <c r="B132" s="507">
        <v>0</v>
      </c>
      <c r="C132" s="507">
        <v>1</v>
      </c>
      <c r="D132" s="507">
        <v>1</v>
      </c>
      <c r="E132" s="480">
        <v>0</v>
      </c>
      <c r="F132" s="480">
        <v>0</v>
      </c>
      <c r="G132" s="507">
        <v>2</v>
      </c>
      <c r="H132" s="507">
        <v>1</v>
      </c>
      <c r="I132" s="507">
        <v>1</v>
      </c>
      <c r="J132" s="507">
        <v>0</v>
      </c>
      <c r="K132" s="507">
        <v>0</v>
      </c>
      <c r="L132" s="507">
        <v>1</v>
      </c>
      <c r="M132" s="507">
        <v>0</v>
      </c>
      <c r="N132" s="471">
        <f t="shared" si="11"/>
        <v>7</v>
      </c>
    </row>
    <row r="133" spans="1:14" ht="21">
      <c r="A133" s="506" t="s">
        <v>2702</v>
      </c>
      <c r="B133" s="507">
        <v>0</v>
      </c>
      <c r="C133" s="507">
        <v>0</v>
      </c>
      <c r="D133" s="507">
        <v>1</v>
      </c>
      <c r="E133" s="480">
        <v>0</v>
      </c>
      <c r="F133" s="480">
        <v>0</v>
      </c>
      <c r="G133" s="480">
        <v>0</v>
      </c>
      <c r="H133" s="507">
        <v>0</v>
      </c>
      <c r="I133" s="507">
        <v>1</v>
      </c>
      <c r="J133" s="507">
        <v>0</v>
      </c>
      <c r="K133" s="507">
        <v>0</v>
      </c>
      <c r="L133" s="507">
        <v>0</v>
      </c>
      <c r="M133" s="507">
        <v>0</v>
      </c>
      <c r="N133" s="471">
        <f t="shared" si="11"/>
        <v>2</v>
      </c>
    </row>
    <row r="134" spans="1:14" ht="21">
      <c r="A134" s="506" t="s">
        <v>2703</v>
      </c>
      <c r="B134" s="507">
        <v>0</v>
      </c>
      <c r="C134" s="507">
        <v>1</v>
      </c>
      <c r="D134" s="507">
        <v>0</v>
      </c>
      <c r="E134" s="480">
        <v>0</v>
      </c>
      <c r="F134" s="480">
        <v>0</v>
      </c>
      <c r="G134" s="507">
        <v>1</v>
      </c>
      <c r="H134" s="507">
        <v>2</v>
      </c>
      <c r="I134" s="507">
        <v>1</v>
      </c>
      <c r="J134" s="507">
        <v>0</v>
      </c>
      <c r="K134" s="507">
        <v>1</v>
      </c>
      <c r="L134" s="507">
        <v>0</v>
      </c>
      <c r="M134" s="507">
        <v>0</v>
      </c>
      <c r="N134" s="471">
        <f t="shared" si="11"/>
        <v>6</v>
      </c>
    </row>
    <row r="135" spans="1:14" ht="21">
      <c r="A135" s="506" t="s">
        <v>2704</v>
      </c>
      <c r="B135" s="507">
        <v>0</v>
      </c>
      <c r="C135" s="507">
        <v>2</v>
      </c>
      <c r="D135" s="507">
        <v>0</v>
      </c>
      <c r="E135" s="480">
        <v>0</v>
      </c>
      <c r="F135" s="480">
        <v>0</v>
      </c>
      <c r="G135" s="480">
        <v>0</v>
      </c>
      <c r="H135" s="507">
        <v>2</v>
      </c>
      <c r="I135" s="507">
        <v>0</v>
      </c>
      <c r="J135" s="507">
        <v>1</v>
      </c>
      <c r="K135" s="507">
        <v>1</v>
      </c>
      <c r="L135" s="507">
        <v>0</v>
      </c>
      <c r="M135" s="507">
        <v>0</v>
      </c>
      <c r="N135" s="471">
        <f t="shared" si="11"/>
        <v>6</v>
      </c>
    </row>
    <row r="136" spans="1:14" ht="21">
      <c r="A136" s="506" t="s">
        <v>2705</v>
      </c>
      <c r="B136" s="507">
        <v>0</v>
      </c>
      <c r="C136" s="507">
        <v>4</v>
      </c>
      <c r="D136" s="507">
        <v>2</v>
      </c>
      <c r="E136" s="480">
        <v>1</v>
      </c>
      <c r="F136" s="480">
        <v>0</v>
      </c>
      <c r="G136" s="480">
        <v>0</v>
      </c>
      <c r="H136" s="507">
        <v>1</v>
      </c>
      <c r="I136" s="507">
        <v>0</v>
      </c>
      <c r="J136" s="507">
        <v>1</v>
      </c>
      <c r="K136" s="507">
        <v>1</v>
      </c>
      <c r="L136" s="507">
        <v>0</v>
      </c>
      <c r="M136" s="507">
        <v>1</v>
      </c>
      <c r="N136" s="471">
        <f t="shared" si="11"/>
        <v>11</v>
      </c>
    </row>
    <row r="137" spans="1:14" ht="21">
      <c r="A137" s="506" t="s">
        <v>2706</v>
      </c>
      <c r="B137" s="507">
        <v>0</v>
      </c>
      <c r="C137" s="507">
        <v>0</v>
      </c>
      <c r="D137" s="507">
        <v>0</v>
      </c>
      <c r="E137" s="480">
        <v>0</v>
      </c>
      <c r="F137" s="480">
        <v>0</v>
      </c>
      <c r="G137" s="480">
        <v>0</v>
      </c>
      <c r="H137" s="507">
        <v>0</v>
      </c>
      <c r="I137" s="507">
        <v>1</v>
      </c>
      <c r="J137" s="507">
        <v>1</v>
      </c>
      <c r="K137" s="507">
        <v>0</v>
      </c>
      <c r="L137" s="507">
        <v>1</v>
      </c>
      <c r="M137" s="507">
        <v>0</v>
      </c>
      <c r="N137" s="471">
        <f aca="true" t="shared" si="12" ref="N137:N150">SUM(B137:M137)</f>
        <v>3</v>
      </c>
    </row>
    <row r="138" spans="1:14" ht="21">
      <c r="A138" s="506" t="s">
        <v>2707</v>
      </c>
      <c r="B138" s="507">
        <v>0</v>
      </c>
      <c r="C138" s="507">
        <v>0</v>
      </c>
      <c r="D138" s="507">
        <v>0</v>
      </c>
      <c r="E138" s="480">
        <v>0</v>
      </c>
      <c r="F138" s="480">
        <v>0</v>
      </c>
      <c r="G138" s="507">
        <v>1</v>
      </c>
      <c r="H138" s="507">
        <v>0</v>
      </c>
      <c r="I138" s="507">
        <v>0</v>
      </c>
      <c r="J138" s="507">
        <v>0</v>
      </c>
      <c r="K138" s="507">
        <v>0</v>
      </c>
      <c r="L138" s="507">
        <v>0</v>
      </c>
      <c r="M138" s="507">
        <v>1</v>
      </c>
      <c r="N138" s="471">
        <f t="shared" si="12"/>
        <v>2</v>
      </c>
    </row>
    <row r="139" spans="1:14" ht="21">
      <c r="A139" s="506" t="s">
        <v>2708</v>
      </c>
      <c r="B139" s="507">
        <v>1</v>
      </c>
      <c r="C139" s="507">
        <v>0</v>
      </c>
      <c r="D139" s="507">
        <v>0</v>
      </c>
      <c r="E139" s="480">
        <v>2</v>
      </c>
      <c r="F139" s="507">
        <v>3</v>
      </c>
      <c r="G139" s="507">
        <v>2</v>
      </c>
      <c r="H139" s="507">
        <v>0</v>
      </c>
      <c r="I139" s="507">
        <v>0</v>
      </c>
      <c r="J139" s="507">
        <v>1</v>
      </c>
      <c r="K139" s="507">
        <v>0</v>
      </c>
      <c r="L139" s="507">
        <v>1</v>
      </c>
      <c r="M139" s="507">
        <v>3</v>
      </c>
      <c r="N139" s="471">
        <f t="shared" si="12"/>
        <v>13</v>
      </c>
    </row>
    <row r="140" spans="1:14" ht="21">
      <c r="A140" s="506" t="s">
        <v>2709</v>
      </c>
      <c r="B140" s="507">
        <v>0</v>
      </c>
      <c r="C140" s="507">
        <v>0</v>
      </c>
      <c r="D140" s="507">
        <v>0</v>
      </c>
      <c r="E140" s="480">
        <v>0</v>
      </c>
      <c r="F140" s="507">
        <v>2</v>
      </c>
      <c r="G140" s="480">
        <v>0</v>
      </c>
      <c r="H140" s="507">
        <v>0</v>
      </c>
      <c r="I140" s="507">
        <v>0</v>
      </c>
      <c r="J140" s="507">
        <v>1</v>
      </c>
      <c r="K140" s="507">
        <v>1</v>
      </c>
      <c r="L140" s="507">
        <v>0</v>
      </c>
      <c r="M140" s="507">
        <v>0</v>
      </c>
      <c r="N140" s="471">
        <f t="shared" si="12"/>
        <v>4</v>
      </c>
    </row>
    <row r="141" spans="1:14" ht="21">
      <c r="A141" s="506" t="s">
        <v>2710</v>
      </c>
      <c r="B141" s="507">
        <v>0</v>
      </c>
      <c r="C141" s="507">
        <v>1</v>
      </c>
      <c r="D141" s="507">
        <v>1</v>
      </c>
      <c r="E141" s="480">
        <v>0</v>
      </c>
      <c r="F141" s="480">
        <v>0</v>
      </c>
      <c r="G141" s="480">
        <v>0</v>
      </c>
      <c r="H141" s="507">
        <v>3</v>
      </c>
      <c r="I141" s="507">
        <v>0</v>
      </c>
      <c r="J141" s="507">
        <v>0</v>
      </c>
      <c r="K141" s="507">
        <v>0</v>
      </c>
      <c r="L141" s="507">
        <v>0</v>
      </c>
      <c r="M141" s="507">
        <v>0</v>
      </c>
      <c r="N141" s="471">
        <f t="shared" si="12"/>
        <v>5</v>
      </c>
    </row>
    <row r="142" spans="1:14" ht="21">
      <c r="A142" s="506" t="s">
        <v>2711</v>
      </c>
      <c r="B142" s="507">
        <v>0</v>
      </c>
      <c r="C142" s="507">
        <v>0</v>
      </c>
      <c r="D142" s="507">
        <v>0</v>
      </c>
      <c r="E142" s="480">
        <v>0</v>
      </c>
      <c r="F142" s="480">
        <v>0</v>
      </c>
      <c r="G142" s="480">
        <v>0</v>
      </c>
      <c r="H142" s="507">
        <v>0</v>
      </c>
      <c r="I142" s="507">
        <v>0</v>
      </c>
      <c r="J142" s="507">
        <v>0</v>
      </c>
      <c r="K142" s="507">
        <v>0</v>
      </c>
      <c r="L142" s="507">
        <v>0</v>
      </c>
      <c r="M142" s="507">
        <v>0</v>
      </c>
      <c r="N142" s="471">
        <f t="shared" si="12"/>
        <v>0</v>
      </c>
    </row>
    <row r="143" spans="1:14" ht="21">
      <c r="A143" s="506" t="s">
        <v>2712</v>
      </c>
      <c r="B143" s="507">
        <v>0</v>
      </c>
      <c r="C143" s="507">
        <v>1</v>
      </c>
      <c r="D143" s="507">
        <v>0</v>
      </c>
      <c r="E143" s="480">
        <v>0</v>
      </c>
      <c r="F143" s="480">
        <v>0</v>
      </c>
      <c r="G143" s="480">
        <v>0</v>
      </c>
      <c r="H143" s="507">
        <v>0</v>
      </c>
      <c r="I143" s="507">
        <v>0</v>
      </c>
      <c r="J143" s="507">
        <v>0</v>
      </c>
      <c r="K143" s="507">
        <v>0</v>
      </c>
      <c r="L143" s="507">
        <v>0</v>
      </c>
      <c r="M143" s="507">
        <v>0</v>
      </c>
      <c r="N143" s="471">
        <f t="shared" si="12"/>
        <v>1</v>
      </c>
    </row>
    <row r="144" spans="1:14" ht="21">
      <c r="A144" s="506" t="s">
        <v>2713</v>
      </c>
      <c r="B144" s="507">
        <v>0</v>
      </c>
      <c r="C144" s="507">
        <v>0</v>
      </c>
      <c r="D144" s="507">
        <v>0</v>
      </c>
      <c r="E144" s="480">
        <v>0</v>
      </c>
      <c r="F144" s="480">
        <v>0</v>
      </c>
      <c r="G144" s="507">
        <v>2</v>
      </c>
      <c r="H144" s="507">
        <v>0</v>
      </c>
      <c r="I144" s="507">
        <v>0</v>
      </c>
      <c r="J144" s="507">
        <v>0</v>
      </c>
      <c r="K144" s="507">
        <v>0</v>
      </c>
      <c r="L144" s="507">
        <v>0</v>
      </c>
      <c r="M144" s="507">
        <v>0</v>
      </c>
      <c r="N144" s="471">
        <f t="shared" si="12"/>
        <v>2</v>
      </c>
    </row>
    <row r="145" spans="1:14" ht="21">
      <c r="A145" s="506" t="s">
        <v>2714</v>
      </c>
      <c r="B145" s="507">
        <v>0</v>
      </c>
      <c r="C145" s="507">
        <v>0</v>
      </c>
      <c r="D145" s="507">
        <v>1</v>
      </c>
      <c r="E145" s="480">
        <v>1</v>
      </c>
      <c r="F145" s="480">
        <v>0</v>
      </c>
      <c r="G145" s="480">
        <v>0</v>
      </c>
      <c r="H145" s="507">
        <v>0</v>
      </c>
      <c r="I145" s="507">
        <v>1</v>
      </c>
      <c r="J145" s="507">
        <v>0</v>
      </c>
      <c r="K145" s="507">
        <v>0</v>
      </c>
      <c r="L145" s="507">
        <v>0</v>
      </c>
      <c r="M145" s="507">
        <v>0</v>
      </c>
      <c r="N145" s="471">
        <f t="shared" si="12"/>
        <v>3</v>
      </c>
    </row>
    <row r="146" spans="1:14" ht="21">
      <c r="A146" s="506" t="s">
        <v>2715</v>
      </c>
      <c r="B146" s="507">
        <v>0</v>
      </c>
      <c r="C146" s="507">
        <v>0</v>
      </c>
      <c r="D146" s="507">
        <v>0</v>
      </c>
      <c r="E146" s="480">
        <v>0</v>
      </c>
      <c r="F146" s="480">
        <v>0</v>
      </c>
      <c r="G146" s="480">
        <v>0</v>
      </c>
      <c r="H146" s="507">
        <v>0</v>
      </c>
      <c r="I146" s="507">
        <v>0</v>
      </c>
      <c r="J146" s="507">
        <v>0</v>
      </c>
      <c r="K146" s="507">
        <v>0</v>
      </c>
      <c r="L146" s="507">
        <v>0</v>
      </c>
      <c r="M146" s="507">
        <v>0</v>
      </c>
      <c r="N146" s="471">
        <f t="shared" si="12"/>
        <v>0</v>
      </c>
    </row>
    <row r="147" spans="1:14" ht="21">
      <c r="A147" s="506" t="s">
        <v>2716</v>
      </c>
      <c r="B147" s="507">
        <v>1</v>
      </c>
      <c r="C147" s="507">
        <v>0</v>
      </c>
      <c r="D147" s="507">
        <v>0</v>
      </c>
      <c r="E147" s="480">
        <v>0</v>
      </c>
      <c r="F147" s="480">
        <v>0</v>
      </c>
      <c r="G147" s="507">
        <v>1</v>
      </c>
      <c r="H147" s="507">
        <v>1</v>
      </c>
      <c r="I147" s="507">
        <v>0</v>
      </c>
      <c r="J147" s="507">
        <v>0</v>
      </c>
      <c r="K147" s="507">
        <v>1</v>
      </c>
      <c r="L147" s="507">
        <v>0</v>
      </c>
      <c r="M147" s="507">
        <v>2</v>
      </c>
      <c r="N147" s="471">
        <f t="shared" si="12"/>
        <v>6</v>
      </c>
    </row>
    <row r="148" spans="1:14" ht="21">
      <c r="A148" s="506" t="s">
        <v>2717</v>
      </c>
      <c r="B148" s="507">
        <v>0</v>
      </c>
      <c r="C148" s="507">
        <v>0</v>
      </c>
      <c r="D148" s="507">
        <v>0</v>
      </c>
      <c r="E148" s="480">
        <v>0</v>
      </c>
      <c r="F148" s="480">
        <v>0</v>
      </c>
      <c r="G148" s="480">
        <v>0</v>
      </c>
      <c r="H148" s="507">
        <v>0</v>
      </c>
      <c r="I148" s="507">
        <v>0</v>
      </c>
      <c r="J148" s="507">
        <v>0</v>
      </c>
      <c r="K148" s="507">
        <v>0</v>
      </c>
      <c r="L148" s="507">
        <v>0</v>
      </c>
      <c r="M148" s="507">
        <v>0</v>
      </c>
      <c r="N148" s="471">
        <f t="shared" si="12"/>
        <v>0</v>
      </c>
    </row>
    <row r="149" spans="1:14" ht="21">
      <c r="A149" s="506" t="s">
        <v>2718</v>
      </c>
      <c r="B149" s="507">
        <v>0</v>
      </c>
      <c r="C149" s="507">
        <v>0</v>
      </c>
      <c r="D149" s="507">
        <v>0</v>
      </c>
      <c r="E149" s="480">
        <v>0</v>
      </c>
      <c r="F149" s="480">
        <v>0</v>
      </c>
      <c r="G149" s="480">
        <v>0</v>
      </c>
      <c r="H149" s="507">
        <v>0</v>
      </c>
      <c r="I149" s="507">
        <v>0</v>
      </c>
      <c r="J149" s="507">
        <v>0</v>
      </c>
      <c r="K149" s="507">
        <v>0</v>
      </c>
      <c r="L149" s="507">
        <v>0</v>
      </c>
      <c r="M149" s="507">
        <v>0</v>
      </c>
      <c r="N149" s="471">
        <f t="shared" si="12"/>
        <v>0</v>
      </c>
    </row>
    <row r="150" spans="1:14" ht="21">
      <c r="A150" s="502" t="s">
        <v>2596</v>
      </c>
      <c r="B150" s="502">
        <f aca="true" t="shared" si="13" ref="B150:M150">SUM(B73:B149)</f>
        <v>23</v>
      </c>
      <c r="C150" s="502">
        <f t="shared" si="13"/>
        <v>24</v>
      </c>
      <c r="D150" s="502">
        <f t="shared" si="13"/>
        <v>24</v>
      </c>
      <c r="E150" s="502">
        <f t="shared" si="13"/>
        <v>25</v>
      </c>
      <c r="F150" s="502">
        <f t="shared" si="13"/>
        <v>21</v>
      </c>
      <c r="G150" s="502">
        <f t="shared" si="13"/>
        <v>25</v>
      </c>
      <c r="H150" s="502">
        <f t="shared" si="13"/>
        <v>23</v>
      </c>
      <c r="I150" s="502">
        <f t="shared" si="13"/>
        <v>27</v>
      </c>
      <c r="J150" s="502">
        <f t="shared" si="13"/>
        <v>14</v>
      </c>
      <c r="K150" s="502">
        <f t="shared" si="13"/>
        <v>26</v>
      </c>
      <c r="L150" s="502">
        <f t="shared" si="13"/>
        <v>34</v>
      </c>
      <c r="M150" s="502">
        <f t="shared" si="13"/>
        <v>28</v>
      </c>
      <c r="N150" s="471">
        <f t="shared" si="12"/>
        <v>294</v>
      </c>
    </row>
    <row r="151" spans="1:14" ht="21">
      <c r="A151" s="508" t="s">
        <v>2719</v>
      </c>
      <c r="B151" s="509"/>
      <c r="C151" s="509"/>
      <c r="D151" s="509"/>
      <c r="E151" s="510"/>
      <c r="F151" s="510"/>
      <c r="G151" s="509"/>
      <c r="H151" s="509"/>
      <c r="I151" s="509"/>
      <c r="J151" s="509"/>
      <c r="K151" s="509"/>
      <c r="L151" s="509"/>
      <c r="M151" s="509"/>
      <c r="N151" s="509"/>
    </row>
    <row r="152" spans="1:14" ht="21">
      <c r="A152" s="338" t="s">
        <v>2720</v>
      </c>
      <c r="B152" s="480">
        <v>9</v>
      </c>
      <c r="C152" s="480">
        <v>8</v>
      </c>
      <c r="D152" s="480">
        <v>8</v>
      </c>
      <c r="E152" s="480">
        <v>9</v>
      </c>
      <c r="F152" s="480">
        <v>4</v>
      </c>
      <c r="G152" s="480">
        <v>5</v>
      </c>
      <c r="H152" s="480">
        <v>5</v>
      </c>
      <c r="I152" s="480">
        <v>7</v>
      </c>
      <c r="J152" s="480">
        <v>4</v>
      </c>
      <c r="K152" s="480">
        <v>4</v>
      </c>
      <c r="L152" s="480">
        <v>9</v>
      </c>
      <c r="M152" s="480">
        <v>5</v>
      </c>
      <c r="N152" s="471">
        <f aca="true" t="shared" si="14" ref="N152:N163">SUM(B152:M152)</f>
        <v>77</v>
      </c>
    </row>
    <row r="153" spans="1:14" ht="21">
      <c r="A153" s="338" t="s">
        <v>2721</v>
      </c>
      <c r="B153" s="480">
        <v>1</v>
      </c>
      <c r="C153" s="480">
        <v>0</v>
      </c>
      <c r="D153" s="480">
        <v>5</v>
      </c>
      <c r="E153" s="480">
        <v>1</v>
      </c>
      <c r="F153" s="480">
        <v>2</v>
      </c>
      <c r="G153" s="480">
        <v>4</v>
      </c>
      <c r="H153" s="480">
        <v>2</v>
      </c>
      <c r="I153" s="480">
        <v>2</v>
      </c>
      <c r="J153" s="480">
        <v>2</v>
      </c>
      <c r="K153" s="480">
        <v>3</v>
      </c>
      <c r="L153" s="480">
        <v>1</v>
      </c>
      <c r="M153" s="480">
        <v>3</v>
      </c>
      <c r="N153" s="471">
        <f t="shared" si="14"/>
        <v>26</v>
      </c>
    </row>
    <row r="154" spans="1:14" ht="21">
      <c r="A154" s="338" t="s">
        <v>267</v>
      </c>
      <c r="B154" s="480">
        <v>6</v>
      </c>
      <c r="C154" s="480">
        <v>6</v>
      </c>
      <c r="D154" s="480">
        <v>5</v>
      </c>
      <c r="E154" s="480">
        <v>4</v>
      </c>
      <c r="F154" s="480">
        <v>3</v>
      </c>
      <c r="G154" s="480">
        <v>5</v>
      </c>
      <c r="H154" s="480">
        <v>3</v>
      </c>
      <c r="I154" s="480">
        <v>9</v>
      </c>
      <c r="J154" s="480">
        <v>4</v>
      </c>
      <c r="K154" s="480">
        <v>7</v>
      </c>
      <c r="L154" s="480">
        <v>4</v>
      </c>
      <c r="M154" s="480">
        <v>8</v>
      </c>
      <c r="N154" s="471">
        <f t="shared" si="14"/>
        <v>64</v>
      </c>
    </row>
    <row r="155" spans="1:14" ht="21">
      <c r="A155" s="338" t="s">
        <v>2078</v>
      </c>
      <c r="B155" s="480">
        <v>1</v>
      </c>
      <c r="C155" s="480">
        <v>1</v>
      </c>
      <c r="D155" s="480">
        <v>0</v>
      </c>
      <c r="E155" s="480">
        <v>2</v>
      </c>
      <c r="F155" s="480">
        <v>0</v>
      </c>
      <c r="G155" s="480">
        <v>4</v>
      </c>
      <c r="H155" s="480">
        <v>4</v>
      </c>
      <c r="I155" s="480">
        <v>2</v>
      </c>
      <c r="J155" s="480">
        <v>1</v>
      </c>
      <c r="K155" s="480">
        <v>4</v>
      </c>
      <c r="L155" s="480">
        <v>5</v>
      </c>
      <c r="M155" s="480">
        <v>6</v>
      </c>
      <c r="N155" s="471">
        <f t="shared" si="14"/>
        <v>30</v>
      </c>
    </row>
    <row r="156" spans="1:14" ht="21">
      <c r="A156" s="338" t="s">
        <v>2722</v>
      </c>
      <c r="B156" s="480">
        <v>0</v>
      </c>
      <c r="C156" s="480">
        <v>0</v>
      </c>
      <c r="D156" s="480">
        <v>1</v>
      </c>
      <c r="E156" s="480">
        <v>0</v>
      </c>
      <c r="F156" s="480">
        <v>0</v>
      </c>
      <c r="G156" s="480">
        <v>0</v>
      </c>
      <c r="H156" s="480">
        <v>0</v>
      </c>
      <c r="I156" s="480">
        <v>0</v>
      </c>
      <c r="J156" s="480">
        <v>0</v>
      </c>
      <c r="K156" s="480">
        <v>0</v>
      </c>
      <c r="L156" s="480">
        <v>0</v>
      </c>
      <c r="M156" s="480">
        <v>0</v>
      </c>
      <c r="N156" s="471">
        <f t="shared" si="14"/>
        <v>1</v>
      </c>
    </row>
    <row r="157" spans="1:14" ht="21">
      <c r="A157" s="338" t="s">
        <v>2723</v>
      </c>
      <c r="B157" s="480">
        <v>0</v>
      </c>
      <c r="C157" s="480">
        <v>0</v>
      </c>
      <c r="D157" s="480">
        <v>0</v>
      </c>
      <c r="E157" s="480">
        <v>0</v>
      </c>
      <c r="F157" s="480">
        <v>0</v>
      </c>
      <c r="G157" s="480">
        <v>1</v>
      </c>
      <c r="H157" s="480">
        <v>1</v>
      </c>
      <c r="I157" s="480">
        <v>1</v>
      </c>
      <c r="J157" s="480">
        <v>1</v>
      </c>
      <c r="K157" s="480">
        <v>1</v>
      </c>
      <c r="L157" s="480">
        <v>1</v>
      </c>
      <c r="M157" s="480">
        <v>0</v>
      </c>
      <c r="N157" s="471">
        <f t="shared" si="14"/>
        <v>6</v>
      </c>
    </row>
    <row r="158" spans="1:14" ht="21">
      <c r="A158" s="338" t="s">
        <v>2724</v>
      </c>
      <c r="B158" s="480">
        <v>1</v>
      </c>
      <c r="C158" s="480">
        <v>5</v>
      </c>
      <c r="D158" s="480">
        <v>3</v>
      </c>
      <c r="E158" s="480">
        <v>1</v>
      </c>
      <c r="F158" s="480">
        <v>1</v>
      </c>
      <c r="G158" s="480">
        <v>0</v>
      </c>
      <c r="H158" s="480">
        <v>0</v>
      </c>
      <c r="I158" s="480">
        <v>0</v>
      </c>
      <c r="J158" s="480">
        <v>0</v>
      </c>
      <c r="K158" s="480">
        <v>2</v>
      </c>
      <c r="L158" s="480">
        <v>4</v>
      </c>
      <c r="M158" s="480">
        <v>1</v>
      </c>
      <c r="N158" s="471">
        <f t="shared" si="14"/>
        <v>18</v>
      </c>
    </row>
    <row r="159" spans="1:14" ht="21">
      <c r="A159" s="338" t="s">
        <v>2725</v>
      </c>
      <c r="B159" s="480">
        <v>0</v>
      </c>
      <c r="C159" s="480">
        <v>0</v>
      </c>
      <c r="D159" s="480">
        <v>0</v>
      </c>
      <c r="E159" s="480">
        <v>0</v>
      </c>
      <c r="F159" s="480">
        <v>0</v>
      </c>
      <c r="G159" s="480">
        <v>0</v>
      </c>
      <c r="H159" s="480">
        <v>0</v>
      </c>
      <c r="I159" s="480">
        <v>0</v>
      </c>
      <c r="J159" s="480">
        <v>0</v>
      </c>
      <c r="K159" s="480">
        <v>0</v>
      </c>
      <c r="L159" s="480">
        <v>0</v>
      </c>
      <c r="M159" s="480">
        <v>0</v>
      </c>
      <c r="N159" s="471">
        <f t="shared" si="14"/>
        <v>0</v>
      </c>
    </row>
    <row r="160" spans="1:14" ht="21">
      <c r="A160" s="338" t="s">
        <v>2105</v>
      </c>
      <c r="B160" s="480">
        <v>5</v>
      </c>
      <c r="C160" s="480">
        <v>4</v>
      </c>
      <c r="D160" s="480">
        <v>2</v>
      </c>
      <c r="E160" s="480">
        <v>5</v>
      </c>
      <c r="F160" s="480">
        <v>11</v>
      </c>
      <c r="G160" s="480">
        <v>4</v>
      </c>
      <c r="H160" s="480">
        <v>6</v>
      </c>
      <c r="I160" s="480">
        <v>3</v>
      </c>
      <c r="J160" s="480">
        <v>0</v>
      </c>
      <c r="K160" s="480">
        <v>5</v>
      </c>
      <c r="L160" s="480">
        <v>10</v>
      </c>
      <c r="M160" s="480">
        <v>5</v>
      </c>
      <c r="N160" s="471">
        <f t="shared" si="14"/>
        <v>60</v>
      </c>
    </row>
    <row r="161" spans="1:14" ht="21">
      <c r="A161" s="338" t="s">
        <v>2125</v>
      </c>
      <c r="B161" s="480">
        <v>0</v>
      </c>
      <c r="C161" s="480">
        <v>0</v>
      </c>
      <c r="D161" s="480">
        <v>0</v>
      </c>
      <c r="E161" s="480">
        <v>1</v>
      </c>
      <c r="F161" s="480">
        <v>0</v>
      </c>
      <c r="G161" s="480">
        <v>0</v>
      </c>
      <c r="H161" s="480">
        <v>0</v>
      </c>
      <c r="I161" s="480">
        <v>1</v>
      </c>
      <c r="J161" s="480">
        <v>1</v>
      </c>
      <c r="K161" s="480">
        <v>0</v>
      </c>
      <c r="L161" s="480">
        <v>0</v>
      </c>
      <c r="M161" s="480">
        <v>0</v>
      </c>
      <c r="N161" s="471">
        <f t="shared" si="14"/>
        <v>3</v>
      </c>
    </row>
    <row r="162" spans="1:14" ht="21">
      <c r="A162" s="338" t="s">
        <v>279</v>
      </c>
      <c r="B162" s="480">
        <v>0</v>
      </c>
      <c r="C162" s="480">
        <v>0</v>
      </c>
      <c r="D162" s="480">
        <v>0</v>
      </c>
      <c r="E162" s="480">
        <v>2</v>
      </c>
      <c r="F162" s="480">
        <v>0</v>
      </c>
      <c r="G162" s="480">
        <v>2</v>
      </c>
      <c r="H162" s="480">
        <v>2</v>
      </c>
      <c r="I162" s="480">
        <v>2</v>
      </c>
      <c r="J162" s="480">
        <v>1</v>
      </c>
      <c r="K162" s="480">
        <v>0</v>
      </c>
      <c r="L162" s="480">
        <v>0</v>
      </c>
      <c r="M162" s="480">
        <v>0</v>
      </c>
      <c r="N162" s="471">
        <f t="shared" si="14"/>
        <v>9</v>
      </c>
    </row>
    <row r="163" spans="1:14" ht="21">
      <c r="A163" s="502" t="s">
        <v>1206</v>
      </c>
      <c r="B163" s="502">
        <f aca="true" t="shared" si="15" ref="B163:M163">SUM(B152:B162)</f>
        <v>23</v>
      </c>
      <c r="C163" s="502">
        <f t="shared" si="15"/>
        <v>24</v>
      </c>
      <c r="D163" s="502">
        <f t="shared" si="15"/>
        <v>24</v>
      </c>
      <c r="E163" s="502">
        <f t="shared" si="15"/>
        <v>25</v>
      </c>
      <c r="F163" s="502">
        <f t="shared" si="15"/>
        <v>21</v>
      </c>
      <c r="G163" s="502">
        <f t="shared" si="15"/>
        <v>25</v>
      </c>
      <c r="H163" s="502">
        <f t="shared" si="15"/>
        <v>23</v>
      </c>
      <c r="I163" s="502">
        <f t="shared" si="15"/>
        <v>27</v>
      </c>
      <c r="J163" s="502">
        <f t="shared" si="15"/>
        <v>14</v>
      </c>
      <c r="K163" s="502">
        <f t="shared" si="15"/>
        <v>26</v>
      </c>
      <c r="L163" s="502">
        <f t="shared" si="15"/>
        <v>34</v>
      </c>
      <c r="M163" s="502">
        <f t="shared" si="15"/>
        <v>28</v>
      </c>
      <c r="N163" s="471">
        <f t="shared" si="14"/>
        <v>294</v>
      </c>
    </row>
    <row r="164" spans="1:14" ht="21">
      <c r="A164" s="511" t="s">
        <v>2059</v>
      </c>
      <c r="B164" s="512"/>
      <c r="C164" s="512"/>
      <c r="D164" s="512"/>
      <c r="E164" s="513"/>
      <c r="F164" s="513"/>
      <c r="G164" s="512"/>
      <c r="H164" s="512"/>
      <c r="I164" s="512"/>
      <c r="J164" s="512"/>
      <c r="K164" s="512"/>
      <c r="L164" s="512"/>
      <c r="M164" s="512"/>
      <c r="N164" s="512"/>
    </row>
    <row r="165" spans="1:14" ht="21">
      <c r="A165" s="338" t="s">
        <v>1369</v>
      </c>
      <c r="B165" s="480">
        <v>14</v>
      </c>
      <c r="C165" s="480">
        <v>12</v>
      </c>
      <c r="D165" s="480">
        <v>14</v>
      </c>
      <c r="E165" s="480">
        <v>13</v>
      </c>
      <c r="F165" s="480">
        <v>15</v>
      </c>
      <c r="G165" s="480">
        <v>17</v>
      </c>
      <c r="H165" s="480">
        <v>14</v>
      </c>
      <c r="I165" s="480">
        <v>14</v>
      </c>
      <c r="J165" s="480">
        <v>9</v>
      </c>
      <c r="K165" s="480">
        <v>16</v>
      </c>
      <c r="L165" s="480">
        <v>23</v>
      </c>
      <c r="M165" s="480">
        <v>19</v>
      </c>
      <c r="N165" s="471">
        <f>SUM(B165:M165)</f>
        <v>180</v>
      </c>
    </row>
    <row r="166" spans="1:14" ht="21">
      <c r="A166" s="338" t="s">
        <v>1204</v>
      </c>
      <c r="B166" s="480">
        <v>8</v>
      </c>
      <c r="C166" s="480">
        <v>11</v>
      </c>
      <c r="D166" s="480">
        <v>8</v>
      </c>
      <c r="E166" s="480">
        <v>10</v>
      </c>
      <c r="F166" s="480">
        <v>6</v>
      </c>
      <c r="G166" s="480">
        <v>6</v>
      </c>
      <c r="H166" s="480">
        <v>6</v>
      </c>
      <c r="I166" s="480">
        <v>8</v>
      </c>
      <c r="J166" s="480">
        <v>3</v>
      </c>
      <c r="K166" s="480">
        <v>8</v>
      </c>
      <c r="L166" s="480">
        <v>11</v>
      </c>
      <c r="M166" s="480">
        <v>9</v>
      </c>
      <c r="N166" s="471">
        <f>SUM(B166:M166)</f>
        <v>94</v>
      </c>
    </row>
    <row r="167" spans="1:14" ht="21">
      <c r="A167" s="338" t="s">
        <v>2726</v>
      </c>
      <c r="B167" s="480">
        <v>0</v>
      </c>
      <c r="C167" s="480">
        <v>0</v>
      </c>
      <c r="D167" s="480">
        <v>0</v>
      </c>
      <c r="E167" s="480">
        <v>0</v>
      </c>
      <c r="F167" s="480">
        <v>0</v>
      </c>
      <c r="G167" s="480">
        <v>0</v>
      </c>
      <c r="H167" s="480">
        <v>0</v>
      </c>
      <c r="I167" s="480">
        <v>0</v>
      </c>
      <c r="J167" s="480">
        <v>0</v>
      </c>
      <c r="K167" s="480">
        <v>1</v>
      </c>
      <c r="L167" s="480">
        <v>0</v>
      </c>
      <c r="M167" s="480">
        <v>0</v>
      </c>
      <c r="N167" s="471">
        <f>SUM(B167:M167)</f>
        <v>1</v>
      </c>
    </row>
    <row r="168" spans="1:14" ht="21">
      <c r="A168" s="338" t="s">
        <v>279</v>
      </c>
      <c r="B168" s="480">
        <v>1</v>
      </c>
      <c r="C168" s="480">
        <v>1</v>
      </c>
      <c r="D168" s="480">
        <v>2</v>
      </c>
      <c r="E168" s="480">
        <v>2</v>
      </c>
      <c r="F168" s="480">
        <v>0</v>
      </c>
      <c r="G168" s="480">
        <v>2</v>
      </c>
      <c r="H168" s="480">
        <v>3</v>
      </c>
      <c r="I168" s="480">
        <v>5</v>
      </c>
      <c r="J168" s="480">
        <v>2</v>
      </c>
      <c r="K168" s="480">
        <v>1</v>
      </c>
      <c r="L168" s="480">
        <v>0</v>
      </c>
      <c r="M168" s="480">
        <v>0</v>
      </c>
      <c r="N168" s="471">
        <f>SUM(B168:M168)</f>
        <v>19</v>
      </c>
    </row>
    <row r="169" spans="1:14" ht="21">
      <c r="A169" s="502" t="s">
        <v>1206</v>
      </c>
      <c r="B169" s="502">
        <f aca="true" t="shared" si="16" ref="B169:M169">SUM(B165:B168)</f>
        <v>23</v>
      </c>
      <c r="C169" s="502">
        <f t="shared" si="16"/>
        <v>24</v>
      </c>
      <c r="D169" s="502">
        <f t="shared" si="16"/>
        <v>24</v>
      </c>
      <c r="E169" s="502">
        <f t="shared" si="16"/>
        <v>25</v>
      </c>
      <c r="F169" s="502">
        <f t="shared" si="16"/>
        <v>21</v>
      </c>
      <c r="G169" s="502">
        <f t="shared" si="16"/>
        <v>25</v>
      </c>
      <c r="H169" s="502">
        <f t="shared" si="16"/>
        <v>23</v>
      </c>
      <c r="I169" s="502">
        <f t="shared" si="16"/>
        <v>27</v>
      </c>
      <c r="J169" s="502">
        <f t="shared" si="16"/>
        <v>14</v>
      </c>
      <c r="K169" s="502">
        <f t="shared" si="16"/>
        <v>26</v>
      </c>
      <c r="L169" s="502">
        <f t="shared" si="16"/>
        <v>34</v>
      </c>
      <c r="M169" s="502">
        <f t="shared" si="16"/>
        <v>28</v>
      </c>
      <c r="N169" s="471">
        <f>SUM(B169:M169)</f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7"/>
  <sheetViews>
    <sheetView zoomScalePageLayoutView="0" workbookViewId="0" topLeftCell="A1">
      <selection activeCell="A1" sqref="A1:Q2"/>
    </sheetView>
  </sheetViews>
  <sheetFormatPr defaultColWidth="9.140625" defaultRowHeight="15"/>
  <sheetData>
    <row r="1" spans="1:19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08"/>
      <c r="S1" s="208"/>
    </row>
    <row r="2" spans="1:19" ht="21">
      <c r="A2" s="514" t="s">
        <v>1209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208"/>
      <c r="S2" s="208"/>
    </row>
    <row r="3" spans="1:19" ht="2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08"/>
      <c r="S3" s="208"/>
    </row>
    <row r="4" spans="1:19" ht="21">
      <c r="A4" s="515" t="s">
        <v>0</v>
      </c>
      <c r="B4" s="516" t="s">
        <v>1</v>
      </c>
      <c r="C4" s="516"/>
      <c r="D4" s="515" t="s">
        <v>2</v>
      </c>
      <c r="E4" s="515"/>
      <c r="F4" s="515"/>
      <c r="G4" s="515"/>
      <c r="H4" s="515" t="s">
        <v>3</v>
      </c>
      <c r="I4" s="515" t="s">
        <v>4</v>
      </c>
      <c r="J4" s="515"/>
      <c r="K4" s="515"/>
      <c r="L4" s="515"/>
      <c r="M4" s="515" t="s">
        <v>5</v>
      </c>
      <c r="N4" s="515"/>
      <c r="O4" s="515" t="s">
        <v>6</v>
      </c>
      <c r="P4" s="515"/>
      <c r="Q4" s="515" t="s">
        <v>7</v>
      </c>
      <c r="R4" s="209"/>
      <c r="S4" s="209"/>
    </row>
    <row r="5" spans="1:19" ht="63">
      <c r="A5" s="515"/>
      <c r="B5" s="213" t="s">
        <v>8</v>
      </c>
      <c r="C5" s="213" t="s">
        <v>9</v>
      </c>
      <c r="D5" s="213" t="s">
        <v>10</v>
      </c>
      <c r="E5" s="213" t="s">
        <v>11</v>
      </c>
      <c r="F5" s="213" t="s">
        <v>12</v>
      </c>
      <c r="G5" s="213" t="s">
        <v>13</v>
      </c>
      <c r="H5" s="515"/>
      <c r="I5" s="211" t="s">
        <v>14</v>
      </c>
      <c r="J5" s="211" t="s">
        <v>15</v>
      </c>
      <c r="K5" s="214" t="s">
        <v>16</v>
      </c>
      <c r="L5" s="215" t="s">
        <v>17</v>
      </c>
      <c r="M5" s="213" t="s">
        <v>18</v>
      </c>
      <c r="N5" s="213" t="s">
        <v>19</v>
      </c>
      <c r="O5" s="213" t="s">
        <v>20</v>
      </c>
      <c r="P5" s="213" t="s">
        <v>21</v>
      </c>
      <c r="Q5" s="515"/>
      <c r="R5" s="209" t="s">
        <v>22</v>
      </c>
      <c r="S5" s="209"/>
    </row>
    <row r="6" spans="1:19" ht="21">
      <c r="A6" s="217">
        <v>1</v>
      </c>
      <c r="B6" s="217" t="s">
        <v>1210</v>
      </c>
      <c r="C6" s="226">
        <v>15</v>
      </c>
      <c r="D6" s="217" t="s">
        <v>1211</v>
      </c>
      <c r="E6" s="217" t="s">
        <v>852</v>
      </c>
      <c r="F6" s="217" t="s">
        <v>853</v>
      </c>
      <c r="G6" s="217" t="s">
        <v>555</v>
      </c>
      <c r="H6" s="212" t="s">
        <v>1212</v>
      </c>
      <c r="I6" s="212" t="s">
        <v>1213</v>
      </c>
      <c r="J6" s="212" t="s">
        <v>57</v>
      </c>
      <c r="K6" s="212" t="s">
        <v>71</v>
      </c>
      <c r="L6" s="217">
        <v>36</v>
      </c>
      <c r="M6" s="217" t="s">
        <v>1214</v>
      </c>
      <c r="N6" s="217">
        <v>49</v>
      </c>
      <c r="O6" s="217">
        <v>0</v>
      </c>
      <c r="P6" s="217">
        <v>14</v>
      </c>
      <c r="Q6" s="212" t="s">
        <v>279</v>
      </c>
      <c r="R6" s="208">
        <v>1</v>
      </c>
      <c r="S6" s="207" t="s">
        <v>280</v>
      </c>
    </row>
    <row r="7" spans="1:19" ht="21">
      <c r="A7" s="217"/>
      <c r="B7" s="217"/>
      <c r="C7" s="217"/>
      <c r="D7" s="217" t="s">
        <v>1215</v>
      </c>
      <c r="E7" s="217"/>
      <c r="F7" s="217"/>
      <c r="G7" s="217"/>
      <c r="H7" s="212" t="s">
        <v>1216</v>
      </c>
      <c r="I7" s="212" t="s">
        <v>1217</v>
      </c>
      <c r="J7" s="212" t="s">
        <v>142</v>
      </c>
      <c r="K7" s="212" t="s">
        <v>71</v>
      </c>
      <c r="L7" s="217">
        <v>2</v>
      </c>
      <c r="M7" s="217" t="s">
        <v>1218</v>
      </c>
      <c r="N7" s="217"/>
      <c r="O7" s="217"/>
      <c r="P7" s="217"/>
      <c r="Q7" s="212"/>
      <c r="R7" s="208"/>
      <c r="S7" s="206"/>
    </row>
    <row r="8" spans="1:19" ht="21.75" thickBot="1">
      <c r="A8" s="218"/>
      <c r="B8" s="218"/>
      <c r="C8" s="218"/>
      <c r="D8" s="218"/>
      <c r="E8" s="218"/>
      <c r="F8" s="218"/>
      <c r="G8" s="218"/>
      <c r="H8" s="221"/>
      <c r="I8" s="221"/>
      <c r="J8" s="221"/>
      <c r="K8" s="221"/>
      <c r="L8" s="218"/>
      <c r="M8" s="218"/>
      <c r="N8" s="218"/>
      <c r="O8" s="218"/>
      <c r="P8" s="218"/>
      <c r="Q8" s="221"/>
      <c r="R8" s="208"/>
      <c r="S8" s="206"/>
    </row>
    <row r="9" spans="1:19" ht="21">
      <c r="A9" s="219">
        <v>2</v>
      </c>
      <c r="B9" s="219" t="s">
        <v>1219</v>
      </c>
      <c r="C9" s="222">
        <v>10.55</v>
      </c>
      <c r="D9" s="219" t="s">
        <v>1220</v>
      </c>
      <c r="E9" s="219" t="s">
        <v>1221</v>
      </c>
      <c r="F9" s="219" t="s">
        <v>1222</v>
      </c>
      <c r="G9" s="219" t="s">
        <v>723</v>
      </c>
      <c r="H9" s="220" t="s">
        <v>1223</v>
      </c>
      <c r="I9" s="220" t="s">
        <v>1224</v>
      </c>
      <c r="J9" s="220" t="s">
        <v>405</v>
      </c>
      <c r="K9" s="220" t="s">
        <v>71</v>
      </c>
      <c r="L9" s="219">
        <v>3</v>
      </c>
      <c r="M9" s="219" t="s">
        <v>1225</v>
      </c>
      <c r="N9" s="219">
        <v>20</v>
      </c>
      <c r="O9" s="219">
        <v>2</v>
      </c>
      <c r="P9" s="219">
        <v>0</v>
      </c>
      <c r="Q9" s="220" t="s">
        <v>1226</v>
      </c>
      <c r="R9" s="208">
        <v>1</v>
      </c>
      <c r="S9" s="207" t="s">
        <v>1227</v>
      </c>
    </row>
    <row r="10" spans="1:19" ht="21">
      <c r="A10" s="217"/>
      <c r="B10" s="217"/>
      <c r="C10" s="217"/>
      <c r="D10" s="217" t="s">
        <v>1221</v>
      </c>
      <c r="E10" s="217"/>
      <c r="F10" s="217"/>
      <c r="G10" s="217"/>
      <c r="H10" s="212" t="s">
        <v>1228</v>
      </c>
      <c r="I10" s="212"/>
      <c r="J10" s="212"/>
      <c r="K10" s="212"/>
      <c r="L10" s="217"/>
      <c r="M10" s="217" t="s">
        <v>1229</v>
      </c>
      <c r="N10" s="217"/>
      <c r="O10" s="217"/>
      <c r="P10" s="217"/>
      <c r="Q10" s="212" t="s">
        <v>1230</v>
      </c>
      <c r="R10" s="208"/>
      <c r="S10" s="206"/>
    </row>
    <row r="11" spans="1:19" ht="21.75" thickBot="1">
      <c r="A11" s="218"/>
      <c r="B11" s="218"/>
      <c r="C11" s="218"/>
      <c r="D11" s="218"/>
      <c r="E11" s="218"/>
      <c r="F11" s="218"/>
      <c r="G11" s="218"/>
      <c r="H11" s="221"/>
      <c r="I11" s="221"/>
      <c r="J11" s="221"/>
      <c r="K11" s="221"/>
      <c r="L11" s="218"/>
      <c r="M11" s="218"/>
      <c r="N11" s="218"/>
      <c r="O11" s="218"/>
      <c r="P11" s="218"/>
      <c r="Q11" s="221"/>
      <c r="R11" s="208"/>
      <c r="S11" s="206"/>
    </row>
    <row r="12" spans="1:19" ht="21">
      <c r="A12" s="219">
        <v>3</v>
      </c>
      <c r="B12" s="219" t="s">
        <v>1231</v>
      </c>
      <c r="C12" s="222">
        <v>14.2</v>
      </c>
      <c r="D12" s="219" t="s">
        <v>1232</v>
      </c>
      <c r="E12" s="219" t="s">
        <v>327</v>
      </c>
      <c r="F12" s="219" t="s">
        <v>328</v>
      </c>
      <c r="G12" s="219" t="s">
        <v>324</v>
      </c>
      <c r="H12" s="220" t="s">
        <v>1233</v>
      </c>
      <c r="I12" s="220" t="s">
        <v>1234</v>
      </c>
      <c r="J12" s="220" t="s">
        <v>1235</v>
      </c>
      <c r="K12" s="220" t="s">
        <v>71</v>
      </c>
      <c r="L12" s="219">
        <v>14</v>
      </c>
      <c r="M12" s="219" t="s">
        <v>1236</v>
      </c>
      <c r="N12" s="219">
        <v>32</v>
      </c>
      <c r="O12" s="219">
        <v>0</v>
      </c>
      <c r="P12" s="219">
        <v>15</v>
      </c>
      <c r="Q12" s="220" t="s">
        <v>384</v>
      </c>
      <c r="R12" s="208">
        <v>1</v>
      </c>
      <c r="S12" s="207" t="s">
        <v>440</v>
      </c>
    </row>
    <row r="13" spans="1:19" ht="21">
      <c r="A13" s="217"/>
      <c r="B13" s="217"/>
      <c r="C13" s="217"/>
      <c r="D13" s="217"/>
      <c r="E13" s="217"/>
      <c r="F13" s="217"/>
      <c r="G13" s="217"/>
      <c r="H13" s="212" t="s">
        <v>440</v>
      </c>
      <c r="I13" s="212"/>
      <c r="J13" s="212"/>
      <c r="K13" s="212"/>
      <c r="L13" s="217"/>
      <c r="M13" s="217" t="s">
        <v>324</v>
      </c>
      <c r="N13" s="217"/>
      <c r="O13" s="217"/>
      <c r="P13" s="217"/>
      <c r="Q13" s="212" t="s">
        <v>388</v>
      </c>
      <c r="R13" s="208"/>
      <c r="S13" s="206"/>
    </row>
    <row r="14" spans="1:19" ht="21.75" thickBot="1">
      <c r="A14" s="218"/>
      <c r="B14" s="218"/>
      <c r="C14" s="218"/>
      <c r="D14" s="218"/>
      <c r="E14" s="218"/>
      <c r="F14" s="218"/>
      <c r="G14" s="218"/>
      <c r="H14" s="221" t="s">
        <v>388</v>
      </c>
      <c r="I14" s="221"/>
      <c r="J14" s="221"/>
      <c r="K14" s="221"/>
      <c r="L14" s="218"/>
      <c r="M14" s="218"/>
      <c r="N14" s="218"/>
      <c r="O14" s="218"/>
      <c r="P14" s="218"/>
      <c r="Q14" s="221"/>
      <c r="R14" s="208"/>
      <c r="S14" s="206"/>
    </row>
    <row r="15" spans="1:19" ht="21">
      <c r="A15" s="219">
        <v>4</v>
      </c>
      <c r="B15" s="219" t="s">
        <v>1237</v>
      </c>
      <c r="C15" s="222">
        <v>9.3</v>
      </c>
      <c r="D15" s="219" t="s">
        <v>1238</v>
      </c>
      <c r="E15" s="219" t="s">
        <v>1239</v>
      </c>
      <c r="F15" s="219" t="s">
        <v>274</v>
      </c>
      <c r="G15" s="219" t="s">
        <v>275</v>
      </c>
      <c r="H15" s="220" t="s">
        <v>1240</v>
      </c>
      <c r="I15" s="220" t="s">
        <v>1241</v>
      </c>
      <c r="J15" s="220" t="s">
        <v>405</v>
      </c>
      <c r="K15" s="220" t="s">
        <v>31</v>
      </c>
      <c r="L15" s="219">
        <v>1</v>
      </c>
      <c r="M15" s="219" t="s">
        <v>1242</v>
      </c>
      <c r="N15" s="219">
        <v>26</v>
      </c>
      <c r="O15" s="219">
        <v>1</v>
      </c>
      <c r="P15" s="219">
        <v>0</v>
      </c>
      <c r="Q15" s="220" t="s">
        <v>432</v>
      </c>
      <c r="R15" s="208">
        <v>0</v>
      </c>
      <c r="S15" s="207" t="s">
        <v>1243</v>
      </c>
    </row>
    <row r="16" spans="1:19" ht="21">
      <c r="A16" s="217"/>
      <c r="B16" s="217"/>
      <c r="C16" s="217"/>
      <c r="D16" s="217" t="s">
        <v>1244</v>
      </c>
      <c r="E16" s="217"/>
      <c r="F16" s="217"/>
      <c r="G16" s="217"/>
      <c r="H16" s="212" t="s">
        <v>1245</v>
      </c>
      <c r="I16" s="212"/>
      <c r="J16" s="212"/>
      <c r="K16" s="212"/>
      <c r="L16" s="217"/>
      <c r="M16" s="217" t="s">
        <v>1150</v>
      </c>
      <c r="N16" s="217"/>
      <c r="O16" s="217"/>
      <c r="P16" s="217"/>
      <c r="Q16" s="212"/>
      <c r="R16" s="208"/>
      <c r="S16" s="206"/>
    </row>
    <row r="17" spans="1:19" ht="21">
      <c r="A17" s="217"/>
      <c r="B17" s="217"/>
      <c r="C17" s="217"/>
      <c r="D17" s="217"/>
      <c r="E17" s="217"/>
      <c r="F17" s="217"/>
      <c r="G17" s="217"/>
      <c r="H17" s="212" t="s">
        <v>1077</v>
      </c>
      <c r="I17" s="212"/>
      <c r="J17" s="212"/>
      <c r="K17" s="212"/>
      <c r="L17" s="217"/>
      <c r="M17" s="217"/>
      <c r="N17" s="217"/>
      <c r="O17" s="217"/>
      <c r="P17" s="217"/>
      <c r="Q17" s="212"/>
      <c r="R17" s="208"/>
      <c r="S17" s="206"/>
    </row>
    <row r="18" spans="1:19" ht="21.75" thickBot="1">
      <c r="A18" s="218"/>
      <c r="B18" s="218"/>
      <c r="C18" s="218"/>
      <c r="D18" s="218"/>
      <c r="E18" s="218"/>
      <c r="F18" s="218"/>
      <c r="G18" s="218"/>
      <c r="H18" s="221"/>
      <c r="I18" s="221"/>
      <c r="J18" s="221"/>
      <c r="K18" s="221"/>
      <c r="L18" s="218"/>
      <c r="M18" s="218"/>
      <c r="N18" s="218"/>
      <c r="O18" s="218"/>
      <c r="P18" s="218"/>
      <c r="Q18" s="221"/>
      <c r="R18" s="208"/>
      <c r="S18" s="206"/>
    </row>
    <row r="19" spans="1:19" ht="21">
      <c r="A19" s="219">
        <v>5</v>
      </c>
      <c r="B19" s="219" t="s">
        <v>1246</v>
      </c>
      <c r="C19" s="222">
        <v>17.5</v>
      </c>
      <c r="D19" s="219" t="s">
        <v>1247</v>
      </c>
      <c r="E19" s="219" t="s">
        <v>461</v>
      </c>
      <c r="F19" s="219" t="s">
        <v>148</v>
      </c>
      <c r="G19" s="219" t="s">
        <v>149</v>
      </c>
      <c r="H19" s="220" t="s">
        <v>1248</v>
      </c>
      <c r="I19" s="220" t="s">
        <v>1249</v>
      </c>
      <c r="J19" s="220" t="s">
        <v>98</v>
      </c>
      <c r="K19" s="220" t="s">
        <v>31</v>
      </c>
      <c r="L19" s="219">
        <v>2</v>
      </c>
      <c r="M19" s="219" t="s">
        <v>1250</v>
      </c>
      <c r="N19" s="219">
        <v>32</v>
      </c>
      <c r="O19" s="219">
        <v>1</v>
      </c>
      <c r="P19" s="219">
        <v>2</v>
      </c>
      <c r="Q19" s="230" t="s">
        <v>1251</v>
      </c>
      <c r="R19" s="208">
        <v>0</v>
      </c>
      <c r="S19" s="206"/>
    </row>
    <row r="20" spans="1:19" ht="21">
      <c r="A20" s="217"/>
      <c r="B20" s="217"/>
      <c r="C20" s="217"/>
      <c r="D20" s="217"/>
      <c r="E20" s="217"/>
      <c r="F20" s="217"/>
      <c r="G20" s="217"/>
      <c r="H20" s="212" t="s">
        <v>1252</v>
      </c>
      <c r="I20" s="212"/>
      <c r="J20" s="212"/>
      <c r="K20" s="212"/>
      <c r="L20" s="217"/>
      <c r="M20" s="217" t="s">
        <v>532</v>
      </c>
      <c r="N20" s="217"/>
      <c r="O20" s="217"/>
      <c r="P20" s="217"/>
      <c r="Q20" s="231"/>
      <c r="R20" s="208"/>
      <c r="S20" s="206"/>
    </row>
    <row r="21" spans="1:19" ht="21.75" thickBot="1">
      <c r="A21" s="218"/>
      <c r="B21" s="218"/>
      <c r="C21" s="218"/>
      <c r="D21" s="218"/>
      <c r="E21" s="218"/>
      <c r="F21" s="218"/>
      <c r="G21" s="218"/>
      <c r="H21" s="221" t="s">
        <v>1253</v>
      </c>
      <c r="I21" s="221"/>
      <c r="J21" s="221"/>
      <c r="K21" s="221"/>
      <c r="L21" s="218"/>
      <c r="M21" s="218"/>
      <c r="N21" s="218"/>
      <c r="O21" s="218"/>
      <c r="P21" s="218"/>
      <c r="Q21" s="221"/>
      <c r="R21" s="208"/>
      <c r="S21" s="206"/>
    </row>
    <row r="22" spans="1:19" ht="21">
      <c r="A22" s="219">
        <v>6</v>
      </c>
      <c r="B22" s="219" t="s">
        <v>1254</v>
      </c>
      <c r="C22" s="222">
        <v>23.1</v>
      </c>
      <c r="D22" s="219" t="s">
        <v>1255</v>
      </c>
      <c r="E22" s="219" t="s">
        <v>1256</v>
      </c>
      <c r="F22" s="219" t="s">
        <v>1257</v>
      </c>
      <c r="G22" s="219" t="s">
        <v>555</v>
      </c>
      <c r="H22" s="220" t="s">
        <v>1258</v>
      </c>
      <c r="I22" s="220" t="s">
        <v>1259</v>
      </c>
      <c r="J22" s="220" t="s">
        <v>70</v>
      </c>
      <c r="K22" s="220" t="s">
        <v>31</v>
      </c>
      <c r="L22" s="219">
        <v>12</v>
      </c>
      <c r="M22" s="219" t="s">
        <v>279</v>
      </c>
      <c r="N22" s="219"/>
      <c r="O22" s="219">
        <v>0</v>
      </c>
      <c r="P22" s="219">
        <v>7</v>
      </c>
      <c r="Q22" s="220" t="s">
        <v>1260</v>
      </c>
      <c r="R22" s="208">
        <v>1</v>
      </c>
      <c r="S22" s="207" t="s">
        <v>60</v>
      </c>
    </row>
    <row r="23" spans="1:19" ht="21">
      <c r="A23" s="217"/>
      <c r="B23" s="217"/>
      <c r="C23" s="217"/>
      <c r="D23" s="217" t="s">
        <v>1261</v>
      </c>
      <c r="E23" s="217"/>
      <c r="F23" s="217"/>
      <c r="G23" s="217"/>
      <c r="H23" s="212" t="s">
        <v>1262</v>
      </c>
      <c r="I23" s="212" t="s">
        <v>1263</v>
      </c>
      <c r="J23" s="212" t="s">
        <v>142</v>
      </c>
      <c r="K23" s="212" t="s">
        <v>31</v>
      </c>
      <c r="L23" s="217">
        <v>12</v>
      </c>
      <c r="M23" s="217"/>
      <c r="N23" s="217"/>
      <c r="O23" s="217"/>
      <c r="P23" s="217"/>
      <c r="Q23" s="212" t="s">
        <v>388</v>
      </c>
      <c r="R23" s="208">
        <v>1</v>
      </c>
      <c r="S23" s="207" t="s">
        <v>267</v>
      </c>
    </row>
    <row r="24" spans="1:19" ht="21.75" thickBot="1">
      <c r="A24" s="218"/>
      <c r="B24" s="218"/>
      <c r="C24" s="218"/>
      <c r="D24" s="218"/>
      <c r="E24" s="218"/>
      <c r="F24" s="218"/>
      <c r="G24" s="218"/>
      <c r="H24" s="221" t="s">
        <v>1264</v>
      </c>
      <c r="I24" s="221" t="s">
        <v>1265</v>
      </c>
      <c r="J24" s="221"/>
      <c r="K24" s="221"/>
      <c r="L24" s="218"/>
      <c r="M24" s="218"/>
      <c r="N24" s="218"/>
      <c r="O24" s="218"/>
      <c r="P24" s="218"/>
      <c r="Q24" s="221"/>
      <c r="R24" s="208"/>
      <c r="S24" s="206"/>
    </row>
    <row r="25" spans="1:19" ht="21">
      <c r="A25" s="219">
        <v>7</v>
      </c>
      <c r="B25" s="219" t="s">
        <v>1266</v>
      </c>
      <c r="C25" s="222">
        <v>14.3</v>
      </c>
      <c r="D25" s="219" t="s">
        <v>1267</v>
      </c>
      <c r="E25" s="219" t="s">
        <v>1268</v>
      </c>
      <c r="F25" s="219" t="s">
        <v>1269</v>
      </c>
      <c r="G25" s="219" t="s">
        <v>346</v>
      </c>
      <c r="H25" s="220" t="s">
        <v>1270</v>
      </c>
      <c r="I25" s="220" t="s">
        <v>1271</v>
      </c>
      <c r="J25" s="220" t="s">
        <v>109</v>
      </c>
      <c r="K25" s="220" t="s">
        <v>71</v>
      </c>
      <c r="L25" s="219">
        <v>2</v>
      </c>
      <c r="M25" s="219" t="s">
        <v>1272</v>
      </c>
      <c r="N25" s="219">
        <v>55</v>
      </c>
      <c r="O25" s="219">
        <v>3</v>
      </c>
      <c r="P25" s="219">
        <v>0</v>
      </c>
      <c r="Q25" s="230" t="s">
        <v>279</v>
      </c>
      <c r="R25" s="237">
        <v>1</v>
      </c>
      <c r="S25" s="238" t="s">
        <v>1273</v>
      </c>
    </row>
    <row r="26" spans="1:19" ht="21">
      <c r="A26" s="217"/>
      <c r="B26" s="217"/>
      <c r="C26" s="217"/>
      <c r="D26" s="217"/>
      <c r="E26" s="217"/>
      <c r="F26" s="217"/>
      <c r="G26" s="217"/>
      <c r="H26" s="212" t="s">
        <v>1274</v>
      </c>
      <c r="I26" s="212"/>
      <c r="J26" s="212"/>
      <c r="K26" s="212"/>
      <c r="L26" s="217"/>
      <c r="M26" s="217" t="s">
        <v>346</v>
      </c>
      <c r="N26" s="217"/>
      <c r="O26" s="217"/>
      <c r="P26" s="217"/>
      <c r="Q26" s="231"/>
      <c r="R26" s="234">
        <v>1</v>
      </c>
      <c r="S26" s="235" t="s">
        <v>408</v>
      </c>
    </row>
    <row r="27" spans="1:19" ht="21">
      <c r="A27" s="217"/>
      <c r="B27" s="217"/>
      <c r="C27" s="217"/>
      <c r="D27" s="217"/>
      <c r="E27" s="217"/>
      <c r="F27" s="217"/>
      <c r="G27" s="217"/>
      <c r="H27" s="212" t="s">
        <v>408</v>
      </c>
      <c r="I27" s="212"/>
      <c r="J27" s="212"/>
      <c r="K27" s="212"/>
      <c r="L27" s="217"/>
      <c r="M27" s="217"/>
      <c r="N27" s="217"/>
      <c r="O27" s="217"/>
      <c r="P27" s="217"/>
      <c r="Q27" s="212"/>
      <c r="R27" s="208"/>
      <c r="S27" s="206"/>
    </row>
    <row r="28" spans="1:19" ht="21.75" thickBot="1">
      <c r="A28" s="218"/>
      <c r="B28" s="218"/>
      <c r="C28" s="218"/>
      <c r="D28" s="218"/>
      <c r="E28" s="218"/>
      <c r="F28" s="218"/>
      <c r="G28" s="218"/>
      <c r="H28" s="221"/>
      <c r="I28" s="221"/>
      <c r="J28" s="221"/>
      <c r="K28" s="221"/>
      <c r="L28" s="218"/>
      <c r="M28" s="218"/>
      <c r="N28" s="218"/>
      <c r="O28" s="218"/>
      <c r="P28" s="218"/>
      <c r="Q28" s="221"/>
      <c r="R28" s="208"/>
      <c r="S28" s="206"/>
    </row>
    <row r="29" spans="1:19" ht="21">
      <c r="A29" s="219">
        <v>8</v>
      </c>
      <c r="B29" s="219" t="s">
        <v>1275</v>
      </c>
      <c r="C29" s="222">
        <v>4.3</v>
      </c>
      <c r="D29" s="219" t="s">
        <v>1276</v>
      </c>
      <c r="E29" s="219" t="s">
        <v>1277</v>
      </c>
      <c r="F29" s="219" t="s">
        <v>1278</v>
      </c>
      <c r="G29" s="219" t="s">
        <v>613</v>
      </c>
      <c r="H29" s="220" t="s">
        <v>1279</v>
      </c>
      <c r="I29" s="220" t="s">
        <v>1280</v>
      </c>
      <c r="J29" s="220" t="s">
        <v>70</v>
      </c>
      <c r="K29" s="220" t="s">
        <v>71</v>
      </c>
      <c r="L29" s="219">
        <v>11</v>
      </c>
      <c r="M29" s="219" t="s">
        <v>279</v>
      </c>
      <c r="N29" s="219"/>
      <c r="O29" s="219">
        <v>4</v>
      </c>
      <c r="P29" s="219">
        <v>5</v>
      </c>
      <c r="Q29" s="220" t="s">
        <v>1281</v>
      </c>
      <c r="R29" s="237">
        <v>1</v>
      </c>
      <c r="S29" s="238" t="s">
        <v>1273</v>
      </c>
    </row>
    <row r="30" spans="1:19" ht="21">
      <c r="A30" s="217"/>
      <c r="B30" s="217"/>
      <c r="C30" s="217"/>
      <c r="D30" s="217"/>
      <c r="E30" s="217" t="s">
        <v>1282</v>
      </c>
      <c r="F30" s="217"/>
      <c r="G30" s="217"/>
      <c r="H30" s="212" t="s">
        <v>1283</v>
      </c>
      <c r="I30" s="212"/>
      <c r="J30" s="212"/>
      <c r="K30" s="212"/>
      <c r="L30" s="217"/>
      <c r="M30" s="236"/>
      <c r="N30" s="217"/>
      <c r="O30" s="217"/>
      <c r="P30" s="217"/>
      <c r="Q30" s="212" t="s">
        <v>1284</v>
      </c>
      <c r="R30" s="208"/>
      <c r="S30" s="206"/>
    </row>
    <row r="31" spans="1:19" ht="21">
      <c r="A31" s="217"/>
      <c r="B31" s="217"/>
      <c r="C31" s="217"/>
      <c r="D31" s="217"/>
      <c r="E31" s="217"/>
      <c r="F31" s="217"/>
      <c r="G31" s="217"/>
      <c r="H31" s="212"/>
      <c r="I31" s="212"/>
      <c r="J31" s="212"/>
      <c r="K31" s="212"/>
      <c r="L31" s="217"/>
      <c r="M31" s="236"/>
      <c r="N31" s="217"/>
      <c r="O31" s="217"/>
      <c r="P31" s="217"/>
      <c r="Q31" s="212"/>
      <c r="R31" s="208"/>
      <c r="S31" s="206"/>
    </row>
    <row r="32" spans="1:19" ht="21.75" thickBot="1">
      <c r="A32" s="218"/>
      <c r="B32" s="218"/>
      <c r="C32" s="218"/>
      <c r="D32" s="218"/>
      <c r="E32" s="218"/>
      <c r="F32" s="218"/>
      <c r="G32" s="218"/>
      <c r="H32" s="221"/>
      <c r="I32" s="221"/>
      <c r="J32" s="221"/>
      <c r="K32" s="221"/>
      <c r="L32" s="218"/>
      <c r="M32" s="218"/>
      <c r="N32" s="218"/>
      <c r="O32" s="218"/>
      <c r="P32" s="218"/>
      <c r="Q32" s="221"/>
      <c r="R32" s="208"/>
      <c r="S32" s="206"/>
    </row>
    <row r="33" spans="1:19" ht="21">
      <c r="A33" s="219">
        <v>9</v>
      </c>
      <c r="B33" s="219" t="s">
        <v>1275</v>
      </c>
      <c r="C33" s="222">
        <v>16</v>
      </c>
      <c r="D33" s="219" t="s">
        <v>51</v>
      </c>
      <c r="E33" s="219" t="s">
        <v>1285</v>
      </c>
      <c r="F33" s="219" t="s">
        <v>604</v>
      </c>
      <c r="G33" s="219" t="s">
        <v>508</v>
      </c>
      <c r="H33" s="220" t="s">
        <v>1286</v>
      </c>
      <c r="I33" s="220" t="s">
        <v>1287</v>
      </c>
      <c r="J33" s="220" t="s">
        <v>45</v>
      </c>
      <c r="K33" s="220" t="s">
        <v>31</v>
      </c>
      <c r="L33" s="219">
        <v>21</v>
      </c>
      <c r="M33" s="219" t="s">
        <v>1288</v>
      </c>
      <c r="N33" s="219">
        <v>31</v>
      </c>
      <c r="O33" s="219">
        <v>0</v>
      </c>
      <c r="P33" s="219">
        <v>1</v>
      </c>
      <c r="Q33" s="220" t="s">
        <v>762</v>
      </c>
      <c r="R33" s="208">
        <v>0</v>
      </c>
      <c r="S33" s="206"/>
    </row>
    <row r="34" spans="1:19" ht="21">
      <c r="A34" s="217"/>
      <c r="B34" s="217"/>
      <c r="C34" s="217"/>
      <c r="D34" s="217" t="s">
        <v>1289</v>
      </c>
      <c r="E34" s="217"/>
      <c r="F34" s="217"/>
      <c r="G34" s="217"/>
      <c r="H34" s="212" t="s">
        <v>1290</v>
      </c>
      <c r="I34" s="212"/>
      <c r="J34" s="212"/>
      <c r="K34" s="212"/>
      <c r="L34" s="217"/>
      <c r="M34" s="236" t="s">
        <v>1088</v>
      </c>
      <c r="N34" s="217"/>
      <c r="O34" s="217"/>
      <c r="P34" s="217"/>
      <c r="Q34" s="212"/>
      <c r="R34" s="208"/>
      <c r="S34" s="206"/>
    </row>
    <row r="35" spans="1:19" ht="21">
      <c r="A35" s="217"/>
      <c r="B35" s="217"/>
      <c r="C35" s="217"/>
      <c r="D35" s="217"/>
      <c r="E35" s="217"/>
      <c r="F35" s="217"/>
      <c r="G35" s="217"/>
      <c r="H35" s="212"/>
      <c r="I35" s="212"/>
      <c r="J35" s="212"/>
      <c r="K35" s="212"/>
      <c r="L35" s="217"/>
      <c r="M35" s="236"/>
      <c r="N35" s="217"/>
      <c r="O35" s="217"/>
      <c r="P35" s="217"/>
      <c r="Q35" s="212"/>
      <c r="R35" s="208"/>
      <c r="S35" s="206"/>
    </row>
    <row r="36" spans="1:19" ht="21.75" thickBot="1">
      <c r="A36" s="218"/>
      <c r="B36" s="218"/>
      <c r="C36" s="218"/>
      <c r="D36" s="218"/>
      <c r="E36" s="218"/>
      <c r="F36" s="218"/>
      <c r="G36" s="218"/>
      <c r="H36" s="221"/>
      <c r="I36" s="221"/>
      <c r="J36" s="221"/>
      <c r="K36" s="221"/>
      <c r="L36" s="218"/>
      <c r="M36" s="218"/>
      <c r="N36" s="218"/>
      <c r="O36" s="218"/>
      <c r="P36" s="218"/>
      <c r="Q36" s="221"/>
      <c r="R36" s="208"/>
      <c r="S36" s="206"/>
    </row>
    <row r="37" spans="1:19" ht="2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8"/>
      <c r="S37" s="206"/>
    </row>
    <row r="38" spans="1:19" ht="21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8"/>
      <c r="S38" s="206"/>
    </row>
    <row r="39" spans="1:19" ht="21">
      <c r="A39" s="515" t="s">
        <v>0</v>
      </c>
      <c r="B39" s="516" t="s">
        <v>1</v>
      </c>
      <c r="C39" s="516"/>
      <c r="D39" s="515" t="s">
        <v>2</v>
      </c>
      <c r="E39" s="515"/>
      <c r="F39" s="515"/>
      <c r="G39" s="515"/>
      <c r="H39" s="515" t="s">
        <v>3</v>
      </c>
      <c r="I39" s="515" t="s">
        <v>4</v>
      </c>
      <c r="J39" s="515"/>
      <c r="K39" s="515"/>
      <c r="L39" s="515"/>
      <c r="M39" s="515" t="s">
        <v>5</v>
      </c>
      <c r="N39" s="515"/>
      <c r="O39" s="515" t="s">
        <v>6</v>
      </c>
      <c r="P39" s="515"/>
      <c r="Q39" s="515" t="s">
        <v>7</v>
      </c>
      <c r="R39" s="208"/>
      <c r="S39" s="206"/>
    </row>
    <row r="40" spans="1:19" ht="63">
      <c r="A40" s="515"/>
      <c r="B40" s="213" t="s">
        <v>8</v>
      </c>
      <c r="C40" s="213" t="s">
        <v>9</v>
      </c>
      <c r="D40" s="213" t="s">
        <v>10</v>
      </c>
      <c r="E40" s="213" t="s">
        <v>11</v>
      </c>
      <c r="F40" s="213" t="s">
        <v>12</v>
      </c>
      <c r="G40" s="213" t="s">
        <v>13</v>
      </c>
      <c r="H40" s="515"/>
      <c r="I40" s="211" t="s">
        <v>14</v>
      </c>
      <c r="J40" s="211" t="s">
        <v>15</v>
      </c>
      <c r="K40" s="214" t="s">
        <v>16</v>
      </c>
      <c r="L40" s="215" t="s">
        <v>17</v>
      </c>
      <c r="M40" s="213" t="s">
        <v>18</v>
      </c>
      <c r="N40" s="213" t="s">
        <v>19</v>
      </c>
      <c r="O40" s="213" t="s">
        <v>20</v>
      </c>
      <c r="P40" s="213" t="s">
        <v>21</v>
      </c>
      <c r="Q40" s="515"/>
      <c r="R40" s="208"/>
      <c r="S40" s="206"/>
    </row>
    <row r="41" spans="1:19" ht="21">
      <c r="A41" s="217">
        <v>10</v>
      </c>
      <c r="B41" s="217" t="s">
        <v>1275</v>
      </c>
      <c r="C41" s="226">
        <v>0.4</v>
      </c>
      <c r="D41" s="217" t="s">
        <v>1291</v>
      </c>
      <c r="E41" s="217" t="s">
        <v>94</v>
      </c>
      <c r="F41" s="217" t="s">
        <v>94</v>
      </c>
      <c r="G41" s="217" t="s">
        <v>95</v>
      </c>
      <c r="H41" s="212" t="s">
        <v>1292</v>
      </c>
      <c r="I41" s="212" t="s">
        <v>1293</v>
      </c>
      <c r="J41" s="212" t="s">
        <v>405</v>
      </c>
      <c r="K41" s="212" t="s">
        <v>71</v>
      </c>
      <c r="L41" s="217">
        <v>5</v>
      </c>
      <c r="M41" s="217" t="s">
        <v>1294</v>
      </c>
      <c r="N41" s="217">
        <v>54</v>
      </c>
      <c r="O41" s="217">
        <v>1</v>
      </c>
      <c r="P41" s="217">
        <v>0</v>
      </c>
      <c r="Q41" s="212" t="s">
        <v>47</v>
      </c>
      <c r="R41" s="208">
        <v>1</v>
      </c>
      <c r="S41" s="207" t="s">
        <v>408</v>
      </c>
    </row>
    <row r="42" spans="1:19" ht="21">
      <c r="A42" s="217"/>
      <c r="B42" s="217"/>
      <c r="C42" s="217"/>
      <c r="D42" s="217" t="s">
        <v>231</v>
      </c>
      <c r="E42" s="217"/>
      <c r="F42" s="217"/>
      <c r="G42" s="217"/>
      <c r="H42" s="212" t="s">
        <v>1295</v>
      </c>
      <c r="I42" s="212"/>
      <c r="J42" s="212"/>
      <c r="K42" s="212"/>
      <c r="L42" s="217"/>
      <c r="M42" s="217" t="s">
        <v>1296</v>
      </c>
      <c r="N42" s="217"/>
      <c r="O42" s="217"/>
      <c r="P42" s="217"/>
      <c r="Q42" s="212"/>
      <c r="R42" s="208"/>
      <c r="S42" s="206"/>
    </row>
    <row r="43" spans="1:19" ht="21.75" thickBot="1">
      <c r="A43" s="218"/>
      <c r="B43" s="218"/>
      <c r="C43" s="218"/>
      <c r="D43" s="218" t="s">
        <v>1297</v>
      </c>
      <c r="E43" s="218"/>
      <c r="F43" s="218"/>
      <c r="G43" s="218"/>
      <c r="H43" s="221"/>
      <c r="I43" s="221"/>
      <c r="J43" s="221"/>
      <c r="K43" s="221"/>
      <c r="L43" s="218"/>
      <c r="M43" s="218"/>
      <c r="N43" s="218"/>
      <c r="O43" s="218"/>
      <c r="P43" s="218"/>
      <c r="Q43" s="221"/>
      <c r="R43" s="208"/>
      <c r="S43" s="206"/>
    </row>
    <row r="44" spans="1:19" ht="21">
      <c r="A44" s="219">
        <v>11</v>
      </c>
      <c r="B44" s="219" t="s">
        <v>1298</v>
      </c>
      <c r="C44" s="222">
        <v>1.4</v>
      </c>
      <c r="D44" s="219" t="s">
        <v>1291</v>
      </c>
      <c r="E44" s="219" t="s">
        <v>1299</v>
      </c>
      <c r="F44" s="219" t="s">
        <v>1300</v>
      </c>
      <c r="G44" s="219" t="s">
        <v>95</v>
      </c>
      <c r="H44" s="220" t="s">
        <v>1292</v>
      </c>
      <c r="I44" s="220" t="s">
        <v>1301</v>
      </c>
      <c r="J44" s="220" t="s">
        <v>1302</v>
      </c>
      <c r="K44" s="220" t="s">
        <v>31</v>
      </c>
      <c r="L44" s="219">
        <v>1</v>
      </c>
      <c r="M44" s="219" t="s">
        <v>1303</v>
      </c>
      <c r="N44" s="219">
        <v>51</v>
      </c>
      <c r="O44" s="219">
        <v>1</v>
      </c>
      <c r="P44" s="219">
        <v>1</v>
      </c>
      <c r="Q44" s="220" t="s">
        <v>47</v>
      </c>
      <c r="R44" s="208">
        <v>1</v>
      </c>
      <c r="S44" s="207" t="s">
        <v>408</v>
      </c>
    </row>
    <row r="45" spans="1:19" ht="21">
      <c r="A45" s="217"/>
      <c r="B45" s="217"/>
      <c r="C45" s="217"/>
      <c r="D45" s="217" t="s">
        <v>231</v>
      </c>
      <c r="E45" s="217"/>
      <c r="F45" s="217"/>
      <c r="G45" s="217"/>
      <c r="H45" s="212" t="s">
        <v>1295</v>
      </c>
      <c r="I45" s="212"/>
      <c r="J45" s="212"/>
      <c r="K45" s="212"/>
      <c r="L45" s="217"/>
      <c r="M45" s="217" t="s">
        <v>1304</v>
      </c>
      <c r="N45" s="217"/>
      <c r="O45" s="217"/>
      <c r="P45" s="217"/>
      <c r="Q45" s="212"/>
      <c r="R45" s="208"/>
      <c r="S45" s="206"/>
    </row>
    <row r="46" spans="1:19" ht="21.75" thickBot="1">
      <c r="A46" s="218"/>
      <c r="B46" s="218"/>
      <c r="C46" s="218"/>
      <c r="D46" s="218" t="s">
        <v>1297</v>
      </c>
      <c r="E46" s="218"/>
      <c r="F46" s="218"/>
      <c r="G46" s="218"/>
      <c r="H46" s="221"/>
      <c r="I46" s="221"/>
      <c r="J46" s="221"/>
      <c r="K46" s="221"/>
      <c r="L46" s="218"/>
      <c r="M46" s="218"/>
      <c r="N46" s="218"/>
      <c r="O46" s="218"/>
      <c r="P46" s="218"/>
      <c r="Q46" s="221"/>
      <c r="R46" s="208"/>
      <c r="S46" s="206"/>
    </row>
    <row r="47" spans="1:19" ht="21">
      <c r="A47" s="219">
        <v>12</v>
      </c>
      <c r="B47" s="219" t="s">
        <v>1305</v>
      </c>
      <c r="C47" s="222">
        <v>13.01</v>
      </c>
      <c r="D47" s="219" t="s">
        <v>1306</v>
      </c>
      <c r="E47" s="219" t="s">
        <v>1307</v>
      </c>
      <c r="F47" s="219" t="s">
        <v>1307</v>
      </c>
      <c r="G47" s="219" t="s">
        <v>1308</v>
      </c>
      <c r="H47" s="220" t="s">
        <v>1309</v>
      </c>
      <c r="I47" s="220" t="s">
        <v>1310</v>
      </c>
      <c r="J47" s="220" t="s">
        <v>405</v>
      </c>
      <c r="K47" s="220" t="s">
        <v>31</v>
      </c>
      <c r="L47" s="219">
        <v>3</v>
      </c>
      <c r="M47" s="219" t="s">
        <v>1311</v>
      </c>
      <c r="N47" s="219">
        <v>34</v>
      </c>
      <c r="O47" s="219">
        <v>0</v>
      </c>
      <c r="P47" s="219">
        <v>3</v>
      </c>
      <c r="Q47" s="220" t="s">
        <v>1260</v>
      </c>
      <c r="R47" s="232">
        <v>1</v>
      </c>
      <c r="S47" s="233" t="s">
        <v>280</v>
      </c>
    </row>
    <row r="48" spans="1:19" ht="21">
      <c r="A48" s="217"/>
      <c r="B48" s="217"/>
      <c r="C48" s="217"/>
      <c r="D48" s="217" t="s">
        <v>1312</v>
      </c>
      <c r="E48" s="217"/>
      <c r="F48" s="217"/>
      <c r="G48" s="217"/>
      <c r="H48" s="212" t="s">
        <v>1313</v>
      </c>
      <c r="I48" s="212"/>
      <c r="J48" s="212"/>
      <c r="K48" s="212"/>
      <c r="L48" s="217"/>
      <c r="M48" s="217" t="s">
        <v>1314</v>
      </c>
      <c r="N48" s="217"/>
      <c r="O48" s="217"/>
      <c r="P48" s="217"/>
      <c r="Q48" s="212" t="s">
        <v>388</v>
      </c>
      <c r="R48" s="208"/>
      <c r="S48" s="206"/>
    </row>
    <row r="49" spans="1:19" ht="21.75" thickBot="1">
      <c r="A49" s="218"/>
      <c r="B49" s="218"/>
      <c r="C49" s="218"/>
      <c r="D49" s="218"/>
      <c r="E49" s="218"/>
      <c r="F49" s="218"/>
      <c r="G49" s="218"/>
      <c r="H49" s="221" t="s">
        <v>1315</v>
      </c>
      <c r="I49" s="221"/>
      <c r="J49" s="221"/>
      <c r="K49" s="221"/>
      <c r="L49" s="218"/>
      <c r="M49" s="218"/>
      <c r="N49" s="218"/>
      <c r="O49" s="218"/>
      <c r="P49" s="218"/>
      <c r="Q49" s="221"/>
      <c r="R49" s="208"/>
      <c r="S49" s="206"/>
    </row>
    <row r="50" spans="1:19" ht="21">
      <c r="A50" s="219">
        <v>13</v>
      </c>
      <c r="B50" s="219" t="s">
        <v>1316</v>
      </c>
      <c r="C50" s="222">
        <v>13.2</v>
      </c>
      <c r="D50" s="219">
        <v>3005</v>
      </c>
      <c r="E50" s="219" t="s">
        <v>694</v>
      </c>
      <c r="F50" s="219" t="s">
        <v>53</v>
      </c>
      <c r="G50" s="219" t="s">
        <v>27</v>
      </c>
      <c r="H50" s="220" t="s">
        <v>1317</v>
      </c>
      <c r="I50" s="220" t="s">
        <v>1318</v>
      </c>
      <c r="J50" s="220" t="s">
        <v>30</v>
      </c>
      <c r="K50" s="220" t="s">
        <v>71</v>
      </c>
      <c r="L50" s="219">
        <v>2</v>
      </c>
      <c r="M50" s="219" t="s">
        <v>1319</v>
      </c>
      <c r="N50" s="219">
        <v>50</v>
      </c>
      <c r="O50" s="219">
        <v>1</v>
      </c>
      <c r="P50" s="219">
        <v>1</v>
      </c>
      <c r="Q50" s="220" t="s">
        <v>33</v>
      </c>
      <c r="R50" s="208">
        <v>1</v>
      </c>
      <c r="S50" s="207" t="s">
        <v>34</v>
      </c>
    </row>
    <row r="51" spans="1:19" ht="21">
      <c r="A51" s="217"/>
      <c r="B51" s="217"/>
      <c r="C51" s="217"/>
      <c r="D51" s="217" t="s">
        <v>1320</v>
      </c>
      <c r="E51" s="217"/>
      <c r="F51" s="217"/>
      <c r="G51" s="217"/>
      <c r="H51" s="212" t="s">
        <v>1321</v>
      </c>
      <c r="I51" s="212"/>
      <c r="J51" s="212"/>
      <c r="K51" s="212"/>
      <c r="L51" s="217"/>
      <c r="M51" s="236" t="s">
        <v>1322</v>
      </c>
      <c r="N51" s="217"/>
      <c r="O51" s="217"/>
      <c r="P51" s="217"/>
      <c r="Q51" s="212"/>
      <c r="R51" s="208"/>
      <c r="S51" s="206"/>
    </row>
    <row r="52" spans="1:19" ht="21">
      <c r="A52" s="217"/>
      <c r="B52" s="217"/>
      <c r="C52" s="217"/>
      <c r="D52" s="217"/>
      <c r="E52" s="217"/>
      <c r="F52" s="217"/>
      <c r="G52" s="217"/>
      <c r="H52" s="212"/>
      <c r="I52" s="212"/>
      <c r="J52" s="212"/>
      <c r="K52" s="212"/>
      <c r="L52" s="217"/>
      <c r="M52" s="236"/>
      <c r="N52" s="217"/>
      <c r="O52" s="217"/>
      <c r="P52" s="217"/>
      <c r="Q52" s="212"/>
      <c r="R52" s="208"/>
      <c r="S52" s="206"/>
    </row>
    <row r="53" spans="1:19" ht="21.75" thickBot="1">
      <c r="A53" s="218"/>
      <c r="B53" s="218"/>
      <c r="C53" s="218"/>
      <c r="D53" s="218"/>
      <c r="E53" s="218"/>
      <c r="F53" s="218"/>
      <c r="G53" s="218"/>
      <c r="H53" s="221"/>
      <c r="I53" s="221"/>
      <c r="J53" s="221"/>
      <c r="K53" s="221"/>
      <c r="L53" s="218"/>
      <c r="M53" s="218"/>
      <c r="N53" s="218"/>
      <c r="O53" s="218"/>
      <c r="P53" s="218"/>
      <c r="Q53" s="221"/>
      <c r="R53" s="208"/>
      <c r="S53" s="206"/>
    </row>
    <row r="54" spans="1:19" ht="21">
      <c r="A54" s="219">
        <v>14</v>
      </c>
      <c r="B54" s="219" t="s">
        <v>1316</v>
      </c>
      <c r="C54" s="219">
        <v>1.3</v>
      </c>
      <c r="D54" s="219" t="s">
        <v>1323</v>
      </c>
      <c r="E54" s="219" t="s">
        <v>1324</v>
      </c>
      <c r="F54" s="219" t="s">
        <v>1325</v>
      </c>
      <c r="G54" s="219" t="s">
        <v>1326</v>
      </c>
      <c r="H54" s="220" t="s">
        <v>1327</v>
      </c>
      <c r="I54" s="223" t="s">
        <v>1328</v>
      </c>
      <c r="J54" s="220" t="s">
        <v>70</v>
      </c>
      <c r="K54" s="220" t="s">
        <v>31</v>
      </c>
      <c r="L54" s="219">
        <v>12</v>
      </c>
      <c r="M54" s="219" t="s">
        <v>1329</v>
      </c>
      <c r="N54" s="219">
        <v>55</v>
      </c>
      <c r="O54" s="219">
        <v>1</v>
      </c>
      <c r="P54" s="219">
        <v>2</v>
      </c>
      <c r="Q54" s="223" t="s">
        <v>33</v>
      </c>
      <c r="R54" s="208">
        <v>1</v>
      </c>
      <c r="S54" s="207" t="s">
        <v>270</v>
      </c>
    </row>
    <row r="55" spans="1:19" ht="21">
      <c r="A55" s="217"/>
      <c r="B55" s="217"/>
      <c r="C55" s="217"/>
      <c r="D55" s="217" t="s">
        <v>1330</v>
      </c>
      <c r="E55" s="217"/>
      <c r="F55" s="217"/>
      <c r="G55" s="217"/>
      <c r="H55" s="212" t="s">
        <v>1331</v>
      </c>
      <c r="I55" s="212" t="s">
        <v>1332</v>
      </c>
      <c r="J55" s="212" t="s">
        <v>142</v>
      </c>
      <c r="K55" s="212" t="s">
        <v>31</v>
      </c>
      <c r="L55" s="217">
        <v>5</v>
      </c>
      <c r="M55" s="217" t="s">
        <v>1218</v>
      </c>
      <c r="N55" s="217"/>
      <c r="O55" s="217"/>
      <c r="P55" s="217"/>
      <c r="Q55" s="224"/>
      <c r="R55" s="208"/>
      <c r="S55" s="206"/>
    </row>
    <row r="56" spans="1:19" ht="21.75" thickBot="1">
      <c r="A56" s="218"/>
      <c r="B56" s="218"/>
      <c r="C56" s="218"/>
      <c r="D56" s="218"/>
      <c r="E56" s="218"/>
      <c r="F56" s="218"/>
      <c r="G56" s="218"/>
      <c r="H56" s="221"/>
      <c r="I56" s="221"/>
      <c r="J56" s="221"/>
      <c r="K56" s="221"/>
      <c r="L56" s="218"/>
      <c r="M56" s="218"/>
      <c r="N56" s="218"/>
      <c r="O56" s="218"/>
      <c r="P56" s="218"/>
      <c r="Q56" s="221"/>
      <c r="R56" s="208"/>
      <c r="S56" s="206"/>
    </row>
    <row r="57" spans="1:19" ht="21">
      <c r="A57" s="219"/>
      <c r="B57" s="219"/>
      <c r="C57" s="222"/>
      <c r="D57" s="219"/>
      <c r="E57" s="219"/>
      <c r="F57" s="219"/>
      <c r="G57" s="219"/>
      <c r="H57" s="220"/>
      <c r="I57" s="220"/>
      <c r="J57" s="220"/>
      <c r="K57" s="220"/>
      <c r="L57" s="219"/>
      <c r="M57" s="239"/>
      <c r="N57" s="219"/>
      <c r="O57" s="219"/>
      <c r="P57" s="219"/>
      <c r="Q57" s="230"/>
      <c r="R57" s="208"/>
      <c r="S57" s="206"/>
    </row>
    <row r="58" spans="1:19" ht="21">
      <c r="A58" s="219"/>
      <c r="B58" s="219"/>
      <c r="C58" s="222"/>
      <c r="D58" s="219"/>
      <c r="E58" s="219"/>
      <c r="F58" s="219"/>
      <c r="G58" s="219"/>
      <c r="H58" s="220"/>
      <c r="I58" s="220"/>
      <c r="J58" s="220"/>
      <c r="K58" s="220"/>
      <c r="L58" s="219"/>
      <c r="M58" s="219"/>
      <c r="N58" s="219"/>
      <c r="O58" s="219"/>
      <c r="P58" s="219"/>
      <c r="Q58" s="230"/>
      <c r="R58" s="208"/>
      <c r="S58" s="206"/>
    </row>
    <row r="59" spans="1:19" ht="21">
      <c r="A59" s="217"/>
      <c r="B59" s="217"/>
      <c r="C59" s="217"/>
      <c r="D59" s="217"/>
      <c r="E59" s="217"/>
      <c r="F59" s="217"/>
      <c r="G59" s="217"/>
      <c r="H59" s="212"/>
      <c r="I59" s="212"/>
      <c r="J59" s="212"/>
      <c r="K59" s="212"/>
      <c r="L59" s="217"/>
      <c r="M59" s="217"/>
      <c r="N59" s="217"/>
      <c r="O59" s="217">
        <v>15</v>
      </c>
      <c r="P59" s="217">
        <v>51</v>
      </c>
      <c r="Q59" s="212"/>
      <c r="R59" s="227">
        <v>13</v>
      </c>
      <c r="S59" s="206"/>
    </row>
    <row r="60" spans="1:19" ht="21.75" thickBot="1">
      <c r="A60" s="218"/>
      <c r="B60" s="218"/>
      <c r="C60" s="218"/>
      <c r="D60" s="218"/>
      <c r="E60" s="218"/>
      <c r="F60" s="218"/>
      <c r="G60" s="218"/>
      <c r="H60" s="221"/>
      <c r="I60" s="221"/>
      <c r="J60" s="221"/>
      <c r="K60" s="221"/>
      <c r="L60" s="218"/>
      <c r="M60" s="218"/>
      <c r="N60" s="218"/>
      <c r="O60" s="218"/>
      <c r="P60" s="218"/>
      <c r="Q60" s="221"/>
      <c r="R60" s="208"/>
      <c r="S60" s="206"/>
    </row>
    <row r="61" spans="1:19" ht="21">
      <c r="A61" s="219"/>
      <c r="B61" s="240"/>
      <c r="C61" s="222"/>
      <c r="D61" s="219"/>
      <c r="E61" s="219"/>
      <c r="F61" s="219"/>
      <c r="G61" s="219"/>
      <c r="H61" s="220"/>
      <c r="I61" s="220"/>
      <c r="J61" s="220"/>
      <c r="K61" s="220"/>
      <c r="L61" s="219"/>
      <c r="M61" s="239"/>
      <c r="N61" s="219"/>
      <c r="O61" s="219"/>
      <c r="P61" s="219"/>
      <c r="Q61" s="230"/>
      <c r="R61" s="208"/>
      <c r="S61" s="206"/>
    </row>
    <row r="62" spans="1:19" ht="21">
      <c r="A62" s="217"/>
      <c r="B62" s="217"/>
      <c r="C62" s="217"/>
      <c r="D62" s="217"/>
      <c r="E62" s="217"/>
      <c r="F62" s="217"/>
      <c r="G62" s="217"/>
      <c r="H62" s="212"/>
      <c r="I62" s="212"/>
      <c r="J62" s="212"/>
      <c r="K62" s="212"/>
      <c r="L62" s="217"/>
      <c r="M62" s="217"/>
      <c r="N62" s="217"/>
      <c r="O62" s="217"/>
      <c r="P62" s="217"/>
      <c r="Q62" s="231"/>
      <c r="R62" s="208"/>
      <c r="S62" s="206"/>
    </row>
    <row r="63" spans="1:19" ht="21">
      <c r="A63" s="217"/>
      <c r="B63" s="217"/>
      <c r="C63" s="217"/>
      <c r="D63" s="217"/>
      <c r="E63" s="217"/>
      <c r="F63" s="217"/>
      <c r="G63" s="217"/>
      <c r="H63" s="212"/>
      <c r="I63" s="212"/>
      <c r="J63" s="212"/>
      <c r="K63" s="212"/>
      <c r="L63" s="217"/>
      <c r="M63" s="217"/>
      <c r="N63" s="217"/>
      <c r="O63" s="217"/>
      <c r="P63" s="217"/>
      <c r="Q63" s="212"/>
      <c r="R63" s="208"/>
      <c r="S63" s="206"/>
    </row>
    <row r="64" spans="1:19" ht="21.75" thickBot="1">
      <c r="A64" s="218"/>
      <c r="B64" s="218"/>
      <c r="C64" s="218"/>
      <c r="D64" s="218"/>
      <c r="E64" s="218"/>
      <c r="F64" s="218"/>
      <c r="G64" s="218"/>
      <c r="H64" s="221"/>
      <c r="I64" s="221"/>
      <c r="J64" s="221"/>
      <c r="K64" s="221"/>
      <c r="L64" s="218"/>
      <c r="M64" s="218"/>
      <c r="N64" s="218"/>
      <c r="O64" s="218"/>
      <c r="P64" s="218"/>
      <c r="Q64" s="221"/>
      <c r="R64" s="208"/>
      <c r="S64" s="206"/>
    </row>
    <row r="65" spans="1:18" ht="21">
      <c r="A65" s="219"/>
      <c r="B65" s="219"/>
      <c r="C65" s="222"/>
      <c r="D65" s="219"/>
      <c r="E65" s="219"/>
      <c r="F65" s="219"/>
      <c r="G65" s="219"/>
      <c r="H65" s="220"/>
      <c r="I65" s="220"/>
      <c r="J65" s="220"/>
      <c r="K65" s="220"/>
      <c r="L65" s="219"/>
      <c r="M65" s="219"/>
      <c r="N65" s="219"/>
      <c r="O65" s="219"/>
      <c r="P65" s="219"/>
      <c r="Q65" s="220"/>
      <c r="R65" s="208"/>
    </row>
    <row r="66" spans="1:18" ht="21">
      <c r="A66" s="217"/>
      <c r="B66" s="217"/>
      <c r="C66" s="217"/>
      <c r="D66" s="217"/>
      <c r="E66" s="217"/>
      <c r="F66" s="217"/>
      <c r="G66" s="217"/>
      <c r="H66" s="212"/>
      <c r="I66" s="212"/>
      <c r="J66" s="212"/>
      <c r="K66" s="212"/>
      <c r="L66" s="217"/>
      <c r="M66" s="225"/>
      <c r="N66" s="217"/>
      <c r="O66" s="217"/>
      <c r="P66" s="217"/>
      <c r="Q66" s="212"/>
      <c r="R66" s="208"/>
    </row>
    <row r="67" spans="1:18" ht="21.75" thickBot="1">
      <c r="A67" s="218"/>
      <c r="B67" s="218"/>
      <c r="C67" s="218"/>
      <c r="D67" s="218"/>
      <c r="E67" s="218"/>
      <c r="F67" s="218"/>
      <c r="G67" s="218"/>
      <c r="H67" s="221"/>
      <c r="I67" s="221"/>
      <c r="J67" s="221"/>
      <c r="K67" s="221"/>
      <c r="L67" s="218"/>
      <c r="M67" s="218"/>
      <c r="N67" s="218"/>
      <c r="O67" s="218"/>
      <c r="P67" s="218"/>
      <c r="Q67" s="221"/>
      <c r="R67" s="208"/>
    </row>
    <row r="68" spans="1:18" ht="21">
      <c r="A68" s="219"/>
      <c r="B68" s="219"/>
      <c r="C68" s="222"/>
      <c r="D68" s="219"/>
      <c r="E68" s="219"/>
      <c r="F68" s="219"/>
      <c r="G68" s="219"/>
      <c r="H68" s="220"/>
      <c r="I68" s="220"/>
      <c r="J68" s="220"/>
      <c r="K68" s="220"/>
      <c r="L68" s="219"/>
      <c r="M68" s="219"/>
      <c r="N68" s="219"/>
      <c r="O68" s="219"/>
      <c r="P68" s="219"/>
      <c r="Q68" s="220"/>
      <c r="R68" s="208"/>
    </row>
    <row r="69" spans="1:18" ht="21">
      <c r="A69" s="217"/>
      <c r="B69" s="217"/>
      <c r="C69" s="217"/>
      <c r="D69" s="217"/>
      <c r="E69" s="217"/>
      <c r="F69" s="217"/>
      <c r="G69" s="217"/>
      <c r="H69" s="212"/>
      <c r="I69" s="212"/>
      <c r="J69" s="212"/>
      <c r="K69" s="212"/>
      <c r="L69" s="217"/>
      <c r="M69" s="225"/>
      <c r="N69" s="217"/>
      <c r="O69" s="217"/>
      <c r="P69" s="217"/>
      <c r="Q69" s="212"/>
      <c r="R69" s="208"/>
    </row>
    <row r="70" spans="1:18" ht="21.75" thickBot="1">
      <c r="A70" s="218"/>
      <c r="B70" s="218"/>
      <c r="C70" s="218"/>
      <c r="D70" s="218"/>
      <c r="E70" s="218"/>
      <c r="F70" s="218"/>
      <c r="G70" s="218"/>
      <c r="H70" s="221"/>
      <c r="I70" s="221"/>
      <c r="J70" s="221"/>
      <c r="K70" s="221"/>
      <c r="L70" s="218"/>
      <c r="M70" s="218"/>
      <c r="N70" s="218"/>
      <c r="O70" s="218"/>
      <c r="P70" s="218"/>
      <c r="Q70" s="221"/>
      <c r="R70" s="208"/>
    </row>
    <row r="71" spans="1:18" ht="2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8"/>
    </row>
    <row r="72" spans="1:18" ht="21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8"/>
    </row>
    <row r="73" spans="1:18" ht="21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8"/>
    </row>
    <row r="74" spans="1:18" ht="21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8"/>
    </row>
    <row r="75" spans="1:18" ht="2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8"/>
    </row>
    <row r="76" spans="1:18" ht="21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16"/>
      <c r="M76" s="216"/>
      <c r="N76" s="216"/>
      <c r="O76" s="216"/>
      <c r="P76" s="216"/>
      <c r="Q76" s="216"/>
      <c r="R76" s="208"/>
    </row>
    <row r="77" spans="1:18" ht="21">
      <c r="A77" s="212" t="s">
        <v>1333</v>
      </c>
      <c r="B77" s="212"/>
      <c r="C77" s="212"/>
      <c r="D77" s="212"/>
      <c r="E77" s="212"/>
      <c r="F77" s="217"/>
      <c r="G77" s="217">
        <v>4</v>
      </c>
      <c r="H77" s="212"/>
      <c r="I77" s="206"/>
      <c r="J77" s="206"/>
      <c r="K77" s="206"/>
      <c r="L77" s="229"/>
      <c r="M77" s="229"/>
      <c r="N77" s="229"/>
      <c r="O77" s="229"/>
      <c r="P77" s="229"/>
      <c r="Q77" s="216"/>
      <c r="R77" s="208"/>
    </row>
    <row r="78" spans="1:18" ht="21">
      <c r="A78" s="518" t="s">
        <v>405</v>
      </c>
      <c r="B78" s="519"/>
      <c r="C78" s="519"/>
      <c r="D78" s="520"/>
      <c r="E78" s="212"/>
      <c r="F78" s="217"/>
      <c r="G78" s="217">
        <v>4</v>
      </c>
      <c r="H78" s="212"/>
      <c r="I78" s="206"/>
      <c r="J78" s="206"/>
      <c r="K78" s="206"/>
      <c r="L78" s="229"/>
      <c r="M78" s="229"/>
      <c r="N78" s="229"/>
      <c r="O78" s="229"/>
      <c r="P78" s="229"/>
      <c r="Q78" s="216"/>
      <c r="R78" s="234"/>
    </row>
    <row r="79" spans="1:18" ht="21">
      <c r="A79" s="212" t="s">
        <v>201</v>
      </c>
      <c r="B79" s="212"/>
      <c r="C79" s="212"/>
      <c r="D79" s="212"/>
      <c r="E79" s="212"/>
      <c r="F79" s="217"/>
      <c r="G79" s="217"/>
      <c r="H79" s="212"/>
      <c r="I79" s="206"/>
      <c r="J79" s="206"/>
      <c r="K79" s="206"/>
      <c r="L79" s="206"/>
      <c r="M79" s="206"/>
      <c r="N79" s="206"/>
      <c r="O79" s="242"/>
      <c r="P79" s="242"/>
      <c r="Q79" s="206"/>
      <c r="R79" s="206"/>
    </row>
    <row r="80" spans="1:18" ht="21">
      <c r="A80" s="212" t="s">
        <v>45</v>
      </c>
      <c r="B80" s="212"/>
      <c r="C80" s="212"/>
      <c r="D80" s="212"/>
      <c r="E80" s="212"/>
      <c r="F80" s="217"/>
      <c r="G80" s="217">
        <v>1</v>
      </c>
      <c r="H80" s="212"/>
      <c r="I80" s="206"/>
      <c r="J80" s="212" t="s">
        <v>31</v>
      </c>
      <c r="K80" s="217">
        <v>7</v>
      </c>
      <c r="L80" s="206"/>
      <c r="M80" s="228"/>
      <c r="N80" s="228"/>
      <c r="O80" s="242"/>
      <c r="P80" s="242"/>
      <c r="Q80" s="242"/>
      <c r="R80" s="242"/>
    </row>
    <row r="81" spans="1:18" ht="21">
      <c r="A81" s="518" t="s">
        <v>1208</v>
      </c>
      <c r="B81" s="519"/>
      <c r="C81" s="519"/>
      <c r="D81" s="520"/>
      <c r="E81" s="212"/>
      <c r="F81" s="217"/>
      <c r="G81" s="217">
        <v>2</v>
      </c>
      <c r="H81" s="212"/>
      <c r="I81" s="206"/>
      <c r="J81" s="212" t="s">
        <v>71</v>
      </c>
      <c r="K81" s="217">
        <v>7</v>
      </c>
      <c r="L81" s="206"/>
      <c r="M81" s="228"/>
      <c r="N81" s="228"/>
      <c r="O81" s="228"/>
      <c r="P81" s="228"/>
      <c r="Q81" s="228"/>
      <c r="R81" s="228"/>
    </row>
    <row r="82" spans="1:18" ht="21">
      <c r="A82" s="212" t="s">
        <v>76</v>
      </c>
      <c r="B82" s="212"/>
      <c r="C82" s="212"/>
      <c r="D82" s="212"/>
      <c r="E82" s="212"/>
      <c r="F82" s="236"/>
      <c r="G82" s="236"/>
      <c r="H82" s="231"/>
      <c r="I82" s="206"/>
      <c r="J82" s="212"/>
      <c r="K82" s="217"/>
      <c r="L82" s="206"/>
      <c r="M82" s="242"/>
      <c r="N82" s="242"/>
      <c r="O82" s="242"/>
      <c r="P82" s="242"/>
      <c r="Q82" s="228"/>
      <c r="R82" s="228"/>
    </row>
    <row r="83" spans="1:18" ht="21">
      <c r="A83" s="212" t="s">
        <v>142</v>
      </c>
      <c r="B83" s="212"/>
      <c r="C83" s="212"/>
      <c r="D83" s="212"/>
      <c r="E83" s="212"/>
      <c r="F83" s="241">
        <v>3</v>
      </c>
      <c r="G83" s="236"/>
      <c r="H83" s="231"/>
      <c r="I83" s="206"/>
      <c r="J83" s="212"/>
      <c r="K83" s="241">
        <v>14</v>
      </c>
      <c r="L83" s="206"/>
      <c r="M83" s="228"/>
      <c r="N83" s="228"/>
      <c r="O83" s="242"/>
      <c r="P83" s="242"/>
      <c r="Q83" s="228"/>
      <c r="R83" s="228"/>
    </row>
    <row r="84" spans="1:18" ht="21">
      <c r="A84" s="212" t="s">
        <v>70</v>
      </c>
      <c r="B84" s="212"/>
      <c r="C84" s="212"/>
      <c r="D84" s="212"/>
      <c r="E84" s="212"/>
      <c r="F84" s="236"/>
      <c r="G84" s="236">
        <v>3</v>
      </c>
      <c r="H84" s="231"/>
      <c r="I84" s="206"/>
      <c r="J84" s="206"/>
      <c r="K84" s="206"/>
      <c r="L84" s="206"/>
      <c r="M84" s="228"/>
      <c r="N84" s="228"/>
      <c r="O84" s="228"/>
      <c r="P84" s="228"/>
      <c r="Q84" s="228"/>
      <c r="R84" s="228"/>
    </row>
    <row r="85" spans="1:18" ht="21">
      <c r="A85" s="212"/>
      <c r="B85" s="212"/>
      <c r="C85" s="212"/>
      <c r="D85" s="212"/>
      <c r="E85" s="212"/>
      <c r="F85" s="236"/>
      <c r="G85" s="225"/>
      <c r="H85" s="231"/>
      <c r="I85" s="206"/>
      <c r="J85" s="206"/>
      <c r="K85" s="206"/>
      <c r="L85" s="206"/>
      <c r="M85" s="206"/>
      <c r="N85" s="206"/>
      <c r="O85" s="206"/>
      <c r="P85" s="206"/>
      <c r="Q85" s="206"/>
      <c r="R85" s="206"/>
    </row>
    <row r="86" spans="1:18" ht="21">
      <c r="A86" s="212"/>
      <c r="B86" s="212"/>
      <c r="C86" s="212"/>
      <c r="D86" s="212"/>
      <c r="E86" s="212"/>
      <c r="F86" s="236"/>
      <c r="G86" s="241">
        <v>14</v>
      </c>
      <c r="H86" s="231"/>
      <c r="I86" s="206"/>
      <c r="J86" s="206"/>
      <c r="K86" s="206"/>
      <c r="L86" s="206"/>
      <c r="M86" s="206"/>
      <c r="N86" s="206"/>
      <c r="O86" s="206"/>
      <c r="P86" s="206"/>
      <c r="Q86" s="206"/>
      <c r="R86" s="206"/>
    </row>
    <row r="87" spans="1:18" ht="21">
      <c r="A87" s="212"/>
      <c r="B87" s="212"/>
      <c r="C87" s="212"/>
      <c r="D87" s="212"/>
      <c r="E87" s="212"/>
      <c r="F87" s="236"/>
      <c r="G87" s="225"/>
      <c r="H87" s="231"/>
      <c r="I87" s="206"/>
      <c r="J87" s="206"/>
      <c r="K87" s="206"/>
      <c r="L87" s="206"/>
      <c r="M87" s="206"/>
      <c r="N87" s="206"/>
      <c r="O87" s="206"/>
      <c r="P87" s="206"/>
      <c r="Q87" s="206"/>
      <c r="R87" s="206"/>
    </row>
  </sheetData>
  <sheetProtection/>
  <mergeCells count="20">
    <mergeCell ref="A81:D81"/>
    <mergeCell ref="I39:L39"/>
    <mergeCell ref="M39:N39"/>
    <mergeCell ref="O39:P39"/>
    <mergeCell ref="Q39:Q40"/>
    <mergeCell ref="A78:D78"/>
    <mergeCell ref="A39:A40"/>
    <mergeCell ref="B39:C39"/>
    <mergeCell ref="D39:G39"/>
    <mergeCell ref="H39:H40"/>
    <mergeCell ref="A1:Q1"/>
    <mergeCell ref="A2:Q2"/>
    <mergeCell ref="A4:A5"/>
    <mergeCell ref="B4:C4"/>
    <mergeCell ref="D4:G4"/>
    <mergeCell ref="H4:H5"/>
    <mergeCell ref="I4:L4"/>
    <mergeCell ref="M4:N4"/>
    <mergeCell ref="O4:P4"/>
    <mergeCell ref="Q4:Q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selection activeCell="A2" sqref="A2:Q2"/>
    </sheetView>
  </sheetViews>
  <sheetFormatPr defaultColWidth="9.140625" defaultRowHeight="15"/>
  <cols>
    <col min="6" max="6" width="13.421875" style="0" bestFit="1" customWidth="1"/>
    <col min="7" max="7" width="11.00390625" style="0" customWidth="1"/>
    <col min="8" max="8" width="21.00390625" style="0" customWidth="1"/>
    <col min="9" max="9" width="13.8515625" style="0" customWidth="1"/>
    <col min="10" max="10" width="16.8515625" style="0" customWidth="1"/>
    <col min="11" max="11" width="15.8515625" style="0" customWidth="1"/>
    <col min="20" max="20" width="9.00390625" style="460" customWidth="1"/>
    <col min="21" max="21" width="18.7109375" style="0" customWidth="1"/>
    <col min="22" max="22" width="22.140625" style="0" customWidth="1"/>
    <col min="23" max="23" width="22.140625" style="0" bestFit="1" customWidth="1"/>
  </cols>
  <sheetData>
    <row r="1" spans="1:19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45"/>
      <c r="S1" s="245"/>
    </row>
    <row r="2" spans="1:19" ht="21">
      <c r="A2" s="514" t="s">
        <v>1334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245"/>
      <c r="S2" s="245"/>
    </row>
    <row r="3" spans="1:19" ht="2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5"/>
      <c r="S3" s="245"/>
    </row>
    <row r="4" spans="1:19" ht="21">
      <c r="A4" s="515" t="s">
        <v>0</v>
      </c>
      <c r="B4" s="516" t="s">
        <v>1</v>
      </c>
      <c r="C4" s="516"/>
      <c r="D4" s="515" t="s">
        <v>2</v>
      </c>
      <c r="E4" s="515"/>
      <c r="F4" s="515"/>
      <c r="G4" s="515"/>
      <c r="H4" s="515" t="s">
        <v>3</v>
      </c>
      <c r="I4" s="515" t="s">
        <v>4</v>
      </c>
      <c r="J4" s="515"/>
      <c r="K4" s="515"/>
      <c r="L4" s="515"/>
      <c r="M4" s="515" t="s">
        <v>5</v>
      </c>
      <c r="N4" s="515"/>
      <c r="O4" s="515" t="s">
        <v>6</v>
      </c>
      <c r="P4" s="515"/>
      <c r="Q4" s="515" t="s">
        <v>7</v>
      </c>
      <c r="R4" s="246"/>
      <c r="S4" s="246"/>
    </row>
    <row r="5" spans="1:20" ht="31.5">
      <c r="A5" s="515"/>
      <c r="B5" s="250" t="s">
        <v>8</v>
      </c>
      <c r="C5" s="250" t="s">
        <v>9</v>
      </c>
      <c r="D5" s="250" t="s">
        <v>10</v>
      </c>
      <c r="E5" s="250" t="s">
        <v>11</v>
      </c>
      <c r="F5" s="250" t="s">
        <v>12</v>
      </c>
      <c r="G5" s="250" t="s">
        <v>13</v>
      </c>
      <c r="H5" s="515"/>
      <c r="I5" s="248" t="s">
        <v>14</v>
      </c>
      <c r="J5" s="248" t="s">
        <v>15</v>
      </c>
      <c r="K5" s="251" t="s">
        <v>16</v>
      </c>
      <c r="L5" s="252" t="s">
        <v>17</v>
      </c>
      <c r="M5" s="250" t="s">
        <v>18</v>
      </c>
      <c r="N5" s="250" t="s">
        <v>19</v>
      </c>
      <c r="O5" s="250" t="s">
        <v>20</v>
      </c>
      <c r="P5" s="250" t="s">
        <v>21</v>
      </c>
      <c r="Q5" s="515"/>
      <c r="R5" s="461" t="s">
        <v>22</v>
      </c>
      <c r="S5" s="461" t="s">
        <v>2578</v>
      </c>
      <c r="T5" s="460" t="s">
        <v>2059</v>
      </c>
    </row>
    <row r="6" spans="1:22" ht="21">
      <c r="A6" s="253">
        <v>1</v>
      </c>
      <c r="B6" s="253" t="s">
        <v>1335</v>
      </c>
      <c r="C6" s="262">
        <v>9.3</v>
      </c>
      <c r="D6" s="253">
        <v>108</v>
      </c>
      <c r="E6" s="253" t="s">
        <v>1336</v>
      </c>
      <c r="F6" s="253" t="s">
        <v>53</v>
      </c>
      <c r="G6" s="253" t="s">
        <v>1337</v>
      </c>
      <c r="H6" s="249" t="s">
        <v>1338</v>
      </c>
      <c r="I6" s="249" t="s">
        <v>1339</v>
      </c>
      <c r="J6" s="249" t="s">
        <v>405</v>
      </c>
      <c r="K6" s="249" t="s">
        <v>71</v>
      </c>
      <c r="L6" s="253">
        <v>3</v>
      </c>
      <c r="M6" s="253" t="s">
        <v>128</v>
      </c>
      <c r="N6" s="253"/>
      <c r="O6" s="253">
        <v>0</v>
      </c>
      <c r="P6" s="253">
        <v>1</v>
      </c>
      <c r="Q6" s="249" t="s">
        <v>1340</v>
      </c>
      <c r="R6" s="245">
        <v>1</v>
      </c>
      <c r="S6" s="244" t="s">
        <v>267</v>
      </c>
      <c r="T6" s="459">
        <v>1</v>
      </c>
      <c r="U6" s="452" t="s">
        <v>2563</v>
      </c>
      <c r="V6" t="s">
        <v>2567</v>
      </c>
    </row>
    <row r="7" spans="1:22" ht="21">
      <c r="A7" s="253"/>
      <c r="B7" s="253"/>
      <c r="C7" s="253"/>
      <c r="D7" s="253" t="s">
        <v>1341</v>
      </c>
      <c r="E7" s="253"/>
      <c r="F7" s="253"/>
      <c r="G7" s="253"/>
      <c r="H7" s="249" t="s">
        <v>1342</v>
      </c>
      <c r="I7" s="249"/>
      <c r="J7" s="249"/>
      <c r="K7" s="249"/>
      <c r="L7" s="253"/>
      <c r="M7" s="253"/>
      <c r="N7" s="253"/>
      <c r="O7" s="253"/>
      <c r="P7" s="253"/>
      <c r="Q7" s="249"/>
      <c r="R7" s="245"/>
      <c r="S7" s="243"/>
      <c r="U7" s="453" t="s">
        <v>1451</v>
      </c>
      <c r="V7" s="454">
        <v>1</v>
      </c>
    </row>
    <row r="8" spans="1:22" ht="21.75" thickBot="1">
      <c r="A8" s="254"/>
      <c r="B8" s="254"/>
      <c r="C8" s="254"/>
      <c r="D8" s="254"/>
      <c r="E8" s="254"/>
      <c r="F8" s="254"/>
      <c r="G8" s="254"/>
      <c r="H8" s="257" t="s">
        <v>1343</v>
      </c>
      <c r="I8" s="257"/>
      <c r="J8" s="257"/>
      <c r="K8" s="257"/>
      <c r="L8" s="254"/>
      <c r="M8" s="254"/>
      <c r="N8" s="254"/>
      <c r="O8" s="254"/>
      <c r="P8" s="254"/>
      <c r="Q8" s="257"/>
      <c r="R8" s="245"/>
      <c r="S8" s="243"/>
      <c r="U8" s="455" t="s">
        <v>388</v>
      </c>
      <c r="V8" s="456">
        <v>1</v>
      </c>
    </row>
    <row r="9" spans="1:22" ht="21">
      <c r="A9" s="255">
        <v>2</v>
      </c>
      <c r="B9" s="255" t="s">
        <v>1344</v>
      </c>
      <c r="C9" s="258">
        <v>22.05</v>
      </c>
      <c r="D9" s="255" t="s">
        <v>51</v>
      </c>
      <c r="E9" s="255" t="s">
        <v>1345</v>
      </c>
      <c r="F9" s="255" t="s">
        <v>1346</v>
      </c>
      <c r="G9" s="255" t="s">
        <v>161</v>
      </c>
      <c r="H9" s="256" t="s">
        <v>1347</v>
      </c>
      <c r="I9" s="256" t="s">
        <v>1348</v>
      </c>
      <c r="J9" s="256" t="s">
        <v>1349</v>
      </c>
      <c r="K9" s="256" t="s">
        <v>31</v>
      </c>
      <c r="L9" s="255">
        <v>5</v>
      </c>
      <c r="M9" s="255" t="s">
        <v>1350</v>
      </c>
      <c r="N9" s="255">
        <v>49</v>
      </c>
      <c r="O9" s="255">
        <v>4</v>
      </c>
      <c r="P9" s="255">
        <v>4</v>
      </c>
      <c r="Q9" s="256" t="s">
        <v>72</v>
      </c>
      <c r="R9" s="245">
        <v>1</v>
      </c>
      <c r="S9" s="244" t="s">
        <v>1351</v>
      </c>
      <c r="T9" s="459">
        <v>1</v>
      </c>
      <c r="U9" s="453" t="s">
        <v>72</v>
      </c>
      <c r="V9" s="454">
        <v>2</v>
      </c>
    </row>
    <row r="10" spans="1:22" ht="21">
      <c r="A10" s="253"/>
      <c r="B10" s="253"/>
      <c r="C10" s="253"/>
      <c r="D10" s="253" t="s">
        <v>1352</v>
      </c>
      <c r="E10" s="253"/>
      <c r="F10" s="253"/>
      <c r="G10" s="253"/>
      <c r="H10" s="249" t="s">
        <v>1353</v>
      </c>
      <c r="I10" s="249" t="s">
        <v>1354</v>
      </c>
      <c r="J10" s="249" t="s">
        <v>76</v>
      </c>
      <c r="K10" s="249" t="s">
        <v>31</v>
      </c>
      <c r="L10" s="253">
        <v>5</v>
      </c>
      <c r="M10" s="253" t="s">
        <v>1308</v>
      </c>
      <c r="N10" s="253"/>
      <c r="O10" s="253"/>
      <c r="P10" s="253"/>
      <c r="Q10" s="249"/>
      <c r="R10" s="245"/>
      <c r="S10" s="243"/>
      <c r="U10" s="455" t="s">
        <v>22</v>
      </c>
      <c r="V10" s="456">
        <v>1</v>
      </c>
    </row>
    <row r="11" spans="1:22" ht="21.75" thickBot="1">
      <c r="A11" s="254"/>
      <c r="B11" s="254"/>
      <c r="C11" s="254"/>
      <c r="D11" s="254"/>
      <c r="E11" s="254"/>
      <c r="F11" s="254"/>
      <c r="G11" s="254"/>
      <c r="H11" s="257"/>
      <c r="I11" s="257"/>
      <c r="J11" s="257"/>
      <c r="K11" s="257"/>
      <c r="L11" s="254"/>
      <c r="M11" s="254"/>
      <c r="N11" s="254"/>
      <c r="O11" s="254"/>
      <c r="P11" s="254"/>
      <c r="Q11" s="257"/>
      <c r="R11" s="245"/>
      <c r="S11" s="243"/>
      <c r="U11" s="453" t="s">
        <v>1398</v>
      </c>
      <c r="V11" s="454">
        <v>1</v>
      </c>
    </row>
    <row r="12" spans="1:22" ht="21">
      <c r="A12" s="255">
        <v>3</v>
      </c>
      <c r="B12" s="255" t="s">
        <v>1355</v>
      </c>
      <c r="C12" s="258">
        <v>5.5</v>
      </c>
      <c r="D12" s="255" t="s">
        <v>1356</v>
      </c>
      <c r="E12" s="255" t="s">
        <v>1357</v>
      </c>
      <c r="F12" s="255" t="s">
        <v>53</v>
      </c>
      <c r="G12" s="255" t="s">
        <v>508</v>
      </c>
      <c r="H12" s="256" t="s">
        <v>1358</v>
      </c>
      <c r="I12" s="256" t="s">
        <v>1359</v>
      </c>
      <c r="J12" s="256" t="s">
        <v>30</v>
      </c>
      <c r="K12" s="256" t="s">
        <v>31</v>
      </c>
      <c r="L12" s="255">
        <v>16</v>
      </c>
      <c r="M12" s="255" t="s">
        <v>1360</v>
      </c>
      <c r="N12" s="255">
        <v>22</v>
      </c>
      <c r="O12" s="255">
        <v>0</v>
      </c>
      <c r="P12" s="255">
        <v>1</v>
      </c>
      <c r="Q12" s="256" t="s">
        <v>47</v>
      </c>
      <c r="R12" s="245">
        <v>0</v>
      </c>
      <c r="S12" s="243"/>
      <c r="T12" s="459">
        <v>1</v>
      </c>
      <c r="U12" s="453" t="s">
        <v>33</v>
      </c>
      <c r="V12" s="454">
        <v>1</v>
      </c>
    </row>
    <row r="13" spans="1:22" ht="21">
      <c r="A13" s="253"/>
      <c r="B13" s="253"/>
      <c r="C13" s="253"/>
      <c r="D13" s="253" t="s">
        <v>1361</v>
      </c>
      <c r="E13" s="253"/>
      <c r="F13" s="253"/>
      <c r="G13" s="253"/>
      <c r="H13" s="249" t="s">
        <v>1362</v>
      </c>
      <c r="I13" s="249"/>
      <c r="J13" s="249"/>
      <c r="K13" s="249"/>
      <c r="L13" s="253"/>
      <c r="M13" s="253" t="s">
        <v>449</v>
      </c>
      <c r="N13" s="253"/>
      <c r="O13" s="253"/>
      <c r="P13" s="253"/>
      <c r="Q13" s="249"/>
      <c r="R13" s="245"/>
      <c r="S13" s="243"/>
      <c r="U13" s="453" t="s">
        <v>125</v>
      </c>
      <c r="V13" s="454">
        <v>1</v>
      </c>
    </row>
    <row r="14" spans="1:22" ht="21.75" thickBot="1">
      <c r="A14" s="254"/>
      <c r="B14" s="254"/>
      <c r="C14" s="254"/>
      <c r="D14" s="254"/>
      <c r="E14" s="254"/>
      <c r="F14" s="254"/>
      <c r="G14" s="254"/>
      <c r="H14" s="257"/>
      <c r="I14" s="257"/>
      <c r="J14" s="257"/>
      <c r="K14" s="257"/>
      <c r="L14" s="254"/>
      <c r="M14" s="254"/>
      <c r="N14" s="254"/>
      <c r="O14" s="254"/>
      <c r="P14" s="254"/>
      <c r="Q14" s="257"/>
      <c r="R14" s="245"/>
      <c r="S14" s="243"/>
      <c r="U14" s="453" t="s">
        <v>1005</v>
      </c>
      <c r="V14" s="454">
        <v>1</v>
      </c>
    </row>
    <row r="15" spans="1:22" ht="21">
      <c r="A15" s="255">
        <v>4</v>
      </c>
      <c r="B15" s="255" t="s">
        <v>1355</v>
      </c>
      <c r="C15" s="258">
        <v>19.4</v>
      </c>
      <c r="D15" s="255" t="s">
        <v>1363</v>
      </c>
      <c r="E15" s="255" t="s">
        <v>1364</v>
      </c>
      <c r="F15" s="255" t="s">
        <v>1139</v>
      </c>
      <c r="G15" s="255" t="s">
        <v>193</v>
      </c>
      <c r="H15" s="256" t="s">
        <v>1365</v>
      </c>
      <c r="I15" s="256" t="s">
        <v>1366</v>
      </c>
      <c r="J15" s="256" t="s">
        <v>70</v>
      </c>
      <c r="K15" s="256" t="s">
        <v>31</v>
      </c>
      <c r="L15" s="255">
        <v>3</v>
      </c>
      <c r="M15" s="255" t="s">
        <v>1367</v>
      </c>
      <c r="N15" s="255">
        <v>36</v>
      </c>
      <c r="O15" s="255">
        <v>0</v>
      </c>
      <c r="P15" s="255">
        <v>1</v>
      </c>
      <c r="Q15" s="256" t="s">
        <v>1368</v>
      </c>
      <c r="R15" s="245">
        <v>3</v>
      </c>
      <c r="S15" s="244" t="s">
        <v>2579</v>
      </c>
      <c r="T15" s="459">
        <v>1</v>
      </c>
      <c r="U15" s="453" t="s">
        <v>1193</v>
      </c>
      <c r="V15" s="454">
        <v>1</v>
      </c>
    </row>
    <row r="16" spans="1:22" ht="21">
      <c r="A16" s="253"/>
      <c r="B16" s="253"/>
      <c r="C16" s="253"/>
      <c r="D16" s="253"/>
      <c r="E16" s="253"/>
      <c r="F16" s="253"/>
      <c r="G16" s="253"/>
      <c r="H16" s="249" t="s">
        <v>1370</v>
      </c>
      <c r="I16" s="249" t="s">
        <v>1371</v>
      </c>
      <c r="J16" s="249" t="s">
        <v>142</v>
      </c>
      <c r="K16" s="249" t="s">
        <v>31</v>
      </c>
      <c r="L16" s="253">
        <v>15</v>
      </c>
      <c r="M16" s="253" t="s">
        <v>1372</v>
      </c>
      <c r="N16" s="253"/>
      <c r="O16" s="253"/>
      <c r="P16" s="253"/>
      <c r="Q16" s="249"/>
      <c r="R16" s="245"/>
      <c r="S16" s="244"/>
      <c r="U16" s="455" t="s">
        <v>1406</v>
      </c>
      <c r="V16" s="456">
        <v>1</v>
      </c>
    </row>
    <row r="17" spans="1:22" ht="21">
      <c r="A17" s="253"/>
      <c r="B17" s="253"/>
      <c r="C17" s="253"/>
      <c r="D17" s="253"/>
      <c r="E17" s="253"/>
      <c r="F17" s="253"/>
      <c r="G17" s="253"/>
      <c r="H17" s="249" t="s">
        <v>1373</v>
      </c>
      <c r="I17" s="249"/>
      <c r="J17" s="249"/>
      <c r="K17" s="249"/>
      <c r="L17" s="253"/>
      <c r="M17" s="253"/>
      <c r="N17" s="253"/>
      <c r="O17" s="253"/>
      <c r="P17" s="253"/>
      <c r="Q17" s="249"/>
      <c r="R17" s="245"/>
      <c r="S17" s="243"/>
      <c r="U17" s="455" t="s">
        <v>1417</v>
      </c>
      <c r="V17" s="456">
        <v>1</v>
      </c>
    </row>
    <row r="18" spans="1:22" ht="21.75" thickBot="1">
      <c r="A18" s="254"/>
      <c r="B18" s="254"/>
      <c r="C18" s="254"/>
      <c r="D18" s="254"/>
      <c r="E18" s="254"/>
      <c r="F18" s="254"/>
      <c r="G18" s="254"/>
      <c r="H18" s="257" t="s">
        <v>1374</v>
      </c>
      <c r="I18" s="257"/>
      <c r="J18" s="257"/>
      <c r="K18" s="257"/>
      <c r="L18" s="254"/>
      <c r="M18" s="254"/>
      <c r="N18" s="254"/>
      <c r="O18" s="254"/>
      <c r="P18" s="254"/>
      <c r="Q18" s="257"/>
      <c r="R18" s="245"/>
      <c r="S18" s="243"/>
      <c r="U18" s="453" t="s">
        <v>1368</v>
      </c>
      <c r="V18" s="454">
        <v>1</v>
      </c>
    </row>
    <row r="19" spans="1:22" ht="21">
      <c r="A19" s="255">
        <v>5</v>
      </c>
      <c r="B19" s="255" t="s">
        <v>1375</v>
      </c>
      <c r="C19" s="258">
        <v>1</v>
      </c>
      <c r="D19" s="255" t="s">
        <v>581</v>
      </c>
      <c r="E19" s="255" t="s">
        <v>1376</v>
      </c>
      <c r="F19" s="255" t="s">
        <v>581</v>
      </c>
      <c r="G19" s="255" t="s">
        <v>275</v>
      </c>
      <c r="H19" s="256" t="s">
        <v>1377</v>
      </c>
      <c r="I19" s="256" t="s">
        <v>1378</v>
      </c>
      <c r="J19" s="256" t="s">
        <v>70</v>
      </c>
      <c r="K19" s="256" t="s">
        <v>31</v>
      </c>
      <c r="L19" s="255">
        <v>21</v>
      </c>
      <c r="M19" s="255" t="s">
        <v>1379</v>
      </c>
      <c r="N19" s="255">
        <v>46</v>
      </c>
      <c r="O19" s="255">
        <v>1</v>
      </c>
      <c r="P19" s="255">
        <v>0</v>
      </c>
      <c r="Q19" s="268" t="s">
        <v>279</v>
      </c>
      <c r="R19" s="245">
        <v>1</v>
      </c>
      <c r="S19" s="244" t="s">
        <v>34</v>
      </c>
      <c r="T19" s="459">
        <v>1</v>
      </c>
      <c r="U19" s="453" t="s">
        <v>1392</v>
      </c>
      <c r="V19" s="454">
        <v>1</v>
      </c>
    </row>
    <row r="20" spans="1:22" ht="21">
      <c r="A20" s="253"/>
      <c r="B20" s="253"/>
      <c r="C20" s="253"/>
      <c r="D20" s="253" t="s">
        <v>1380</v>
      </c>
      <c r="E20" s="253"/>
      <c r="F20" s="253"/>
      <c r="G20" s="253"/>
      <c r="H20" s="249"/>
      <c r="I20" s="249"/>
      <c r="J20" s="249"/>
      <c r="K20" s="249"/>
      <c r="L20" s="253"/>
      <c r="M20" s="253" t="s">
        <v>1031</v>
      </c>
      <c r="N20" s="253"/>
      <c r="O20" s="253"/>
      <c r="P20" s="253"/>
      <c r="Q20" s="269"/>
      <c r="R20" s="245"/>
      <c r="S20" s="243"/>
      <c r="U20" s="453" t="s">
        <v>1462</v>
      </c>
      <c r="V20" s="454">
        <v>1</v>
      </c>
    </row>
    <row r="21" spans="1:22" ht="21.75" thickBot="1">
      <c r="A21" s="254"/>
      <c r="B21" s="254"/>
      <c r="C21" s="254"/>
      <c r="D21" s="254"/>
      <c r="E21" s="254"/>
      <c r="F21" s="254"/>
      <c r="G21" s="254"/>
      <c r="H21" s="257"/>
      <c r="I21" s="257"/>
      <c r="J21" s="257"/>
      <c r="K21" s="257"/>
      <c r="L21" s="254"/>
      <c r="M21" s="254"/>
      <c r="N21" s="254"/>
      <c r="O21" s="254"/>
      <c r="P21" s="254"/>
      <c r="Q21" s="257"/>
      <c r="R21" s="245"/>
      <c r="S21" s="243"/>
      <c r="U21" s="453" t="s">
        <v>1543</v>
      </c>
      <c r="V21" s="454">
        <v>1</v>
      </c>
    </row>
    <row r="22" spans="1:22" ht="21">
      <c r="A22" s="255">
        <v>6</v>
      </c>
      <c r="B22" s="255" t="s">
        <v>1381</v>
      </c>
      <c r="C22" s="258">
        <v>7.3</v>
      </c>
      <c r="D22" s="255" t="s">
        <v>1382</v>
      </c>
      <c r="E22" s="255" t="s">
        <v>1383</v>
      </c>
      <c r="F22" s="255" t="s">
        <v>722</v>
      </c>
      <c r="G22" s="255" t="s">
        <v>373</v>
      </c>
      <c r="H22" s="256" t="s">
        <v>1384</v>
      </c>
      <c r="I22" s="256" t="s">
        <v>1385</v>
      </c>
      <c r="J22" s="256" t="s">
        <v>30</v>
      </c>
      <c r="K22" s="256" t="s">
        <v>31</v>
      </c>
      <c r="L22" s="255">
        <v>6</v>
      </c>
      <c r="M22" s="255" t="s">
        <v>1386</v>
      </c>
      <c r="N22" s="255">
        <v>45</v>
      </c>
      <c r="O22" s="255">
        <v>0</v>
      </c>
      <c r="P22" s="255">
        <v>6</v>
      </c>
      <c r="Q22" s="256" t="s">
        <v>22</v>
      </c>
      <c r="R22" s="245">
        <v>1</v>
      </c>
      <c r="S22" s="244" t="s">
        <v>1387</v>
      </c>
      <c r="T22" s="459">
        <v>2</v>
      </c>
      <c r="U22" s="453" t="s">
        <v>1501</v>
      </c>
      <c r="V22" s="454">
        <v>1</v>
      </c>
    </row>
    <row r="23" spans="1:22" ht="21">
      <c r="A23" s="253"/>
      <c r="B23" s="253"/>
      <c r="C23" s="253"/>
      <c r="D23" s="253" t="s">
        <v>1388</v>
      </c>
      <c r="E23" s="253"/>
      <c r="F23" s="253"/>
      <c r="G23" s="253"/>
      <c r="H23" s="249" t="s">
        <v>1389</v>
      </c>
      <c r="I23" s="249" t="s">
        <v>1390</v>
      </c>
      <c r="J23" s="249" t="s">
        <v>76</v>
      </c>
      <c r="K23" s="249" t="s">
        <v>31</v>
      </c>
      <c r="L23" s="253">
        <v>13</v>
      </c>
      <c r="M23" s="253" t="s">
        <v>1391</v>
      </c>
      <c r="N23" s="253"/>
      <c r="O23" s="253"/>
      <c r="P23" s="253"/>
      <c r="Q23" s="249" t="s">
        <v>1392</v>
      </c>
      <c r="R23" s="245"/>
      <c r="S23" s="243"/>
      <c r="U23" s="453" t="s">
        <v>1066</v>
      </c>
      <c r="V23" s="454">
        <v>2</v>
      </c>
    </row>
    <row r="24" spans="1:22" ht="21.75" thickBot="1">
      <c r="A24" s="254"/>
      <c r="B24" s="254"/>
      <c r="C24" s="254"/>
      <c r="D24" s="254"/>
      <c r="E24" s="254"/>
      <c r="F24" s="254"/>
      <c r="G24" s="254"/>
      <c r="H24" s="257" t="s">
        <v>1393</v>
      </c>
      <c r="I24" s="257"/>
      <c r="J24" s="257"/>
      <c r="K24" s="257"/>
      <c r="L24" s="254"/>
      <c r="M24" s="254"/>
      <c r="N24" s="254"/>
      <c r="O24" s="254"/>
      <c r="P24" s="254"/>
      <c r="Q24" s="257"/>
      <c r="R24" s="245"/>
      <c r="S24" s="243"/>
      <c r="U24" s="453" t="s">
        <v>1509</v>
      </c>
      <c r="V24" s="454">
        <v>1</v>
      </c>
    </row>
    <row r="25" spans="1:22" ht="21">
      <c r="A25" s="255">
        <v>7</v>
      </c>
      <c r="B25" s="255" t="s">
        <v>1394</v>
      </c>
      <c r="C25" s="258">
        <v>5.3</v>
      </c>
      <c r="D25" s="255" t="s">
        <v>1363</v>
      </c>
      <c r="E25" s="255" t="s">
        <v>1115</v>
      </c>
      <c r="F25" s="255" t="s">
        <v>1115</v>
      </c>
      <c r="G25" s="255" t="s">
        <v>193</v>
      </c>
      <c r="H25" s="256" t="s">
        <v>1395</v>
      </c>
      <c r="I25" s="256" t="s">
        <v>1396</v>
      </c>
      <c r="J25" s="256" t="s">
        <v>30</v>
      </c>
      <c r="K25" s="256" t="s">
        <v>71</v>
      </c>
      <c r="L25" s="255">
        <v>26</v>
      </c>
      <c r="M25" s="255" t="s">
        <v>1397</v>
      </c>
      <c r="N25" s="255">
        <v>36</v>
      </c>
      <c r="O25" s="255">
        <v>5</v>
      </c>
      <c r="P25" s="255">
        <v>6</v>
      </c>
      <c r="Q25" s="268" t="s">
        <v>1398</v>
      </c>
      <c r="R25" s="273">
        <v>1</v>
      </c>
      <c r="S25" s="274" t="s">
        <v>1387</v>
      </c>
      <c r="T25" s="460">
        <v>2</v>
      </c>
      <c r="U25" s="453" t="s">
        <v>252</v>
      </c>
      <c r="V25" s="454">
        <v>1</v>
      </c>
    </row>
    <row r="26" spans="1:22" ht="21">
      <c r="A26" s="253"/>
      <c r="B26" s="253"/>
      <c r="C26" s="253"/>
      <c r="D26" s="253" t="s">
        <v>1399</v>
      </c>
      <c r="E26" s="253"/>
      <c r="F26" s="253"/>
      <c r="G26" s="253"/>
      <c r="H26" s="249" t="s">
        <v>1400</v>
      </c>
      <c r="I26" s="249"/>
      <c r="J26" s="249"/>
      <c r="K26" s="249"/>
      <c r="L26" s="253"/>
      <c r="M26" s="253" t="s">
        <v>193</v>
      </c>
      <c r="N26" s="253"/>
      <c r="O26" s="253"/>
      <c r="P26" s="253"/>
      <c r="Q26" s="269"/>
      <c r="R26" s="270"/>
      <c r="S26" s="271"/>
      <c r="U26" s="453" t="s">
        <v>279</v>
      </c>
      <c r="V26" s="454">
        <v>2</v>
      </c>
    </row>
    <row r="27" spans="1:22" ht="21">
      <c r="A27" s="253"/>
      <c r="B27" s="253"/>
      <c r="C27" s="253"/>
      <c r="D27" s="253"/>
      <c r="E27" s="253"/>
      <c r="F27" s="253"/>
      <c r="G27" s="253"/>
      <c r="H27" s="249"/>
      <c r="I27" s="249"/>
      <c r="J27" s="249"/>
      <c r="K27" s="249"/>
      <c r="L27" s="253"/>
      <c r="M27" s="253"/>
      <c r="N27" s="253"/>
      <c r="O27" s="253"/>
      <c r="P27" s="253"/>
      <c r="Q27" s="249"/>
      <c r="R27" s="245"/>
      <c r="S27" s="243"/>
      <c r="U27" s="453" t="s">
        <v>204</v>
      </c>
      <c r="V27" s="454">
        <v>1</v>
      </c>
    </row>
    <row r="28" spans="1:22" ht="21.75" thickBot="1">
      <c r="A28" s="254"/>
      <c r="B28" s="254"/>
      <c r="C28" s="254"/>
      <c r="D28" s="254"/>
      <c r="E28" s="254"/>
      <c r="F28" s="254"/>
      <c r="G28" s="254"/>
      <c r="H28" s="257"/>
      <c r="I28" s="257"/>
      <c r="J28" s="257"/>
      <c r="K28" s="257"/>
      <c r="L28" s="254"/>
      <c r="M28" s="254"/>
      <c r="N28" s="254"/>
      <c r="O28" s="254"/>
      <c r="P28" s="254"/>
      <c r="Q28" s="257"/>
      <c r="R28" s="245"/>
      <c r="S28" s="243"/>
      <c r="U28" s="453" t="s">
        <v>1340</v>
      </c>
      <c r="V28" s="454">
        <v>1</v>
      </c>
    </row>
    <row r="29" spans="1:22" ht="21">
      <c r="A29" s="255">
        <v>8</v>
      </c>
      <c r="B29" s="255" t="s">
        <v>1401</v>
      </c>
      <c r="C29" s="258">
        <v>5.3</v>
      </c>
      <c r="D29" s="255" t="s">
        <v>1402</v>
      </c>
      <c r="E29" s="255" t="s">
        <v>1403</v>
      </c>
      <c r="F29" s="255" t="s">
        <v>1403</v>
      </c>
      <c r="G29" s="255" t="s">
        <v>360</v>
      </c>
      <c r="H29" s="256" t="s">
        <v>1404</v>
      </c>
      <c r="I29" s="256" t="s">
        <v>1405</v>
      </c>
      <c r="J29" s="256" t="s">
        <v>57</v>
      </c>
      <c r="K29" s="256" t="s">
        <v>71</v>
      </c>
      <c r="L29" s="255">
        <v>19</v>
      </c>
      <c r="M29" s="255" t="s">
        <v>279</v>
      </c>
      <c r="N29" s="255"/>
      <c r="O29" s="255">
        <v>0</v>
      </c>
      <c r="P29" s="255">
        <v>20</v>
      </c>
      <c r="Q29" s="256" t="s">
        <v>1406</v>
      </c>
      <c r="R29" s="273">
        <v>1</v>
      </c>
      <c r="S29" s="274" t="s">
        <v>111</v>
      </c>
      <c r="T29" s="460">
        <v>2</v>
      </c>
      <c r="U29" s="453" t="s">
        <v>1420</v>
      </c>
      <c r="V29" s="454">
        <v>1</v>
      </c>
    </row>
    <row r="30" spans="1:22" ht="21">
      <c r="A30" s="253"/>
      <c r="B30" s="253"/>
      <c r="C30" s="253"/>
      <c r="D30" s="253"/>
      <c r="E30" s="253"/>
      <c r="F30" s="253"/>
      <c r="G30" s="253"/>
      <c r="H30" s="249"/>
      <c r="I30" s="249"/>
      <c r="J30" s="249"/>
      <c r="K30" s="249"/>
      <c r="L30" s="253"/>
      <c r="M30" s="272"/>
      <c r="N30" s="253"/>
      <c r="O30" s="253"/>
      <c r="P30" s="253"/>
      <c r="Q30" s="249" t="s">
        <v>1407</v>
      </c>
      <c r="R30" s="245"/>
      <c r="S30" s="244"/>
      <c r="U30" s="453" t="s">
        <v>1407</v>
      </c>
      <c r="V30" s="454">
        <v>1</v>
      </c>
    </row>
    <row r="31" spans="1:22" ht="21">
      <c r="A31" s="253"/>
      <c r="B31" s="253"/>
      <c r="C31" s="253"/>
      <c r="D31" s="253"/>
      <c r="E31" s="253"/>
      <c r="F31" s="253"/>
      <c r="G31" s="253"/>
      <c r="H31" s="249"/>
      <c r="I31" s="249"/>
      <c r="J31" s="249"/>
      <c r="K31" s="249"/>
      <c r="L31" s="253"/>
      <c r="M31" s="272"/>
      <c r="N31" s="253"/>
      <c r="O31" s="253"/>
      <c r="P31" s="253"/>
      <c r="Q31" s="249"/>
      <c r="R31" s="245"/>
      <c r="S31" s="243"/>
      <c r="U31" s="453" t="s">
        <v>47</v>
      </c>
      <c r="V31" s="454">
        <v>3</v>
      </c>
    </row>
    <row r="32" spans="1:22" ht="21.75" thickBot="1">
      <c r="A32" s="254"/>
      <c r="B32" s="254"/>
      <c r="C32" s="254"/>
      <c r="D32" s="254"/>
      <c r="E32" s="254"/>
      <c r="F32" s="254"/>
      <c r="G32" s="254"/>
      <c r="H32" s="257"/>
      <c r="I32" s="257"/>
      <c r="J32" s="257"/>
      <c r="K32" s="257"/>
      <c r="L32" s="254"/>
      <c r="M32" s="254"/>
      <c r="N32" s="254"/>
      <c r="O32" s="254"/>
      <c r="P32" s="254"/>
      <c r="Q32" s="257"/>
      <c r="R32" s="245"/>
      <c r="S32" s="243"/>
      <c r="U32" s="453" t="s">
        <v>2564</v>
      </c>
      <c r="V32" s="454"/>
    </row>
    <row r="33" spans="1:22" ht="21">
      <c r="A33" s="255">
        <v>9</v>
      </c>
      <c r="B33" s="255" t="s">
        <v>1401</v>
      </c>
      <c r="C33" s="258">
        <v>0.3</v>
      </c>
      <c r="D33" s="255" t="s">
        <v>1408</v>
      </c>
      <c r="E33" s="255" t="s">
        <v>1409</v>
      </c>
      <c r="F33" s="255" t="s">
        <v>53</v>
      </c>
      <c r="G33" s="255" t="s">
        <v>275</v>
      </c>
      <c r="H33" s="256" t="s">
        <v>1410</v>
      </c>
      <c r="I33" s="256" t="s">
        <v>1411</v>
      </c>
      <c r="J33" s="256" t="s">
        <v>30</v>
      </c>
      <c r="K33" s="256" t="s">
        <v>71</v>
      </c>
      <c r="L33" s="255">
        <v>4</v>
      </c>
      <c r="M33" s="255" t="s">
        <v>1412</v>
      </c>
      <c r="N33" s="255">
        <v>40</v>
      </c>
      <c r="O33" s="255">
        <v>1</v>
      </c>
      <c r="P33" s="255">
        <v>1</v>
      </c>
      <c r="Q33" s="256" t="s">
        <v>125</v>
      </c>
      <c r="R33" s="245">
        <v>1</v>
      </c>
      <c r="S33" s="244" t="s">
        <v>34</v>
      </c>
      <c r="T33" s="459">
        <v>2</v>
      </c>
      <c r="U33" s="453" t="s">
        <v>2565</v>
      </c>
      <c r="V33" s="454">
        <v>30</v>
      </c>
    </row>
    <row r="34" spans="1:19" ht="21">
      <c r="A34" s="253"/>
      <c r="B34" s="253"/>
      <c r="C34" s="253"/>
      <c r="D34" s="253"/>
      <c r="E34" s="253"/>
      <c r="F34" s="253"/>
      <c r="G34" s="253"/>
      <c r="H34" s="249"/>
      <c r="I34" s="249"/>
      <c r="J34" s="249"/>
      <c r="K34" s="249"/>
      <c r="L34" s="253"/>
      <c r="M34" s="272" t="s">
        <v>1413</v>
      </c>
      <c r="N34" s="253"/>
      <c r="O34" s="253"/>
      <c r="P34" s="253"/>
      <c r="Q34" s="249"/>
      <c r="R34" s="245"/>
      <c r="S34" s="243"/>
    </row>
    <row r="35" spans="1:19" ht="21.75" thickBot="1">
      <c r="A35" s="254"/>
      <c r="B35" s="254"/>
      <c r="C35" s="254"/>
      <c r="D35" s="254"/>
      <c r="E35" s="254"/>
      <c r="F35" s="254"/>
      <c r="G35" s="254"/>
      <c r="H35" s="257"/>
      <c r="I35" s="257"/>
      <c r="J35" s="257"/>
      <c r="K35" s="257"/>
      <c r="L35" s="254"/>
      <c r="M35" s="254"/>
      <c r="N35" s="254"/>
      <c r="O35" s="254"/>
      <c r="P35" s="254"/>
      <c r="Q35" s="257"/>
      <c r="R35" s="245"/>
      <c r="S35" s="243"/>
    </row>
    <row r="36" spans="1:22" ht="21">
      <c r="A36" s="253">
        <v>10</v>
      </c>
      <c r="B36" s="253" t="s">
        <v>1414</v>
      </c>
      <c r="C36" s="262">
        <v>5.55</v>
      </c>
      <c r="D36" s="253">
        <v>41</v>
      </c>
      <c r="E36" s="253" t="s">
        <v>991</v>
      </c>
      <c r="F36" s="253" t="s">
        <v>997</v>
      </c>
      <c r="G36" s="253" t="s">
        <v>1308</v>
      </c>
      <c r="H36" s="249" t="s">
        <v>1415</v>
      </c>
      <c r="I36" s="249" t="s">
        <v>1416</v>
      </c>
      <c r="J36" s="249" t="s">
        <v>57</v>
      </c>
      <c r="K36" s="249" t="s">
        <v>31</v>
      </c>
      <c r="L36" s="253">
        <v>21</v>
      </c>
      <c r="M36" s="253" t="s">
        <v>203</v>
      </c>
      <c r="N36" s="253"/>
      <c r="O36" s="253">
        <v>0</v>
      </c>
      <c r="P36" s="253">
        <v>0</v>
      </c>
      <c r="Q36" s="249" t="s">
        <v>1417</v>
      </c>
      <c r="R36" s="245">
        <v>1</v>
      </c>
      <c r="S36" s="244" t="s">
        <v>440</v>
      </c>
      <c r="T36" s="459">
        <v>2</v>
      </c>
      <c r="U36" s="452" t="s">
        <v>2563</v>
      </c>
      <c r="V36" t="s">
        <v>2577</v>
      </c>
    </row>
    <row r="37" spans="1:22" ht="21">
      <c r="A37" s="253"/>
      <c r="B37" s="253"/>
      <c r="C37" s="253"/>
      <c r="D37" s="253" t="s">
        <v>1418</v>
      </c>
      <c r="E37" s="253"/>
      <c r="F37" s="253"/>
      <c r="G37" s="253"/>
      <c r="H37" s="249" t="s">
        <v>1419</v>
      </c>
      <c r="I37" s="249"/>
      <c r="J37" s="249"/>
      <c r="K37" s="249"/>
      <c r="L37" s="253"/>
      <c r="M37" s="253"/>
      <c r="N37" s="253"/>
      <c r="O37" s="253"/>
      <c r="P37" s="253"/>
      <c r="Q37" s="249" t="s">
        <v>1420</v>
      </c>
      <c r="R37" s="245"/>
      <c r="S37" s="244"/>
      <c r="U37" s="453">
        <v>1</v>
      </c>
      <c r="V37" s="454">
        <v>16</v>
      </c>
    </row>
    <row r="38" spans="1:22" ht="21.75" thickBot="1">
      <c r="A38" s="254"/>
      <c r="B38" s="254"/>
      <c r="C38" s="254"/>
      <c r="D38" s="254"/>
      <c r="E38" s="254"/>
      <c r="F38" s="254"/>
      <c r="G38" s="254"/>
      <c r="H38" s="257"/>
      <c r="I38" s="257"/>
      <c r="J38" s="257"/>
      <c r="K38" s="257"/>
      <c r="L38" s="254"/>
      <c r="M38" s="254"/>
      <c r="N38" s="254"/>
      <c r="O38" s="254"/>
      <c r="P38" s="254"/>
      <c r="Q38" s="257"/>
      <c r="R38" s="245"/>
      <c r="S38" s="243"/>
      <c r="U38" s="453">
        <v>2</v>
      </c>
      <c r="V38" s="454">
        <v>8</v>
      </c>
    </row>
    <row r="39" spans="1:22" ht="21">
      <c r="A39" s="255">
        <v>11</v>
      </c>
      <c r="B39" s="255" t="s">
        <v>1421</v>
      </c>
      <c r="C39" s="258">
        <v>6</v>
      </c>
      <c r="D39" s="255" t="s">
        <v>1188</v>
      </c>
      <c r="E39" s="255" t="s">
        <v>1422</v>
      </c>
      <c r="F39" s="255" t="s">
        <v>1423</v>
      </c>
      <c r="G39" s="255" t="s">
        <v>173</v>
      </c>
      <c r="H39" s="256" t="s">
        <v>1424</v>
      </c>
      <c r="I39" s="256" t="s">
        <v>1425</v>
      </c>
      <c r="J39" s="256" t="s">
        <v>45</v>
      </c>
      <c r="K39" s="256" t="s">
        <v>31</v>
      </c>
      <c r="L39" s="255">
        <v>1</v>
      </c>
      <c r="M39" s="255" t="s">
        <v>1426</v>
      </c>
      <c r="N39" s="255">
        <v>41</v>
      </c>
      <c r="O39" s="255">
        <v>0</v>
      </c>
      <c r="P39" s="255">
        <v>0</v>
      </c>
      <c r="Q39" s="256" t="s">
        <v>1066</v>
      </c>
      <c r="R39" s="245">
        <v>0</v>
      </c>
      <c r="S39" s="243"/>
      <c r="T39" s="459">
        <v>1</v>
      </c>
      <c r="U39" s="453">
        <v>3</v>
      </c>
      <c r="V39" s="454">
        <v>1</v>
      </c>
    </row>
    <row r="40" spans="1:22" ht="21">
      <c r="A40" s="253"/>
      <c r="B40" s="253"/>
      <c r="C40" s="253"/>
      <c r="D40" s="253" t="s">
        <v>1427</v>
      </c>
      <c r="E40" s="253"/>
      <c r="F40" s="253"/>
      <c r="G40" s="253"/>
      <c r="H40" s="249" t="s">
        <v>1428</v>
      </c>
      <c r="I40" s="249"/>
      <c r="J40" s="249"/>
      <c r="K40" s="249"/>
      <c r="L40" s="253"/>
      <c r="M40" s="253" t="s">
        <v>1429</v>
      </c>
      <c r="N40" s="253"/>
      <c r="O40" s="253"/>
      <c r="P40" s="253"/>
      <c r="Q40" s="249"/>
      <c r="R40" s="245"/>
      <c r="S40" s="243"/>
      <c r="U40" s="453">
        <v>4</v>
      </c>
      <c r="V40" s="454">
        <v>1</v>
      </c>
    </row>
    <row r="41" spans="1:22" ht="21.75" thickBot="1">
      <c r="A41" s="254"/>
      <c r="B41" s="254"/>
      <c r="C41" s="254"/>
      <c r="D41" s="254"/>
      <c r="E41" s="254"/>
      <c r="F41" s="254"/>
      <c r="G41" s="254"/>
      <c r="H41" s="257"/>
      <c r="I41" s="257"/>
      <c r="J41" s="257"/>
      <c r="K41" s="257"/>
      <c r="L41" s="254"/>
      <c r="M41" s="254"/>
      <c r="N41" s="254"/>
      <c r="O41" s="254"/>
      <c r="P41" s="254"/>
      <c r="Q41" s="257"/>
      <c r="R41" s="245"/>
      <c r="S41" s="243"/>
      <c r="U41" s="453" t="s">
        <v>2564</v>
      </c>
      <c r="V41" s="454"/>
    </row>
    <row r="42" spans="1:22" ht="21">
      <c r="A42" s="255">
        <v>12</v>
      </c>
      <c r="B42" s="255" t="s">
        <v>1430</v>
      </c>
      <c r="C42" s="258">
        <v>20.55</v>
      </c>
      <c r="D42" s="255" t="s">
        <v>1431</v>
      </c>
      <c r="E42" s="255" t="s">
        <v>667</v>
      </c>
      <c r="F42" s="255" t="s">
        <v>436</v>
      </c>
      <c r="G42" s="255" t="s">
        <v>193</v>
      </c>
      <c r="H42" s="256" t="s">
        <v>1432</v>
      </c>
      <c r="I42" s="256" t="s">
        <v>1433</v>
      </c>
      <c r="J42" s="256" t="s">
        <v>70</v>
      </c>
      <c r="K42" s="256" t="s">
        <v>71</v>
      </c>
      <c r="L42" s="255">
        <v>5</v>
      </c>
      <c r="M42" s="255" t="s">
        <v>1434</v>
      </c>
      <c r="N42" s="255">
        <v>26</v>
      </c>
      <c r="O42" s="255">
        <v>0</v>
      </c>
      <c r="P42" s="255">
        <v>6</v>
      </c>
      <c r="Q42" s="256" t="s">
        <v>33</v>
      </c>
      <c r="R42" s="270">
        <v>1</v>
      </c>
      <c r="S42" s="271" t="s">
        <v>440</v>
      </c>
      <c r="T42" s="460">
        <v>2</v>
      </c>
      <c r="U42" s="453" t="s">
        <v>2565</v>
      </c>
      <c r="V42" s="454">
        <v>26</v>
      </c>
    </row>
    <row r="43" spans="1:19" ht="21">
      <c r="A43" s="253"/>
      <c r="B43" s="253"/>
      <c r="C43" s="253"/>
      <c r="D43" s="253"/>
      <c r="E43" s="253"/>
      <c r="F43" s="253"/>
      <c r="G43" s="253"/>
      <c r="H43" s="249" t="s">
        <v>1435</v>
      </c>
      <c r="I43" s="249" t="s">
        <v>1436</v>
      </c>
      <c r="J43" s="249" t="s">
        <v>142</v>
      </c>
      <c r="K43" s="249" t="s">
        <v>71</v>
      </c>
      <c r="L43" s="253">
        <v>9</v>
      </c>
      <c r="M43" s="253" t="s">
        <v>1437</v>
      </c>
      <c r="N43" s="253"/>
      <c r="O43" s="253"/>
      <c r="P43" s="253"/>
      <c r="Q43" s="249"/>
      <c r="R43" s="245"/>
      <c r="S43" s="243"/>
    </row>
    <row r="44" spans="1:19" ht="21.75" thickBot="1">
      <c r="A44" s="254"/>
      <c r="B44" s="254"/>
      <c r="C44" s="254"/>
      <c r="D44" s="254"/>
      <c r="E44" s="254"/>
      <c r="F44" s="254"/>
      <c r="G44" s="254"/>
      <c r="H44" s="257"/>
      <c r="I44" s="257"/>
      <c r="J44" s="257"/>
      <c r="K44" s="257"/>
      <c r="L44" s="254"/>
      <c r="M44" s="254"/>
      <c r="N44" s="254"/>
      <c r="O44" s="254"/>
      <c r="P44" s="254"/>
      <c r="Q44" s="257"/>
      <c r="R44" s="245"/>
      <c r="S44" s="243"/>
    </row>
    <row r="45" spans="1:22" ht="21">
      <c r="A45" s="255">
        <v>13</v>
      </c>
      <c r="B45" s="255" t="s">
        <v>1438</v>
      </c>
      <c r="C45" s="258">
        <v>11</v>
      </c>
      <c r="D45" s="255" t="s">
        <v>1103</v>
      </c>
      <c r="E45" s="255" t="s">
        <v>1439</v>
      </c>
      <c r="F45" s="255" t="s">
        <v>1149</v>
      </c>
      <c r="G45" s="255" t="s">
        <v>1150</v>
      </c>
      <c r="H45" s="256" t="s">
        <v>1440</v>
      </c>
      <c r="I45" s="256" t="s">
        <v>1441</v>
      </c>
      <c r="J45" s="256" t="s">
        <v>57</v>
      </c>
      <c r="K45" s="256" t="s">
        <v>31</v>
      </c>
      <c r="L45" s="255">
        <v>14</v>
      </c>
      <c r="M45" s="255" t="s">
        <v>1442</v>
      </c>
      <c r="N45" s="255">
        <v>42</v>
      </c>
      <c r="O45" s="255">
        <v>1</v>
      </c>
      <c r="P45" s="255">
        <v>1</v>
      </c>
      <c r="Q45" s="256" t="s">
        <v>72</v>
      </c>
      <c r="R45" s="245">
        <v>1</v>
      </c>
      <c r="S45" s="244" t="s">
        <v>1369</v>
      </c>
      <c r="T45" s="459">
        <v>1</v>
      </c>
      <c r="U45" s="452" t="s">
        <v>2563</v>
      </c>
      <c r="V45" t="s">
        <v>2580</v>
      </c>
    </row>
    <row r="46" spans="1:22" ht="21">
      <c r="A46" s="253"/>
      <c r="B46" s="253"/>
      <c r="C46" s="253"/>
      <c r="D46" s="253"/>
      <c r="E46" s="253"/>
      <c r="F46" s="253"/>
      <c r="G46" s="253"/>
      <c r="H46" s="249" t="s">
        <v>1443</v>
      </c>
      <c r="I46" s="249"/>
      <c r="J46" s="249"/>
      <c r="K46" s="249"/>
      <c r="L46" s="253"/>
      <c r="M46" s="272" t="s">
        <v>555</v>
      </c>
      <c r="N46" s="253"/>
      <c r="O46" s="253"/>
      <c r="P46" s="253"/>
      <c r="Q46" s="249"/>
      <c r="R46" s="245"/>
      <c r="S46" s="243"/>
      <c r="U46" s="453" t="s">
        <v>88</v>
      </c>
      <c r="V46" s="454">
        <v>1</v>
      </c>
    </row>
    <row r="47" spans="1:22" ht="21">
      <c r="A47" s="253"/>
      <c r="B47" s="253"/>
      <c r="C47" s="253"/>
      <c r="D47" s="253"/>
      <c r="E47" s="253"/>
      <c r="F47" s="253"/>
      <c r="G47" s="253"/>
      <c r="H47" s="249"/>
      <c r="I47" s="249"/>
      <c r="J47" s="249"/>
      <c r="K47" s="249"/>
      <c r="L47" s="253"/>
      <c r="M47" s="272"/>
      <c r="N47" s="253"/>
      <c r="O47" s="253"/>
      <c r="P47" s="253"/>
      <c r="Q47" s="249"/>
      <c r="R47" s="245"/>
      <c r="S47" s="243"/>
      <c r="U47" s="453" t="s">
        <v>34</v>
      </c>
      <c r="V47" s="454">
        <v>3</v>
      </c>
    </row>
    <row r="48" spans="1:22" ht="21.75" thickBot="1">
      <c r="A48" s="254"/>
      <c r="B48" s="254"/>
      <c r="C48" s="254"/>
      <c r="D48" s="254"/>
      <c r="E48" s="254"/>
      <c r="F48" s="254"/>
      <c r="G48" s="254"/>
      <c r="H48" s="257"/>
      <c r="I48" s="257"/>
      <c r="J48" s="257"/>
      <c r="K48" s="257"/>
      <c r="L48" s="254"/>
      <c r="M48" s="254"/>
      <c r="N48" s="254"/>
      <c r="O48" s="254"/>
      <c r="P48" s="254"/>
      <c r="Q48" s="257"/>
      <c r="R48" s="245"/>
      <c r="S48" s="243"/>
      <c r="U48" s="453" t="s">
        <v>1452</v>
      </c>
      <c r="V48" s="454">
        <v>1</v>
      </c>
    </row>
    <row r="49" spans="1:22" ht="21">
      <c r="A49" s="255">
        <v>14</v>
      </c>
      <c r="B49" s="255" t="s">
        <v>1444</v>
      </c>
      <c r="C49" s="255">
        <v>19.2</v>
      </c>
      <c r="D49" s="255" t="s">
        <v>1445</v>
      </c>
      <c r="E49" s="255" t="s">
        <v>1446</v>
      </c>
      <c r="F49" s="255" t="s">
        <v>1447</v>
      </c>
      <c r="G49" s="255" t="s">
        <v>644</v>
      </c>
      <c r="H49" s="256" t="s">
        <v>1448</v>
      </c>
      <c r="I49" s="259" t="s">
        <v>1449</v>
      </c>
      <c r="J49" s="256" t="s">
        <v>30</v>
      </c>
      <c r="K49" s="256" t="s">
        <v>71</v>
      </c>
      <c r="L49" s="255">
        <v>5</v>
      </c>
      <c r="M49" s="255" t="s">
        <v>1450</v>
      </c>
      <c r="N49" s="255">
        <v>26</v>
      </c>
      <c r="O49" s="255">
        <v>1</v>
      </c>
      <c r="P49" s="255">
        <v>0</v>
      </c>
      <c r="Q49" s="259" t="s">
        <v>1451</v>
      </c>
      <c r="R49" s="245">
        <v>1</v>
      </c>
      <c r="S49" s="244" t="s">
        <v>1452</v>
      </c>
      <c r="T49" s="459">
        <v>3</v>
      </c>
      <c r="U49" s="453" t="s">
        <v>2579</v>
      </c>
      <c r="V49" s="454">
        <v>2</v>
      </c>
    </row>
    <row r="50" spans="1:22" ht="21">
      <c r="A50" s="253"/>
      <c r="B50" s="253"/>
      <c r="C50" s="253"/>
      <c r="D50" s="253" t="s">
        <v>1453</v>
      </c>
      <c r="E50" s="253"/>
      <c r="F50" s="253"/>
      <c r="G50" s="253"/>
      <c r="H50" s="249"/>
      <c r="I50" s="249"/>
      <c r="J50" s="249"/>
      <c r="K50" s="249"/>
      <c r="L50" s="253"/>
      <c r="M50" s="253" t="s">
        <v>1454</v>
      </c>
      <c r="N50" s="253"/>
      <c r="O50" s="253"/>
      <c r="P50" s="253"/>
      <c r="Q50" s="260"/>
      <c r="R50" s="245"/>
      <c r="S50" s="243"/>
      <c r="U50" s="453" t="s">
        <v>270</v>
      </c>
      <c r="V50" s="454">
        <v>1</v>
      </c>
    </row>
    <row r="51" spans="1:22" ht="21.75" thickBot="1">
      <c r="A51" s="254"/>
      <c r="B51" s="254"/>
      <c r="C51" s="254"/>
      <c r="D51" s="254"/>
      <c r="E51" s="254"/>
      <c r="F51" s="254"/>
      <c r="G51" s="254"/>
      <c r="H51" s="257"/>
      <c r="I51" s="257"/>
      <c r="J51" s="257"/>
      <c r="K51" s="257"/>
      <c r="L51" s="254"/>
      <c r="M51" s="254" t="s">
        <v>1455</v>
      </c>
      <c r="N51" s="254"/>
      <c r="O51" s="254"/>
      <c r="P51" s="254"/>
      <c r="Q51" s="257"/>
      <c r="R51" s="245"/>
      <c r="S51" s="243"/>
      <c r="U51" s="453" t="s">
        <v>267</v>
      </c>
      <c r="V51" s="454">
        <v>1</v>
      </c>
    </row>
    <row r="52" spans="1:22" ht="21">
      <c r="A52" s="255">
        <v>15</v>
      </c>
      <c r="B52" s="255" t="s">
        <v>1456</v>
      </c>
      <c r="C52" s="258">
        <v>17.4</v>
      </c>
      <c r="D52" s="255" t="s">
        <v>1457</v>
      </c>
      <c r="E52" s="255" t="s">
        <v>1458</v>
      </c>
      <c r="F52" s="255" t="s">
        <v>53</v>
      </c>
      <c r="G52" s="255" t="s">
        <v>904</v>
      </c>
      <c r="H52" s="256" t="s">
        <v>1459</v>
      </c>
      <c r="I52" s="256" t="s">
        <v>1460</v>
      </c>
      <c r="J52" s="256" t="s">
        <v>30</v>
      </c>
      <c r="K52" s="256" t="s">
        <v>31</v>
      </c>
      <c r="L52" s="255">
        <v>7</v>
      </c>
      <c r="M52" s="275" t="s">
        <v>1461</v>
      </c>
      <c r="N52" s="255">
        <v>35</v>
      </c>
      <c r="O52" s="255">
        <v>1</v>
      </c>
      <c r="P52" s="255">
        <v>2</v>
      </c>
      <c r="Q52" s="268" t="s">
        <v>1462</v>
      </c>
      <c r="R52" s="245">
        <v>1</v>
      </c>
      <c r="S52" s="244" t="s">
        <v>1369</v>
      </c>
      <c r="T52" s="459">
        <v>1</v>
      </c>
      <c r="U52" s="453" t="s">
        <v>440</v>
      </c>
      <c r="V52" s="454">
        <v>3</v>
      </c>
    </row>
    <row r="53" spans="1:22" ht="21">
      <c r="A53" s="255"/>
      <c r="B53" s="255"/>
      <c r="C53" s="258"/>
      <c r="D53" s="255" t="s">
        <v>1463</v>
      </c>
      <c r="E53" s="255"/>
      <c r="F53" s="255"/>
      <c r="G53" s="255"/>
      <c r="H53" s="256" t="s">
        <v>1464</v>
      </c>
      <c r="I53" s="256"/>
      <c r="J53" s="256"/>
      <c r="K53" s="256"/>
      <c r="L53" s="255"/>
      <c r="M53" s="255" t="s">
        <v>1465</v>
      </c>
      <c r="N53" s="255"/>
      <c r="O53" s="255"/>
      <c r="P53" s="255"/>
      <c r="Q53" s="268"/>
      <c r="R53" s="245"/>
      <c r="S53" s="243"/>
      <c r="U53" s="453" t="s">
        <v>111</v>
      </c>
      <c r="V53" s="454">
        <v>3</v>
      </c>
    </row>
    <row r="54" spans="1:22" ht="21">
      <c r="A54" s="253"/>
      <c r="B54" s="253"/>
      <c r="C54" s="253"/>
      <c r="D54" s="253"/>
      <c r="E54" s="253"/>
      <c r="F54" s="253"/>
      <c r="G54" s="253"/>
      <c r="H54" s="249" t="s">
        <v>1466</v>
      </c>
      <c r="I54" s="249"/>
      <c r="J54" s="249"/>
      <c r="K54" s="249"/>
      <c r="L54" s="253"/>
      <c r="M54" s="253"/>
      <c r="N54" s="253"/>
      <c r="O54" s="253"/>
      <c r="P54" s="253"/>
      <c r="Q54" s="249"/>
      <c r="R54" s="263"/>
      <c r="S54" s="243"/>
      <c r="U54" s="453" t="s">
        <v>1387</v>
      </c>
      <c r="V54" s="454">
        <v>2</v>
      </c>
    </row>
    <row r="55" spans="1:22" ht="21.75" thickBot="1">
      <c r="A55" s="254"/>
      <c r="B55" s="254"/>
      <c r="C55" s="254"/>
      <c r="D55" s="254"/>
      <c r="E55" s="254"/>
      <c r="F55" s="254"/>
      <c r="G55" s="254"/>
      <c r="H55" s="257"/>
      <c r="I55" s="257"/>
      <c r="J55" s="257"/>
      <c r="K55" s="257"/>
      <c r="L55" s="254"/>
      <c r="M55" s="254"/>
      <c r="N55" s="254"/>
      <c r="O55" s="254"/>
      <c r="P55" s="254"/>
      <c r="Q55" s="257"/>
      <c r="R55" s="245"/>
      <c r="S55" s="243"/>
      <c r="U55" s="453" t="s">
        <v>1351</v>
      </c>
      <c r="V55" s="454">
        <v>1</v>
      </c>
    </row>
    <row r="56" spans="1:22" ht="21">
      <c r="A56" s="255">
        <v>16</v>
      </c>
      <c r="B56" s="276" t="s">
        <v>1467</v>
      </c>
      <c r="C56" s="258">
        <v>5.45</v>
      </c>
      <c r="D56" s="255" t="s">
        <v>1306</v>
      </c>
      <c r="E56" s="255" t="s">
        <v>1468</v>
      </c>
      <c r="F56" s="255" t="s">
        <v>1469</v>
      </c>
      <c r="G56" s="255" t="s">
        <v>1022</v>
      </c>
      <c r="H56" s="256" t="s">
        <v>1470</v>
      </c>
      <c r="I56" s="256" t="s">
        <v>1471</v>
      </c>
      <c r="J56" s="256" t="s">
        <v>405</v>
      </c>
      <c r="K56" s="256" t="s">
        <v>31</v>
      </c>
      <c r="L56" s="255">
        <v>4</v>
      </c>
      <c r="M56" s="275" t="s">
        <v>1472</v>
      </c>
      <c r="N56" s="255">
        <v>34</v>
      </c>
      <c r="O56" s="255">
        <v>1</v>
      </c>
      <c r="P56" s="255">
        <v>1</v>
      </c>
      <c r="Q56" s="268" t="s">
        <v>279</v>
      </c>
      <c r="R56" s="245">
        <v>0</v>
      </c>
      <c r="S56" s="243"/>
      <c r="T56" s="459">
        <v>4</v>
      </c>
      <c r="U56" s="453" t="s">
        <v>1369</v>
      </c>
      <c r="V56" s="454">
        <v>2</v>
      </c>
    </row>
    <row r="57" spans="1:22" ht="21">
      <c r="A57" s="253"/>
      <c r="B57" s="253"/>
      <c r="C57" s="253"/>
      <c r="D57" s="253" t="s">
        <v>1473</v>
      </c>
      <c r="E57" s="253"/>
      <c r="F57" s="253"/>
      <c r="G57" s="253"/>
      <c r="H57" s="249" t="s">
        <v>1474</v>
      </c>
      <c r="I57" s="249"/>
      <c r="J57" s="249"/>
      <c r="K57" s="249"/>
      <c r="L57" s="253"/>
      <c r="M57" s="253" t="s">
        <v>1475</v>
      </c>
      <c r="N57" s="253"/>
      <c r="O57" s="253"/>
      <c r="P57" s="253"/>
      <c r="Q57" s="269"/>
      <c r="R57" s="245"/>
      <c r="S57" s="243"/>
      <c r="U57" s="453" t="s">
        <v>1393</v>
      </c>
      <c r="V57" s="454">
        <v>1</v>
      </c>
    </row>
    <row r="58" spans="1:22" ht="21">
      <c r="A58" s="253"/>
      <c r="B58" s="253"/>
      <c r="C58" s="253"/>
      <c r="D58" s="253"/>
      <c r="E58" s="253"/>
      <c r="F58" s="253"/>
      <c r="G58" s="253"/>
      <c r="H58" s="249"/>
      <c r="I58" s="249"/>
      <c r="J58" s="249"/>
      <c r="K58" s="249"/>
      <c r="L58" s="253"/>
      <c r="M58" s="253"/>
      <c r="N58" s="253"/>
      <c r="O58" s="253"/>
      <c r="P58" s="253"/>
      <c r="Q58" s="249"/>
      <c r="R58" s="245"/>
      <c r="S58" s="243"/>
      <c r="U58" s="453" t="s">
        <v>2564</v>
      </c>
      <c r="V58" s="454"/>
    </row>
    <row r="59" spans="1:22" ht="21.75" thickBot="1">
      <c r="A59" s="254"/>
      <c r="B59" s="254"/>
      <c r="C59" s="254"/>
      <c r="D59" s="254"/>
      <c r="E59" s="254"/>
      <c r="F59" s="254"/>
      <c r="G59" s="254"/>
      <c r="H59" s="257"/>
      <c r="I59" s="257"/>
      <c r="J59" s="257"/>
      <c r="K59" s="257"/>
      <c r="L59" s="254"/>
      <c r="M59" s="254"/>
      <c r="N59" s="254"/>
      <c r="O59" s="254"/>
      <c r="P59" s="254"/>
      <c r="Q59" s="257"/>
      <c r="R59" s="245"/>
      <c r="S59" s="243"/>
      <c r="U59" s="453" t="s">
        <v>2565</v>
      </c>
      <c r="V59" s="454">
        <v>21</v>
      </c>
    </row>
    <row r="60" spans="1:20" ht="21">
      <c r="A60" s="255">
        <v>17</v>
      </c>
      <c r="B60" s="255" t="s">
        <v>1476</v>
      </c>
      <c r="C60" s="258">
        <v>6.3</v>
      </c>
      <c r="D60" s="255" t="s">
        <v>1477</v>
      </c>
      <c r="E60" s="255" t="s">
        <v>1478</v>
      </c>
      <c r="F60" s="255" t="s">
        <v>722</v>
      </c>
      <c r="G60" s="255" t="s">
        <v>723</v>
      </c>
      <c r="H60" s="256" t="s">
        <v>1479</v>
      </c>
      <c r="I60" s="256" t="s">
        <v>1480</v>
      </c>
      <c r="J60" s="256" t="s">
        <v>45</v>
      </c>
      <c r="K60" s="256" t="s">
        <v>31</v>
      </c>
      <c r="L60" s="255">
        <v>5</v>
      </c>
      <c r="M60" s="255" t="s">
        <v>1481</v>
      </c>
      <c r="N60" s="255">
        <v>50</v>
      </c>
      <c r="O60" s="255">
        <v>1</v>
      </c>
      <c r="P60" s="255">
        <v>0</v>
      </c>
      <c r="Q60" s="256" t="s">
        <v>47</v>
      </c>
      <c r="R60" s="245">
        <v>1</v>
      </c>
      <c r="S60" s="244" t="s">
        <v>1393</v>
      </c>
      <c r="T60" s="459">
        <v>1</v>
      </c>
    </row>
    <row r="61" spans="1:19" ht="21">
      <c r="A61" s="253"/>
      <c r="B61" s="253"/>
      <c r="C61" s="253"/>
      <c r="D61" s="253" t="s">
        <v>1482</v>
      </c>
      <c r="E61" s="253"/>
      <c r="F61" s="253"/>
      <c r="G61" s="253"/>
      <c r="H61" s="249" t="s">
        <v>1369</v>
      </c>
      <c r="I61" s="249"/>
      <c r="J61" s="249"/>
      <c r="K61" s="249"/>
      <c r="L61" s="253"/>
      <c r="M61" s="261" t="s">
        <v>472</v>
      </c>
      <c r="N61" s="253"/>
      <c r="O61" s="253"/>
      <c r="P61" s="253"/>
      <c r="Q61" s="249"/>
      <c r="R61" s="245"/>
      <c r="S61" s="243"/>
    </row>
    <row r="62" spans="1:19" ht="21.75" thickBot="1">
      <c r="A62" s="254"/>
      <c r="B62" s="254"/>
      <c r="C62" s="254"/>
      <c r="D62" s="254"/>
      <c r="E62" s="254"/>
      <c r="F62" s="254"/>
      <c r="G62" s="254"/>
      <c r="H62" s="257"/>
      <c r="I62" s="257"/>
      <c r="J62" s="257"/>
      <c r="K62" s="257"/>
      <c r="L62" s="254"/>
      <c r="M62" s="254"/>
      <c r="N62" s="254"/>
      <c r="O62" s="254"/>
      <c r="P62" s="254"/>
      <c r="Q62" s="257"/>
      <c r="R62" s="245"/>
      <c r="S62" s="243"/>
    </row>
    <row r="63" spans="1:20" ht="21">
      <c r="A63" s="255">
        <v>18</v>
      </c>
      <c r="B63" s="255" t="s">
        <v>1476</v>
      </c>
      <c r="C63" s="258">
        <v>18.5</v>
      </c>
      <c r="D63" s="255" t="s">
        <v>81</v>
      </c>
      <c r="E63" s="255" t="s">
        <v>1483</v>
      </c>
      <c r="F63" s="255" t="s">
        <v>53</v>
      </c>
      <c r="G63" s="255" t="s">
        <v>978</v>
      </c>
      <c r="H63" s="256" t="s">
        <v>1484</v>
      </c>
      <c r="I63" s="256" t="s">
        <v>1485</v>
      </c>
      <c r="J63" s="256" t="s">
        <v>70</v>
      </c>
      <c r="K63" s="256" t="s">
        <v>31</v>
      </c>
      <c r="L63" s="255">
        <v>2</v>
      </c>
      <c r="M63" s="255" t="s">
        <v>1486</v>
      </c>
      <c r="N63" s="255">
        <v>45</v>
      </c>
      <c r="O63" s="255">
        <v>5</v>
      </c>
      <c r="P63" s="255">
        <v>2</v>
      </c>
      <c r="Q63" s="256" t="s">
        <v>204</v>
      </c>
      <c r="R63" s="245">
        <v>1</v>
      </c>
      <c r="S63" s="244" t="s">
        <v>270</v>
      </c>
      <c r="T63" s="459">
        <v>1</v>
      </c>
    </row>
    <row r="64" spans="1:19" ht="21">
      <c r="A64" s="253"/>
      <c r="B64" s="253"/>
      <c r="C64" s="253"/>
      <c r="D64" s="253" t="s">
        <v>1487</v>
      </c>
      <c r="E64" s="253"/>
      <c r="F64" s="253"/>
      <c r="G64" s="253"/>
      <c r="H64" s="249" t="s">
        <v>1488</v>
      </c>
      <c r="I64" s="249" t="s">
        <v>1489</v>
      </c>
      <c r="J64" s="249" t="s">
        <v>142</v>
      </c>
      <c r="K64" s="249" t="s">
        <v>31</v>
      </c>
      <c r="L64" s="253">
        <v>1</v>
      </c>
      <c r="M64" s="261" t="s">
        <v>1490</v>
      </c>
      <c r="N64" s="253"/>
      <c r="O64" s="253"/>
      <c r="P64" s="253"/>
      <c r="Q64" s="249"/>
      <c r="R64" s="245"/>
      <c r="S64" s="243"/>
    </row>
    <row r="65" spans="1:19" ht="21.75" thickBot="1">
      <c r="A65" s="254"/>
      <c r="B65" s="254"/>
      <c r="C65" s="254"/>
      <c r="D65" s="254"/>
      <c r="E65" s="254"/>
      <c r="F65" s="254"/>
      <c r="G65" s="254"/>
      <c r="H65" s="257"/>
      <c r="I65" s="257"/>
      <c r="J65" s="257"/>
      <c r="K65" s="257"/>
      <c r="L65" s="254"/>
      <c r="M65" s="254"/>
      <c r="N65" s="254"/>
      <c r="O65" s="254"/>
      <c r="P65" s="254"/>
      <c r="Q65" s="257"/>
      <c r="R65" s="245"/>
      <c r="S65" s="243"/>
    </row>
    <row r="66" spans="1:20" ht="21">
      <c r="A66" s="253">
        <v>19</v>
      </c>
      <c r="B66" s="253" t="s">
        <v>1491</v>
      </c>
      <c r="C66" s="262">
        <v>15.3</v>
      </c>
      <c r="D66" s="253" t="s">
        <v>24</v>
      </c>
      <c r="E66" s="253" t="s">
        <v>1492</v>
      </c>
      <c r="F66" s="253" t="s">
        <v>53</v>
      </c>
      <c r="G66" s="253" t="s">
        <v>644</v>
      </c>
      <c r="H66" s="249" t="s">
        <v>1493</v>
      </c>
      <c r="I66" s="249" t="s">
        <v>1494</v>
      </c>
      <c r="J66" s="249" t="s">
        <v>30</v>
      </c>
      <c r="K66" s="249" t="s">
        <v>71</v>
      </c>
      <c r="L66" s="253">
        <v>8</v>
      </c>
      <c r="M66" s="272" t="s">
        <v>1495</v>
      </c>
      <c r="N66" s="253">
        <v>38</v>
      </c>
      <c r="O66" s="253">
        <v>1</v>
      </c>
      <c r="P66" s="253">
        <v>0</v>
      </c>
      <c r="Q66" s="249" t="s">
        <v>1005</v>
      </c>
      <c r="R66" s="273">
        <v>1</v>
      </c>
      <c r="S66" s="274" t="s">
        <v>34</v>
      </c>
      <c r="T66" s="460">
        <v>2</v>
      </c>
    </row>
    <row r="67" spans="1:19" ht="21">
      <c r="A67" s="253"/>
      <c r="B67" s="253"/>
      <c r="C67" s="253"/>
      <c r="D67" s="253" t="s">
        <v>1496</v>
      </c>
      <c r="E67" s="253"/>
      <c r="F67" s="253"/>
      <c r="G67" s="253"/>
      <c r="H67" s="249"/>
      <c r="I67" s="249" t="s">
        <v>1497</v>
      </c>
      <c r="J67" s="249" t="s">
        <v>76</v>
      </c>
      <c r="K67" s="249" t="s">
        <v>71</v>
      </c>
      <c r="L67" s="253">
        <v>8</v>
      </c>
      <c r="M67" s="253" t="s">
        <v>373</v>
      </c>
      <c r="N67" s="253"/>
      <c r="O67" s="253"/>
      <c r="P67" s="253"/>
      <c r="Q67" s="249"/>
      <c r="R67" s="245"/>
      <c r="S67" s="243"/>
    </row>
    <row r="68" spans="1:19" ht="21.75" thickBot="1">
      <c r="A68" s="266"/>
      <c r="B68" s="266"/>
      <c r="C68" s="266"/>
      <c r="D68" s="266"/>
      <c r="E68" s="266"/>
      <c r="F68" s="266"/>
      <c r="G68" s="266"/>
      <c r="H68" s="267"/>
      <c r="I68" s="267"/>
      <c r="J68" s="267"/>
      <c r="K68" s="267"/>
      <c r="L68" s="266"/>
      <c r="M68" s="266"/>
      <c r="N68" s="266"/>
      <c r="O68" s="266"/>
      <c r="P68" s="266"/>
      <c r="Q68" s="267"/>
      <c r="R68" s="245"/>
      <c r="S68" s="243"/>
    </row>
    <row r="69" spans="1:20" ht="21">
      <c r="A69" s="255">
        <v>20</v>
      </c>
      <c r="B69" s="255" t="s">
        <v>1491</v>
      </c>
      <c r="C69" s="258">
        <v>4</v>
      </c>
      <c r="D69" s="255">
        <v>3395</v>
      </c>
      <c r="E69" s="255" t="s">
        <v>1277</v>
      </c>
      <c r="F69" s="255" t="s">
        <v>345</v>
      </c>
      <c r="G69" s="255" t="s">
        <v>346</v>
      </c>
      <c r="H69" s="256" t="s">
        <v>1498</v>
      </c>
      <c r="I69" s="256" t="s">
        <v>1499</v>
      </c>
      <c r="J69" s="256" t="s">
        <v>109</v>
      </c>
      <c r="K69" s="256" t="s">
        <v>31</v>
      </c>
      <c r="L69" s="255">
        <v>4</v>
      </c>
      <c r="M69" s="255" t="s">
        <v>1500</v>
      </c>
      <c r="N69" s="255">
        <v>40</v>
      </c>
      <c r="O69" s="255">
        <v>2</v>
      </c>
      <c r="P69" s="255">
        <v>1</v>
      </c>
      <c r="Q69" s="256" t="s">
        <v>1501</v>
      </c>
      <c r="R69" s="245">
        <v>1</v>
      </c>
      <c r="S69" s="244" t="s">
        <v>111</v>
      </c>
      <c r="T69" s="459">
        <v>1</v>
      </c>
    </row>
    <row r="70" spans="1:19" ht="21">
      <c r="A70" s="253"/>
      <c r="B70" s="253"/>
      <c r="C70" s="253"/>
      <c r="D70" s="253" t="s">
        <v>1502</v>
      </c>
      <c r="E70" s="253"/>
      <c r="F70" s="253"/>
      <c r="G70" s="253"/>
      <c r="H70" s="249" t="s">
        <v>1503</v>
      </c>
      <c r="I70" s="249" t="s">
        <v>1504</v>
      </c>
      <c r="J70" s="249" t="s">
        <v>76</v>
      </c>
      <c r="K70" s="249" t="s">
        <v>31</v>
      </c>
      <c r="L70" s="253">
        <v>3</v>
      </c>
      <c r="M70" s="253" t="s">
        <v>346</v>
      </c>
      <c r="N70" s="253"/>
      <c r="O70" s="253"/>
      <c r="P70" s="253"/>
      <c r="Q70" s="249"/>
      <c r="R70" s="245"/>
      <c r="S70" s="243"/>
    </row>
    <row r="71" spans="1:19" ht="21">
      <c r="A71" s="253"/>
      <c r="B71" s="253"/>
      <c r="C71" s="253"/>
      <c r="D71" s="253"/>
      <c r="E71" s="253"/>
      <c r="F71" s="253"/>
      <c r="G71" s="253"/>
      <c r="H71" s="249" t="s">
        <v>1505</v>
      </c>
      <c r="I71" s="249"/>
      <c r="J71" s="249"/>
      <c r="K71" s="249"/>
      <c r="L71" s="253"/>
      <c r="M71" s="253"/>
      <c r="N71" s="253"/>
      <c r="O71" s="253"/>
      <c r="P71" s="253"/>
      <c r="Q71" s="249"/>
      <c r="R71" s="245"/>
      <c r="S71" s="243"/>
    </row>
    <row r="72" spans="1:19" ht="21.75" thickBot="1">
      <c r="A72" s="266"/>
      <c r="B72" s="266"/>
      <c r="C72" s="266"/>
      <c r="D72" s="266"/>
      <c r="E72" s="266"/>
      <c r="F72" s="266"/>
      <c r="G72" s="266"/>
      <c r="H72" s="267"/>
      <c r="I72" s="267"/>
      <c r="J72" s="267"/>
      <c r="K72" s="267"/>
      <c r="L72" s="266"/>
      <c r="M72" s="266"/>
      <c r="N72" s="266"/>
      <c r="O72" s="266"/>
      <c r="P72" s="266"/>
      <c r="Q72" s="267"/>
      <c r="R72" s="245"/>
      <c r="S72" s="243"/>
    </row>
    <row r="73" spans="1:20" ht="21">
      <c r="A73" s="255">
        <v>21</v>
      </c>
      <c r="B73" s="255" t="s">
        <v>1491</v>
      </c>
      <c r="C73" s="258">
        <v>11.55</v>
      </c>
      <c r="D73" s="255" t="s">
        <v>295</v>
      </c>
      <c r="E73" s="255" t="s">
        <v>327</v>
      </c>
      <c r="F73" s="255" t="s">
        <v>328</v>
      </c>
      <c r="G73" s="255" t="s">
        <v>324</v>
      </c>
      <c r="H73" s="256" t="s">
        <v>1506</v>
      </c>
      <c r="I73" s="256" t="s">
        <v>1507</v>
      </c>
      <c r="J73" s="256" t="s">
        <v>70</v>
      </c>
      <c r="K73" s="256" t="s">
        <v>71</v>
      </c>
      <c r="L73" s="255">
        <v>26</v>
      </c>
      <c r="M73" s="255" t="s">
        <v>1508</v>
      </c>
      <c r="N73" s="255">
        <v>54</v>
      </c>
      <c r="O73" s="255">
        <v>0</v>
      </c>
      <c r="P73" s="255">
        <v>9</v>
      </c>
      <c r="Q73" s="256" t="s">
        <v>1509</v>
      </c>
      <c r="R73" s="245">
        <v>6</v>
      </c>
      <c r="S73" s="244" t="s">
        <v>2579</v>
      </c>
      <c r="T73" s="459">
        <v>1</v>
      </c>
    </row>
    <row r="74" spans="1:19" ht="21">
      <c r="A74" s="253"/>
      <c r="B74" s="253"/>
      <c r="C74" s="253"/>
      <c r="D74" s="253" t="s">
        <v>1510</v>
      </c>
      <c r="E74" s="253"/>
      <c r="F74" s="253"/>
      <c r="G74" s="253"/>
      <c r="H74" s="249" t="s">
        <v>1511</v>
      </c>
      <c r="I74" s="249" t="s">
        <v>1512</v>
      </c>
      <c r="J74" s="249" t="s">
        <v>142</v>
      </c>
      <c r="K74" s="249" t="s">
        <v>71</v>
      </c>
      <c r="L74" s="253">
        <v>20</v>
      </c>
      <c r="M74" s="253" t="s">
        <v>1513</v>
      </c>
      <c r="N74" s="253"/>
      <c r="O74" s="253"/>
      <c r="P74" s="253"/>
      <c r="Q74" s="249"/>
      <c r="R74" s="245"/>
      <c r="S74" s="244"/>
    </row>
    <row r="75" spans="1:19" ht="21.75" thickBot="1">
      <c r="A75" s="254"/>
      <c r="B75" s="254"/>
      <c r="C75" s="254"/>
      <c r="D75" s="254"/>
      <c r="E75" s="254"/>
      <c r="F75" s="254"/>
      <c r="G75" s="254"/>
      <c r="H75" s="257"/>
      <c r="I75" s="257"/>
      <c r="J75" s="257"/>
      <c r="K75" s="257"/>
      <c r="L75" s="254"/>
      <c r="M75" s="254" t="s">
        <v>1514</v>
      </c>
      <c r="N75" s="254"/>
      <c r="O75" s="254"/>
      <c r="P75" s="254"/>
      <c r="Q75" s="257"/>
      <c r="R75" s="245"/>
      <c r="S75" s="243"/>
    </row>
    <row r="76" spans="1:20" ht="21">
      <c r="A76" s="277">
        <v>22</v>
      </c>
      <c r="B76" s="277" t="s">
        <v>1515</v>
      </c>
      <c r="C76" s="278">
        <v>6.05</v>
      </c>
      <c r="D76" s="277" t="s">
        <v>1363</v>
      </c>
      <c r="E76" s="277" t="s">
        <v>1115</v>
      </c>
      <c r="F76" s="277" t="s">
        <v>1115</v>
      </c>
      <c r="G76" s="277" t="s">
        <v>297</v>
      </c>
      <c r="H76" s="265" t="s">
        <v>1516</v>
      </c>
      <c r="I76" s="265" t="s">
        <v>1517</v>
      </c>
      <c r="J76" s="265" t="s">
        <v>70</v>
      </c>
      <c r="K76" s="265" t="s">
        <v>31</v>
      </c>
      <c r="L76" s="277">
        <v>2</v>
      </c>
      <c r="M76" s="277" t="s">
        <v>1518</v>
      </c>
      <c r="N76" s="277">
        <v>28</v>
      </c>
      <c r="O76" s="277">
        <v>1</v>
      </c>
      <c r="P76" s="277">
        <v>0</v>
      </c>
      <c r="Q76" s="265" t="s">
        <v>47</v>
      </c>
      <c r="R76" s="245">
        <v>1</v>
      </c>
      <c r="S76" s="244" t="s">
        <v>88</v>
      </c>
      <c r="T76" s="459">
        <v>1</v>
      </c>
    </row>
    <row r="77" spans="1:19" ht="21">
      <c r="A77" s="253"/>
      <c r="B77" s="253"/>
      <c r="C77" s="253"/>
      <c r="D77" s="253" t="s">
        <v>1399</v>
      </c>
      <c r="E77" s="253"/>
      <c r="F77" s="253"/>
      <c r="G77" s="253"/>
      <c r="H77" s="249" t="s">
        <v>1519</v>
      </c>
      <c r="I77" s="249" t="s">
        <v>1520</v>
      </c>
      <c r="J77" s="249" t="s">
        <v>142</v>
      </c>
      <c r="K77" s="249" t="s">
        <v>31</v>
      </c>
      <c r="L77" s="253">
        <v>2</v>
      </c>
      <c r="M77" s="253" t="s">
        <v>613</v>
      </c>
      <c r="N77" s="253"/>
      <c r="O77" s="253"/>
      <c r="P77" s="253"/>
      <c r="Q77" s="249"/>
      <c r="R77" s="245"/>
      <c r="S77" s="243"/>
    </row>
    <row r="78" spans="1:19" ht="21.75" thickBot="1">
      <c r="A78" s="254"/>
      <c r="B78" s="254"/>
      <c r="C78" s="254"/>
      <c r="D78" s="254"/>
      <c r="E78" s="254"/>
      <c r="F78" s="254"/>
      <c r="G78" s="254"/>
      <c r="H78" s="257"/>
      <c r="I78" s="257"/>
      <c r="J78" s="257"/>
      <c r="K78" s="257"/>
      <c r="L78" s="254"/>
      <c r="M78" s="254"/>
      <c r="N78" s="254"/>
      <c r="O78" s="254"/>
      <c r="P78" s="254"/>
      <c r="Q78" s="257"/>
      <c r="R78" s="245"/>
      <c r="S78" s="243"/>
    </row>
    <row r="79" spans="1:20" ht="21">
      <c r="A79" s="255">
        <v>23</v>
      </c>
      <c r="B79" s="255" t="s">
        <v>1521</v>
      </c>
      <c r="C79" s="255">
        <v>16.15</v>
      </c>
      <c r="D79" s="255" t="s">
        <v>1522</v>
      </c>
      <c r="E79" s="255" t="s">
        <v>1523</v>
      </c>
      <c r="F79" s="255" t="s">
        <v>1524</v>
      </c>
      <c r="G79" s="255" t="s">
        <v>1525</v>
      </c>
      <c r="H79" s="256" t="s">
        <v>1526</v>
      </c>
      <c r="I79" s="256" t="s">
        <v>1527</v>
      </c>
      <c r="J79" s="256" t="s">
        <v>30</v>
      </c>
      <c r="K79" s="256" t="s">
        <v>71</v>
      </c>
      <c r="L79" s="255">
        <v>7</v>
      </c>
      <c r="M79" s="255" t="s">
        <v>128</v>
      </c>
      <c r="N79" s="255"/>
      <c r="O79" s="255">
        <v>3</v>
      </c>
      <c r="P79" s="255">
        <v>11</v>
      </c>
      <c r="Q79" s="256" t="s">
        <v>252</v>
      </c>
      <c r="R79" s="245">
        <v>0</v>
      </c>
      <c r="S79" s="243"/>
      <c r="T79" s="459">
        <v>1</v>
      </c>
    </row>
    <row r="80" spans="1:19" ht="21">
      <c r="A80" s="253"/>
      <c r="B80" s="253"/>
      <c r="C80" s="253"/>
      <c r="D80" s="253" t="s">
        <v>1528</v>
      </c>
      <c r="E80" s="253"/>
      <c r="F80" s="253"/>
      <c r="G80" s="253"/>
      <c r="H80" s="249" t="s">
        <v>1529</v>
      </c>
      <c r="I80" s="249"/>
      <c r="J80" s="249"/>
      <c r="K80" s="249"/>
      <c r="L80" s="253"/>
      <c r="M80" s="253"/>
      <c r="N80" s="253"/>
      <c r="O80" s="253"/>
      <c r="P80" s="253"/>
      <c r="Q80" s="249"/>
      <c r="R80" s="245"/>
      <c r="S80" s="243"/>
    </row>
    <row r="81" spans="1:19" ht="21.75" thickBot="1">
      <c r="A81" s="254"/>
      <c r="B81" s="254"/>
      <c r="C81" s="254"/>
      <c r="D81" s="254"/>
      <c r="E81" s="254"/>
      <c r="F81" s="254"/>
      <c r="G81" s="254"/>
      <c r="H81" s="257" t="s">
        <v>468</v>
      </c>
      <c r="I81" s="257"/>
      <c r="J81" s="257"/>
      <c r="K81" s="257"/>
      <c r="L81" s="254"/>
      <c r="M81" s="254"/>
      <c r="N81" s="254"/>
      <c r="O81" s="254"/>
      <c r="P81" s="254"/>
      <c r="Q81" s="257"/>
      <c r="R81" s="245"/>
      <c r="S81" s="243"/>
    </row>
    <row r="82" spans="1:20" ht="21">
      <c r="A82" s="255">
        <v>24</v>
      </c>
      <c r="B82" s="255" t="s">
        <v>1530</v>
      </c>
      <c r="C82" s="258">
        <v>23.15</v>
      </c>
      <c r="D82" s="255">
        <v>304</v>
      </c>
      <c r="E82" s="255" t="s">
        <v>1531</v>
      </c>
      <c r="F82" s="255" t="s">
        <v>53</v>
      </c>
      <c r="G82" s="255" t="s">
        <v>1150</v>
      </c>
      <c r="H82" s="256" t="s">
        <v>492</v>
      </c>
      <c r="I82" s="256" t="s">
        <v>1532</v>
      </c>
      <c r="J82" s="256" t="s">
        <v>405</v>
      </c>
      <c r="K82" s="256" t="s">
        <v>31</v>
      </c>
      <c r="L82" s="255">
        <v>2</v>
      </c>
      <c r="M82" s="255" t="s">
        <v>1533</v>
      </c>
      <c r="N82" s="255">
        <v>30</v>
      </c>
      <c r="O82" s="255">
        <v>0</v>
      </c>
      <c r="P82" s="255">
        <v>1</v>
      </c>
      <c r="Q82" s="256" t="s">
        <v>1193</v>
      </c>
      <c r="R82" s="245">
        <v>1</v>
      </c>
      <c r="S82" s="244" t="s">
        <v>440</v>
      </c>
      <c r="T82" s="459">
        <v>2</v>
      </c>
    </row>
    <row r="83" spans="1:19" ht="21">
      <c r="A83" s="253"/>
      <c r="B83" s="253"/>
      <c r="C83" s="253"/>
      <c r="D83" s="253" t="s">
        <v>1534</v>
      </c>
      <c r="E83" s="253"/>
      <c r="F83" s="253"/>
      <c r="G83" s="253"/>
      <c r="H83" s="249" t="s">
        <v>1369</v>
      </c>
      <c r="I83" s="249"/>
      <c r="J83" s="249"/>
      <c r="K83" s="249"/>
      <c r="L83" s="253"/>
      <c r="M83" s="253" t="s">
        <v>387</v>
      </c>
      <c r="N83" s="253"/>
      <c r="O83" s="253"/>
      <c r="P83" s="253"/>
      <c r="Q83" s="249" t="s">
        <v>388</v>
      </c>
      <c r="R83" s="245"/>
      <c r="S83" s="243"/>
    </row>
    <row r="84" spans="1:19" ht="21.75" thickBot="1">
      <c r="A84" s="254"/>
      <c r="B84" s="254"/>
      <c r="C84" s="254"/>
      <c r="D84" s="254"/>
      <c r="E84" s="254"/>
      <c r="F84" s="254"/>
      <c r="G84" s="254"/>
      <c r="H84" s="257"/>
      <c r="I84" s="257"/>
      <c r="J84" s="257"/>
      <c r="K84" s="257"/>
      <c r="L84" s="254"/>
      <c r="M84" s="254"/>
      <c r="N84" s="254"/>
      <c r="O84" s="254"/>
      <c r="P84" s="254"/>
      <c r="Q84" s="257"/>
      <c r="R84" s="245"/>
      <c r="S84" s="243"/>
    </row>
    <row r="85" spans="1:20" ht="21">
      <c r="A85" s="255">
        <v>25</v>
      </c>
      <c r="B85" s="255" t="s">
        <v>1535</v>
      </c>
      <c r="C85" s="258">
        <v>12.3</v>
      </c>
      <c r="D85" s="255" t="s">
        <v>1536</v>
      </c>
      <c r="E85" s="255" t="s">
        <v>1537</v>
      </c>
      <c r="F85" s="255" t="s">
        <v>1537</v>
      </c>
      <c r="G85" s="255" t="s">
        <v>1088</v>
      </c>
      <c r="H85" s="256" t="s">
        <v>1538</v>
      </c>
      <c r="I85" s="256" t="s">
        <v>1539</v>
      </c>
      <c r="J85" s="256" t="s">
        <v>70</v>
      </c>
      <c r="K85" s="256" t="s">
        <v>31</v>
      </c>
      <c r="L85" s="255">
        <v>9</v>
      </c>
      <c r="M85" s="255" t="s">
        <v>1540</v>
      </c>
      <c r="N85" s="255">
        <v>37</v>
      </c>
      <c r="O85" s="255">
        <v>3</v>
      </c>
      <c r="P85" s="255">
        <v>0</v>
      </c>
      <c r="Q85" s="256" t="s">
        <v>1066</v>
      </c>
      <c r="R85" s="245">
        <v>0</v>
      </c>
      <c r="S85" s="243"/>
      <c r="T85" s="459">
        <v>1</v>
      </c>
    </row>
    <row r="86" spans="1:19" ht="21">
      <c r="A86" s="253"/>
      <c r="B86" s="253"/>
      <c r="C86" s="253"/>
      <c r="D86" s="253" t="s">
        <v>1537</v>
      </c>
      <c r="E86" s="253"/>
      <c r="F86" s="253"/>
      <c r="G86" s="253"/>
      <c r="H86" s="249" t="s">
        <v>1541</v>
      </c>
      <c r="I86" s="249"/>
      <c r="J86" s="249"/>
      <c r="K86" s="249"/>
      <c r="L86" s="253"/>
      <c r="M86" s="253" t="s">
        <v>1088</v>
      </c>
      <c r="N86" s="253"/>
      <c r="O86" s="253"/>
      <c r="P86" s="253"/>
      <c r="Q86" s="249"/>
      <c r="R86" s="245"/>
      <c r="S86" s="243"/>
    </row>
    <row r="87" spans="1:19" ht="21.75" thickBot="1">
      <c r="A87" s="254"/>
      <c r="B87" s="254"/>
      <c r="C87" s="254"/>
      <c r="D87" s="254" t="s">
        <v>1542</v>
      </c>
      <c r="E87" s="254"/>
      <c r="F87" s="279"/>
      <c r="G87" s="254"/>
      <c r="H87" s="257"/>
      <c r="I87" s="257"/>
      <c r="J87" s="257"/>
      <c r="K87" s="264"/>
      <c r="L87" s="254"/>
      <c r="M87" s="279"/>
      <c r="N87" s="279"/>
      <c r="O87" s="279"/>
      <c r="P87" s="279"/>
      <c r="Q87" s="264"/>
      <c r="R87" s="245"/>
      <c r="S87" s="243"/>
    </row>
    <row r="88" spans="1:20" ht="21">
      <c r="A88" s="277">
        <v>26</v>
      </c>
      <c r="B88" s="277" t="s">
        <v>1535</v>
      </c>
      <c r="C88" s="277">
        <v>10.19</v>
      </c>
      <c r="D88" s="277" t="s">
        <v>427</v>
      </c>
      <c r="E88" s="277" t="s">
        <v>1110</v>
      </c>
      <c r="F88" s="280" t="s">
        <v>53</v>
      </c>
      <c r="G88" s="277" t="s">
        <v>429</v>
      </c>
      <c r="H88" s="265" t="s">
        <v>1543</v>
      </c>
      <c r="I88" s="265" t="s">
        <v>1544</v>
      </c>
      <c r="J88" s="265" t="s">
        <v>405</v>
      </c>
      <c r="K88" s="281" t="s">
        <v>31</v>
      </c>
      <c r="L88" s="277">
        <v>2</v>
      </c>
      <c r="M88" s="280" t="s">
        <v>1545</v>
      </c>
      <c r="N88" s="280">
        <v>33</v>
      </c>
      <c r="O88" s="280">
        <v>0</v>
      </c>
      <c r="P88" s="280">
        <v>7</v>
      </c>
      <c r="Q88" s="281" t="s">
        <v>1543</v>
      </c>
      <c r="R88" s="245">
        <v>1</v>
      </c>
      <c r="S88" s="244" t="s">
        <v>111</v>
      </c>
      <c r="T88" s="459">
        <v>1</v>
      </c>
    </row>
    <row r="89" spans="1:19" ht="21">
      <c r="A89" s="279"/>
      <c r="B89" s="279"/>
      <c r="C89" s="279"/>
      <c r="D89" s="279" t="s">
        <v>512</v>
      </c>
      <c r="E89" s="279"/>
      <c r="F89" s="279"/>
      <c r="G89" s="279"/>
      <c r="H89" s="264"/>
      <c r="I89" s="264"/>
      <c r="J89" s="264"/>
      <c r="K89" s="264"/>
      <c r="L89" s="279"/>
      <c r="M89" s="279" t="s">
        <v>121</v>
      </c>
      <c r="N89" s="279"/>
      <c r="O89" s="279"/>
      <c r="P89" s="279"/>
      <c r="Q89" s="264"/>
      <c r="R89" s="245"/>
      <c r="S89" s="243"/>
    </row>
    <row r="90" spans="1:19" ht="21.75" thickBot="1">
      <c r="A90" s="254"/>
      <c r="B90" s="254"/>
      <c r="C90" s="254"/>
      <c r="D90" s="254"/>
      <c r="E90" s="254"/>
      <c r="F90" s="254"/>
      <c r="G90" s="254"/>
      <c r="H90" s="257"/>
      <c r="I90" s="257"/>
      <c r="J90" s="257"/>
      <c r="K90" s="257"/>
      <c r="L90" s="254"/>
      <c r="M90" s="254"/>
      <c r="N90" s="254"/>
      <c r="O90" s="254"/>
      <c r="P90" s="254"/>
      <c r="Q90" s="257"/>
      <c r="R90" s="245"/>
      <c r="S90" s="243"/>
    </row>
    <row r="91" spans="1:19" ht="21">
      <c r="A91" s="277"/>
      <c r="B91" s="277"/>
      <c r="C91" s="277"/>
      <c r="D91" s="277"/>
      <c r="E91" s="277"/>
      <c r="F91" s="280"/>
      <c r="G91" s="277"/>
      <c r="H91" s="265"/>
      <c r="I91" s="265"/>
      <c r="J91" s="265"/>
      <c r="K91" s="281"/>
      <c r="L91" s="277"/>
      <c r="M91" s="280"/>
      <c r="N91" s="280"/>
      <c r="O91" s="280"/>
      <c r="P91" s="369"/>
      <c r="Q91" s="281"/>
      <c r="R91" s="245"/>
      <c r="S91" s="243"/>
    </row>
    <row r="92" spans="1:19" ht="21">
      <c r="A92" s="279"/>
      <c r="B92" s="279"/>
      <c r="C92" s="279"/>
      <c r="D92" s="279"/>
      <c r="E92" s="279"/>
      <c r="F92" s="279"/>
      <c r="G92" s="279"/>
      <c r="H92" s="264"/>
      <c r="I92" s="264"/>
      <c r="J92" s="264"/>
      <c r="K92" s="264"/>
      <c r="L92" s="279"/>
      <c r="M92" s="279"/>
      <c r="N92" s="279"/>
      <c r="O92" s="282">
        <v>31</v>
      </c>
      <c r="P92" s="282">
        <v>81</v>
      </c>
      <c r="Q92" s="282">
        <v>28</v>
      </c>
      <c r="R92" s="245">
        <v>28</v>
      </c>
      <c r="S92" s="243"/>
    </row>
    <row r="93" spans="1:19" ht="21.75" thickBot="1">
      <c r="A93" s="254"/>
      <c r="B93" s="254"/>
      <c r="C93" s="254"/>
      <c r="D93" s="254"/>
      <c r="E93" s="254"/>
      <c r="F93" s="254"/>
      <c r="G93" s="254"/>
      <c r="H93" s="257"/>
      <c r="I93" s="257"/>
      <c r="J93" s="257"/>
      <c r="K93" s="257"/>
      <c r="L93" s="254"/>
      <c r="M93" s="254"/>
      <c r="N93" s="254"/>
      <c r="O93" s="254"/>
      <c r="P93" s="254"/>
      <c r="Q93" s="257"/>
      <c r="R93" s="245"/>
      <c r="S93" s="243"/>
    </row>
    <row r="96" spans="2:5" ht="21">
      <c r="B96" s="457" t="s">
        <v>2568</v>
      </c>
      <c r="C96" s="333"/>
      <c r="D96" s="333" t="s">
        <v>2569</v>
      </c>
      <c r="E96" s="333" t="s">
        <v>1321</v>
      </c>
    </row>
    <row r="97" spans="2:7" ht="21">
      <c r="B97" s="342" t="s">
        <v>2570</v>
      </c>
      <c r="C97" s="333">
        <f>_xlfn.COUNTIFS(C6:C88,"&gt;=16.01",C6:C88,"&lt;=20.00")</f>
        <v>5</v>
      </c>
      <c r="D97" s="333"/>
      <c r="E97" s="333">
        <f>C97-D97</f>
        <v>5</v>
      </c>
      <c r="F97" s="452" t="s">
        <v>2563</v>
      </c>
      <c r="G97" t="s">
        <v>2566</v>
      </c>
    </row>
    <row r="98" spans="2:7" ht="21">
      <c r="B98" s="342" t="s">
        <v>2571</v>
      </c>
      <c r="C98" s="333">
        <f>_xlfn.COUNTIFS(C6:C88,"&gt;=20.01",C6:C88,"&lt;=24.00")</f>
        <v>3</v>
      </c>
      <c r="D98" s="333"/>
      <c r="E98" s="333">
        <f aca="true" t="shared" si="0" ref="E98:E104">C98-D98</f>
        <v>3</v>
      </c>
      <c r="F98" s="453" t="s">
        <v>1150</v>
      </c>
      <c r="G98" s="454">
        <v>2</v>
      </c>
    </row>
    <row r="99" spans="2:7" ht="21">
      <c r="B99" s="342" t="s">
        <v>2572</v>
      </c>
      <c r="C99" s="333">
        <f>_xlfn.COUNTIFS(C6:C88,"&gt;=00.01",C6:C88,"&lt;=04.00")</f>
        <v>3</v>
      </c>
      <c r="D99" s="333"/>
      <c r="E99" s="333">
        <f t="shared" si="0"/>
        <v>3</v>
      </c>
      <c r="F99" s="453" t="s">
        <v>644</v>
      </c>
      <c r="G99" s="454">
        <v>2</v>
      </c>
    </row>
    <row r="100" spans="2:7" ht="21">
      <c r="B100" s="342" t="s">
        <v>2573</v>
      </c>
      <c r="C100" s="333">
        <f>_xlfn.COUNTIFS(C6:C88,"&gt;=04.01",C6:C88,"&lt;=08.00")</f>
        <v>9</v>
      </c>
      <c r="D100" s="333"/>
      <c r="E100" s="333">
        <f t="shared" si="0"/>
        <v>9</v>
      </c>
      <c r="F100" s="453" t="s">
        <v>1022</v>
      </c>
      <c r="G100" s="454">
        <v>1</v>
      </c>
    </row>
    <row r="101" spans="2:7" ht="21">
      <c r="B101" s="458" t="s">
        <v>2574</v>
      </c>
      <c r="C101" s="333" t="s">
        <v>1102</v>
      </c>
      <c r="D101" s="333"/>
      <c r="E101" s="333"/>
      <c r="F101" s="453" t="s">
        <v>978</v>
      </c>
      <c r="G101" s="454">
        <v>1</v>
      </c>
    </row>
    <row r="102" spans="2:7" ht="21">
      <c r="B102" s="342" t="s">
        <v>2575</v>
      </c>
      <c r="C102" s="333">
        <f>_xlfn.COUNTIFS(C6:C88,"&gt;=08.01",C6:C88,"&lt;=12.00")</f>
        <v>4</v>
      </c>
      <c r="D102" s="333"/>
      <c r="E102" s="333">
        <f t="shared" si="0"/>
        <v>4</v>
      </c>
      <c r="F102" s="453" t="s">
        <v>297</v>
      </c>
      <c r="G102" s="454">
        <v>1</v>
      </c>
    </row>
    <row r="103" spans="2:7" ht="21">
      <c r="B103" s="342" t="s">
        <v>2576</v>
      </c>
      <c r="C103" s="333">
        <f>_xlfn.COUNTIFS(C6:C88,"&gt;=12.01",C6:C88,"&lt;=16.00")</f>
        <v>2</v>
      </c>
      <c r="D103" s="333"/>
      <c r="E103" s="333">
        <f t="shared" si="0"/>
        <v>2</v>
      </c>
      <c r="F103" s="453" t="s">
        <v>723</v>
      </c>
      <c r="G103" s="454">
        <v>1</v>
      </c>
    </row>
    <row r="104" spans="2:7" ht="14.25">
      <c r="B104" s="333"/>
      <c r="C104" s="333">
        <f>SUM(C97:C103)</f>
        <v>26</v>
      </c>
      <c r="D104" s="333"/>
      <c r="E104" s="333">
        <f t="shared" si="0"/>
        <v>26</v>
      </c>
      <c r="F104" s="453" t="s">
        <v>193</v>
      </c>
      <c r="G104" s="454">
        <v>3</v>
      </c>
    </row>
    <row r="105" spans="4:7" ht="14.25">
      <c r="D105" s="453"/>
      <c r="E105" s="454"/>
      <c r="F105" s="453" t="s">
        <v>373</v>
      </c>
      <c r="G105" s="454">
        <v>1</v>
      </c>
    </row>
    <row r="106" spans="4:7" ht="14.25">
      <c r="D106" s="453"/>
      <c r="E106" s="454"/>
      <c r="F106" s="453" t="s">
        <v>275</v>
      </c>
      <c r="G106" s="454">
        <v>2</v>
      </c>
    </row>
    <row r="107" spans="4:7" ht="14.25">
      <c r="D107" s="453"/>
      <c r="E107" s="454"/>
      <c r="F107" s="453" t="s">
        <v>508</v>
      </c>
      <c r="G107" s="454">
        <v>1</v>
      </c>
    </row>
    <row r="108" spans="4:7" ht="14.25">
      <c r="D108" s="453"/>
      <c r="E108" s="454"/>
      <c r="F108" s="453" t="s">
        <v>161</v>
      </c>
      <c r="G108" s="454">
        <v>1</v>
      </c>
    </row>
    <row r="109" spans="4:7" ht="14.25">
      <c r="D109" s="453"/>
      <c r="E109" s="454"/>
      <c r="F109" s="453" t="s">
        <v>1525</v>
      </c>
      <c r="G109" s="454">
        <v>1</v>
      </c>
    </row>
    <row r="110" spans="4:7" ht="14.25">
      <c r="D110" s="453"/>
      <c r="E110" s="454"/>
      <c r="F110" s="453" t="s">
        <v>904</v>
      </c>
      <c r="G110" s="454">
        <v>1</v>
      </c>
    </row>
    <row r="111" spans="4:7" ht="14.25">
      <c r="D111" s="453"/>
      <c r="E111" s="454"/>
      <c r="F111" s="453" t="s">
        <v>1337</v>
      </c>
      <c r="G111" s="454">
        <v>1</v>
      </c>
    </row>
    <row r="112" spans="4:7" ht="14.25">
      <c r="D112" s="453"/>
      <c r="E112" s="454"/>
      <c r="F112" s="453" t="s">
        <v>1088</v>
      </c>
      <c r="G112" s="454">
        <v>1</v>
      </c>
    </row>
    <row r="113" spans="4:7" ht="14.25">
      <c r="D113" s="453"/>
      <c r="E113" s="454"/>
      <c r="F113" s="453" t="s">
        <v>429</v>
      </c>
      <c r="G113" s="454">
        <v>1</v>
      </c>
    </row>
    <row r="114" spans="4:7" ht="14.25">
      <c r="D114" s="453"/>
      <c r="E114" s="454"/>
      <c r="F114" s="453" t="s">
        <v>346</v>
      </c>
      <c r="G114" s="454">
        <v>1</v>
      </c>
    </row>
    <row r="115" spans="4:7" ht="14.25">
      <c r="D115" s="453"/>
      <c r="E115" s="454"/>
      <c r="F115" s="453" t="s">
        <v>324</v>
      </c>
      <c r="G115" s="454">
        <v>1</v>
      </c>
    </row>
    <row r="116" spans="4:7" ht="14.25">
      <c r="D116" s="453"/>
      <c r="E116" s="454"/>
      <c r="F116" s="453" t="s">
        <v>1308</v>
      </c>
      <c r="G116" s="454">
        <v>1</v>
      </c>
    </row>
    <row r="117" spans="4:7" ht="14.25">
      <c r="D117" s="453"/>
      <c r="E117" s="454"/>
      <c r="F117" s="453" t="s">
        <v>360</v>
      </c>
      <c r="G117" s="454">
        <v>1</v>
      </c>
    </row>
    <row r="118" spans="4:7" ht="14.25">
      <c r="D118" s="453"/>
      <c r="E118" s="454"/>
      <c r="F118" s="453" t="s">
        <v>173</v>
      </c>
      <c r="G118" s="454">
        <v>1</v>
      </c>
    </row>
    <row r="119" spans="4:7" ht="14.25">
      <c r="D119" s="453"/>
      <c r="E119" s="454"/>
      <c r="F119" s="453" t="s">
        <v>2564</v>
      </c>
      <c r="G119" s="454"/>
    </row>
    <row r="120" spans="4:7" ht="14.25">
      <c r="D120" s="453"/>
      <c r="E120" s="454"/>
      <c r="F120" s="453" t="s">
        <v>2565</v>
      </c>
      <c r="G120" s="454">
        <v>26</v>
      </c>
    </row>
    <row r="121" spans="4:5" ht="14.25">
      <c r="D121" s="333"/>
      <c r="E121" s="333"/>
    </row>
  </sheetData>
  <sheetProtection/>
  <mergeCells count="10">
    <mergeCell ref="A1:Q1"/>
    <mergeCell ref="A2:Q2"/>
    <mergeCell ref="A4:A5"/>
    <mergeCell ref="B4:C4"/>
    <mergeCell ref="D4:G4"/>
    <mergeCell ref="H4:H5"/>
    <mergeCell ref="I4:L4"/>
    <mergeCell ref="M4:N4"/>
    <mergeCell ref="O4:P4"/>
    <mergeCell ref="Q4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2"/>
  <sheetViews>
    <sheetView zoomScalePageLayoutView="0" workbookViewId="0" topLeftCell="G1">
      <selection activeCell="A2" sqref="A2:Q2"/>
    </sheetView>
  </sheetViews>
  <sheetFormatPr defaultColWidth="9.140625" defaultRowHeight="15"/>
  <cols>
    <col min="6" max="6" width="13.421875" style="0" bestFit="1" customWidth="1"/>
    <col min="7" max="7" width="19.7109375" style="0" bestFit="1" customWidth="1"/>
    <col min="8" max="8" width="21.28125" style="0" customWidth="1"/>
    <col min="9" max="9" width="11.28125" style="0" customWidth="1"/>
    <col min="10" max="10" width="18.7109375" style="0" customWidth="1"/>
    <col min="11" max="11" width="16.57421875" style="0" customWidth="1"/>
    <col min="21" max="21" width="13.421875" style="0" customWidth="1"/>
    <col min="22" max="22" width="22.140625" style="0" customWidth="1"/>
  </cols>
  <sheetData>
    <row r="1" spans="1:19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285"/>
      <c r="S1" s="285"/>
    </row>
    <row r="2" spans="1:19" ht="21">
      <c r="A2" s="514" t="s">
        <v>1546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285"/>
      <c r="S2" s="285"/>
    </row>
    <row r="3" spans="1:19" ht="21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5"/>
      <c r="S3" s="285"/>
    </row>
    <row r="4" spans="1:19" ht="21">
      <c r="A4" s="515" t="s">
        <v>0</v>
      </c>
      <c r="B4" s="516" t="s">
        <v>1</v>
      </c>
      <c r="C4" s="516"/>
      <c r="D4" s="515" t="s">
        <v>2</v>
      </c>
      <c r="E4" s="515"/>
      <c r="F4" s="515"/>
      <c r="G4" s="515"/>
      <c r="H4" s="515" t="s">
        <v>3</v>
      </c>
      <c r="I4" s="515" t="s">
        <v>4</v>
      </c>
      <c r="J4" s="515"/>
      <c r="K4" s="515"/>
      <c r="L4" s="515"/>
      <c r="M4" s="515" t="s">
        <v>5</v>
      </c>
      <c r="N4" s="515"/>
      <c r="O4" s="515" t="s">
        <v>6</v>
      </c>
      <c r="P4" s="515"/>
      <c r="Q4" s="515" t="s">
        <v>7</v>
      </c>
      <c r="R4" s="286"/>
      <c r="S4" s="286"/>
    </row>
    <row r="5" spans="1:20" ht="31.5">
      <c r="A5" s="515"/>
      <c r="B5" s="290" t="s">
        <v>8</v>
      </c>
      <c r="C5" s="290" t="s">
        <v>9</v>
      </c>
      <c r="D5" s="290" t="s">
        <v>10</v>
      </c>
      <c r="E5" s="290" t="s">
        <v>11</v>
      </c>
      <c r="F5" s="290" t="s">
        <v>12</v>
      </c>
      <c r="G5" s="290" t="s">
        <v>13</v>
      </c>
      <c r="H5" s="515"/>
      <c r="I5" s="288" t="s">
        <v>14</v>
      </c>
      <c r="J5" s="288" t="s">
        <v>15</v>
      </c>
      <c r="K5" s="291" t="s">
        <v>16</v>
      </c>
      <c r="L5" s="292" t="s">
        <v>17</v>
      </c>
      <c r="M5" s="290" t="s">
        <v>18</v>
      </c>
      <c r="N5" s="290" t="s">
        <v>19</v>
      </c>
      <c r="O5" s="290" t="s">
        <v>20</v>
      </c>
      <c r="P5" s="290" t="s">
        <v>21</v>
      </c>
      <c r="Q5" s="515"/>
      <c r="R5" s="461" t="s">
        <v>22</v>
      </c>
      <c r="S5" s="461" t="s">
        <v>1204</v>
      </c>
      <c r="T5" s="462" t="s">
        <v>2059</v>
      </c>
    </row>
    <row r="6" spans="1:20" ht="21">
      <c r="A6" s="294">
        <v>1</v>
      </c>
      <c r="B6" s="294" t="s">
        <v>1547</v>
      </c>
      <c r="C6" s="304">
        <v>14</v>
      </c>
      <c r="D6" s="294">
        <v>34</v>
      </c>
      <c r="E6" s="294" t="s">
        <v>1548</v>
      </c>
      <c r="F6" s="294" t="s">
        <v>1549</v>
      </c>
      <c r="G6" s="294" t="s">
        <v>1150</v>
      </c>
      <c r="H6" s="289" t="s">
        <v>1550</v>
      </c>
      <c r="I6" s="289" t="s">
        <v>1551</v>
      </c>
      <c r="J6" s="289" t="s">
        <v>405</v>
      </c>
      <c r="K6" s="289" t="s">
        <v>31</v>
      </c>
      <c r="L6" s="294">
        <v>13</v>
      </c>
      <c r="M6" s="294" t="s">
        <v>1552</v>
      </c>
      <c r="N6" s="294"/>
      <c r="O6" s="294">
        <v>0</v>
      </c>
      <c r="P6" s="294">
        <v>2</v>
      </c>
      <c r="Q6" s="289" t="s">
        <v>2583</v>
      </c>
      <c r="R6" s="285">
        <v>1</v>
      </c>
      <c r="S6" s="284" t="s">
        <v>1387</v>
      </c>
      <c r="T6" s="459">
        <v>1</v>
      </c>
    </row>
    <row r="7" spans="1:19" ht="21">
      <c r="A7" s="294"/>
      <c r="B7" s="294"/>
      <c r="C7" s="294"/>
      <c r="D7" s="294" t="s">
        <v>1553</v>
      </c>
      <c r="E7" s="294"/>
      <c r="F7" s="294"/>
      <c r="G7" s="294"/>
      <c r="H7" s="289" t="s">
        <v>1554</v>
      </c>
      <c r="I7" s="289"/>
      <c r="J7" s="289"/>
      <c r="K7" s="289"/>
      <c r="L7" s="294"/>
      <c r="M7" s="294"/>
      <c r="N7" s="294"/>
      <c r="O7" s="294"/>
      <c r="P7" s="294"/>
      <c r="Q7" s="289" t="s">
        <v>1102</v>
      </c>
      <c r="R7" s="285"/>
      <c r="S7" s="283"/>
    </row>
    <row r="8" spans="1:19" ht="21.75" thickBot="1">
      <c r="A8" s="296"/>
      <c r="B8" s="296"/>
      <c r="C8" s="296"/>
      <c r="D8" s="296"/>
      <c r="E8" s="296"/>
      <c r="F8" s="296"/>
      <c r="G8" s="296"/>
      <c r="H8" s="299"/>
      <c r="I8" s="299"/>
      <c r="J8" s="299"/>
      <c r="K8" s="299"/>
      <c r="L8" s="296"/>
      <c r="M8" s="296"/>
      <c r="N8" s="296"/>
      <c r="O8" s="296"/>
      <c r="P8" s="296"/>
      <c r="Q8" s="299"/>
      <c r="R8" s="285"/>
      <c r="S8" s="283"/>
    </row>
    <row r="9" spans="1:22" ht="21">
      <c r="A9" s="297">
        <v>2</v>
      </c>
      <c r="B9" s="297" t="s">
        <v>1555</v>
      </c>
      <c r="C9" s="300">
        <v>12</v>
      </c>
      <c r="D9" s="297" t="s">
        <v>1556</v>
      </c>
      <c r="E9" s="297" t="s">
        <v>1557</v>
      </c>
      <c r="F9" s="297" t="s">
        <v>1558</v>
      </c>
      <c r="G9" s="297" t="s">
        <v>235</v>
      </c>
      <c r="H9" s="298" t="s">
        <v>1559</v>
      </c>
      <c r="I9" s="298" t="s">
        <v>1560</v>
      </c>
      <c r="J9" s="298" t="s">
        <v>70</v>
      </c>
      <c r="K9" s="298" t="s">
        <v>31</v>
      </c>
      <c r="L9" s="297">
        <v>8</v>
      </c>
      <c r="M9" s="297" t="s">
        <v>1561</v>
      </c>
      <c r="N9" s="297">
        <v>44</v>
      </c>
      <c r="O9" s="297">
        <v>0</v>
      </c>
      <c r="P9" s="297">
        <v>2</v>
      </c>
      <c r="Q9" s="298" t="s">
        <v>33</v>
      </c>
      <c r="R9" s="285">
        <v>1</v>
      </c>
      <c r="S9" s="284" t="s">
        <v>88</v>
      </c>
      <c r="T9" s="459">
        <v>2</v>
      </c>
      <c r="U9" s="452" t="s">
        <v>2563</v>
      </c>
      <c r="V9" t="s">
        <v>2567</v>
      </c>
    </row>
    <row r="10" spans="1:22" ht="21">
      <c r="A10" s="294"/>
      <c r="B10" s="294"/>
      <c r="C10" s="294"/>
      <c r="D10" s="294" t="s">
        <v>1562</v>
      </c>
      <c r="E10" s="294"/>
      <c r="F10" s="294"/>
      <c r="G10" s="294"/>
      <c r="H10" s="289" t="s">
        <v>1563</v>
      </c>
      <c r="I10" s="289" t="s">
        <v>1564</v>
      </c>
      <c r="J10" s="289" t="s">
        <v>142</v>
      </c>
      <c r="K10" s="289" t="s">
        <v>31</v>
      </c>
      <c r="L10" s="294"/>
      <c r="M10" s="294"/>
      <c r="N10" s="294"/>
      <c r="O10" s="294"/>
      <c r="P10" s="294"/>
      <c r="Q10" s="289"/>
      <c r="R10" s="285"/>
      <c r="S10" s="283"/>
      <c r="U10" s="453" t="s">
        <v>1102</v>
      </c>
      <c r="V10" s="456">
        <v>8</v>
      </c>
    </row>
    <row r="11" spans="1:22" ht="21.75" thickBot="1">
      <c r="A11" s="296"/>
      <c r="B11" s="296"/>
      <c r="C11" s="296"/>
      <c r="D11" s="296" t="s">
        <v>1565</v>
      </c>
      <c r="E11" s="296"/>
      <c r="F11" s="296"/>
      <c r="G11" s="296"/>
      <c r="H11" s="299"/>
      <c r="I11" s="299"/>
      <c r="J11" s="299"/>
      <c r="K11" s="299"/>
      <c r="L11" s="296"/>
      <c r="M11" s="296"/>
      <c r="N11" s="296"/>
      <c r="O11" s="296"/>
      <c r="P11" s="296"/>
      <c r="Q11" s="299"/>
      <c r="R11" s="285"/>
      <c r="S11" s="283"/>
      <c r="U11" s="453" t="s">
        <v>1688</v>
      </c>
      <c r="V11" s="454">
        <v>1</v>
      </c>
    </row>
    <row r="12" spans="1:22" ht="21">
      <c r="A12" s="297">
        <v>3</v>
      </c>
      <c r="B12" s="297" t="s">
        <v>1566</v>
      </c>
      <c r="C12" s="300">
        <v>12</v>
      </c>
      <c r="D12" s="297" t="s">
        <v>1567</v>
      </c>
      <c r="E12" s="297"/>
      <c r="F12" s="297"/>
      <c r="G12" s="297" t="s">
        <v>1568</v>
      </c>
      <c r="H12" s="298" t="s">
        <v>1569</v>
      </c>
      <c r="I12" s="298" t="s">
        <v>1570</v>
      </c>
      <c r="J12" s="298" t="s">
        <v>70</v>
      </c>
      <c r="K12" s="298" t="s">
        <v>31</v>
      </c>
      <c r="L12" s="297">
        <v>6</v>
      </c>
      <c r="M12" s="297" t="s">
        <v>203</v>
      </c>
      <c r="N12" s="297"/>
      <c r="O12" s="297">
        <v>2</v>
      </c>
      <c r="P12" s="297">
        <v>0</v>
      </c>
      <c r="Q12" s="298" t="s">
        <v>1571</v>
      </c>
      <c r="R12" s="285">
        <v>2</v>
      </c>
      <c r="S12" s="284" t="s">
        <v>1572</v>
      </c>
      <c r="T12" s="459">
        <v>2</v>
      </c>
      <c r="U12" s="453" t="s">
        <v>72</v>
      </c>
      <c r="V12" s="454">
        <v>2</v>
      </c>
    </row>
    <row r="13" spans="1:22" ht="21">
      <c r="A13" s="294"/>
      <c r="B13" s="294"/>
      <c r="C13" s="294"/>
      <c r="D13" s="294" t="s">
        <v>1573</v>
      </c>
      <c r="E13" s="294"/>
      <c r="F13" s="294"/>
      <c r="G13" s="294"/>
      <c r="H13" s="289" t="s">
        <v>1574</v>
      </c>
      <c r="I13" s="289" t="s">
        <v>1575</v>
      </c>
      <c r="J13" s="289" t="s">
        <v>76</v>
      </c>
      <c r="K13" s="289" t="s">
        <v>31</v>
      </c>
      <c r="L13" s="294"/>
      <c r="M13" s="294"/>
      <c r="N13" s="294"/>
      <c r="O13" s="294"/>
      <c r="P13" s="294"/>
      <c r="Q13" s="289" t="s">
        <v>1102</v>
      </c>
      <c r="R13" s="285"/>
      <c r="S13" s="283"/>
      <c r="U13" s="453" t="s">
        <v>363</v>
      </c>
      <c r="V13" s="454">
        <v>3</v>
      </c>
    </row>
    <row r="14" spans="1:22" ht="21.75" thickBot="1">
      <c r="A14" s="296"/>
      <c r="B14" s="296"/>
      <c r="C14" s="296"/>
      <c r="D14" s="296"/>
      <c r="E14" s="296"/>
      <c r="F14" s="296"/>
      <c r="G14" s="296"/>
      <c r="H14" s="299"/>
      <c r="I14" s="299"/>
      <c r="J14" s="299"/>
      <c r="K14" s="299"/>
      <c r="L14" s="296"/>
      <c r="M14" s="296"/>
      <c r="N14" s="296"/>
      <c r="O14" s="296"/>
      <c r="P14" s="296"/>
      <c r="Q14" s="299"/>
      <c r="R14" s="285"/>
      <c r="S14" s="283"/>
      <c r="U14" s="453" t="s">
        <v>1682</v>
      </c>
      <c r="V14" s="454">
        <v>1</v>
      </c>
    </row>
    <row r="15" spans="1:22" ht="21">
      <c r="A15" s="297">
        <v>4</v>
      </c>
      <c r="B15" s="297" t="s">
        <v>1566</v>
      </c>
      <c r="C15" s="300">
        <v>2</v>
      </c>
      <c r="D15" s="297" t="s">
        <v>1576</v>
      </c>
      <c r="E15" s="297" t="s">
        <v>1577</v>
      </c>
      <c r="F15" s="297" t="s">
        <v>262</v>
      </c>
      <c r="G15" s="297" t="s">
        <v>235</v>
      </c>
      <c r="H15" s="298" t="s">
        <v>1578</v>
      </c>
      <c r="I15" s="298" t="s">
        <v>1579</v>
      </c>
      <c r="J15" s="298" t="s">
        <v>30</v>
      </c>
      <c r="K15" s="298" t="s">
        <v>31</v>
      </c>
      <c r="L15" s="297">
        <v>7</v>
      </c>
      <c r="M15" s="297" t="s">
        <v>1580</v>
      </c>
      <c r="N15" s="297">
        <v>37</v>
      </c>
      <c r="O15" s="297">
        <v>5</v>
      </c>
      <c r="P15" s="297">
        <v>5</v>
      </c>
      <c r="Q15" s="298" t="s">
        <v>47</v>
      </c>
      <c r="R15" s="285">
        <v>1</v>
      </c>
      <c r="S15" s="284" t="s">
        <v>1273</v>
      </c>
      <c r="T15" s="459">
        <v>1</v>
      </c>
      <c r="U15" s="453" t="s">
        <v>2585</v>
      </c>
      <c r="V15" s="454">
        <v>1</v>
      </c>
    </row>
    <row r="16" spans="1:22" ht="21">
      <c r="A16" s="294"/>
      <c r="B16" s="294"/>
      <c r="C16" s="294"/>
      <c r="D16" s="294" t="s">
        <v>1581</v>
      </c>
      <c r="E16" s="294"/>
      <c r="F16" s="294"/>
      <c r="G16" s="294"/>
      <c r="H16" s="289" t="s">
        <v>1582</v>
      </c>
      <c r="I16" s="289"/>
      <c r="J16" s="289"/>
      <c r="K16" s="289"/>
      <c r="L16" s="294"/>
      <c r="M16" s="294" t="s">
        <v>1583</v>
      </c>
      <c r="N16" s="294"/>
      <c r="O16" s="294"/>
      <c r="P16" s="294"/>
      <c r="Q16" s="289"/>
      <c r="R16" s="285"/>
      <c r="S16" s="283"/>
      <c r="U16" s="453" t="s">
        <v>33</v>
      </c>
      <c r="V16" s="454">
        <v>5</v>
      </c>
    </row>
    <row r="17" spans="1:22" ht="21">
      <c r="A17" s="294"/>
      <c r="B17" s="294"/>
      <c r="C17" s="294"/>
      <c r="D17" s="294"/>
      <c r="E17" s="294"/>
      <c r="F17" s="294"/>
      <c r="G17" s="294"/>
      <c r="H17" s="289"/>
      <c r="I17" s="289"/>
      <c r="J17" s="289"/>
      <c r="K17" s="289"/>
      <c r="L17" s="294"/>
      <c r="M17" s="294"/>
      <c r="N17" s="294"/>
      <c r="O17" s="294"/>
      <c r="P17" s="294"/>
      <c r="Q17" s="289"/>
      <c r="R17" s="285"/>
      <c r="S17" s="283"/>
      <c r="U17" s="453" t="s">
        <v>2587</v>
      </c>
      <c r="V17" s="454">
        <v>1</v>
      </c>
    </row>
    <row r="18" spans="1:22" ht="21.75" thickBot="1">
      <c r="A18" s="296"/>
      <c r="B18" s="296"/>
      <c r="C18" s="296"/>
      <c r="D18" s="296"/>
      <c r="E18" s="296"/>
      <c r="F18" s="296"/>
      <c r="G18" s="296"/>
      <c r="H18" s="299"/>
      <c r="I18" s="299"/>
      <c r="J18" s="299"/>
      <c r="K18" s="299"/>
      <c r="L18" s="296"/>
      <c r="M18" s="296"/>
      <c r="N18" s="296"/>
      <c r="O18" s="296"/>
      <c r="P18" s="296"/>
      <c r="Q18" s="299"/>
      <c r="R18" s="285"/>
      <c r="S18" s="283"/>
      <c r="U18" s="453" t="s">
        <v>1656</v>
      </c>
      <c r="V18" s="454">
        <v>1</v>
      </c>
    </row>
    <row r="19" spans="1:22" ht="21">
      <c r="A19" s="297">
        <v>5</v>
      </c>
      <c r="B19" s="297" t="s">
        <v>1566</v>
      </c>
      <c r="C19" s="300">
        <v>3.3</v>
      </c>
      <c r="D19" s="297" t="s">
        <v>1584</v>
      </c>
      <c r="E19" s="297" t="s">
        <v>147</v>
      </c>
      <c r="F19" s="297" t="s">
        <v>148</v>
      </c>
      <c r="G19" s="297" t="s">
        <v>149</v>
      </c>
      <c r="H19" s="298" t="s">
        <v>1585</v>
      </c>
      <c r="I19" s="298" t="s">
        <v>1586</v>
      </c>
      <c r="J19" s="298" t="s">
        <v>70</v>
      </c>
      <c r="K19" s="298" t="s">
        <v>31</v>
      </c>
      <c r="L19" s="297">
        <v>3</v>
      </c>
      <c r="M19" s="297" t="s">
        <v>1587</v>
      </c>
      <c r="N19" s="297">
        <v>47</v>
      </c>
      <c r="O19" s="297">
        <v>3</v>
      </c>
      <c r="P19" s="297">
        <v>0</v>
      </c>
      <c r="Q19" s="311" t="s">
        <v>2584</v>
      </c>
      <c r="R19" s="285">
        <v>1</v>
      </c>
      <c r="S19" s="284" t="s">
        <v>1588</v>
      </c>
      <c r="T19" s="459">
        <v>2</v>
      </c>
      <c r="U19" s="453" t="s">
        <v>2584</v>
      </c>
      <c r="V19" s="454">
        <v>1</v>
      </c>
    </row>
    <row r="20" spans="1:22" ht="21">
      <c r="A20" s="294"/>
      <c r="B20" s="294"/>
      <c r="C20" s="294"/>
      <c r="D20" s="294" t="s">
        <v>1589</v>
      </c>
      <c r="E20" s="294"/>
      <c r="F20" s="294"/>
      <c r="G20" s="294"/>
      <c r="H20" s="289" t="s">
        <v>1590</v>
      </c>
      <c r="I20" s="289" t="s">
        <v>1591</v>
      </c>
      <c r="J20" s="289" t="s">
        <v>142</v>
      </c>
      <c r="K20" s="289" t="s">
        <v>31</v>
      </c>
      <c r="L20" s="294"/>
      <c r="M20" s="294" t="s">
        <v>1592</v>
      </c>
      <c r="N20" s="294"/>
      <c r="O20" s="294"/>
      <c r="P20" s="294"/>
      <c r="Q20" s="312" t="s">
        <v>1102</v>
      </c>
      <c r="R20" s="285"/>
      <c r="S20" s="283"/>
      <c r="U20" s="453" t="s">
        <v>1711</v>
      </c>
      <c r="V20" s="454">
        <v>1</v>
      </c>
    </row>
    <row r="21" spans="1:22" ht="21.75" thickBot="1">
      <c r="A21" s="296"/>
      <c r="B21" s="296"/>
      <c r="C21" s="296"/>
      <c r="D21" s="296"/>
      <c r="E21" s="296"/>
      <c r="F21" s="296"/>
      <c r="G21" s="296"/>
      <c r="H21" s="299"/>
      <c r="I21" s="299"/>
      <c r="J21" s="299"/>
      <c r="K21" s="299"/>
      <c r="L21" s="296"/>
      <c r="M21" s="296"/>
      <c r="N21" s="296"/>
      <c r="O21" s="296"/>
      <c r="P21" s="296"/>
      <c r="Q21" s="299"/>
      <c r="R21" s="285"/>
      <c r="S21" s="283"/>
      <c r="U21" s="453" t="s">
        <v>1571</v>
      </c>
      <c r="V21" s="454">
        <v>1</v>
      </c>
    </row>
    <row r="22" spans="1:22" ht="21">
      <c r="A22" s="297">
        <v>6</v>
      </c>
      <c r="B22" s="297" t="s">
        <v>1593</v>
      </c>
      <c r="C22" s="300">
        <v>13</v>
      </c>
      <c r="D22" s="297" t="s">
        <v>1113</v>
      </c>
      <c r="E22" s="297" t="s">
        <v>1114</v>
      </c>
      <c r="F22" s="297" t="s">
        <v>1115</v>
      </c>
      <c r="G22" s="297" t="s">
        <v>297</v>
      </c>
      <c r="H22" s="298" t="s">
        <v>1594</v>
      </c>
      <c r="I22" s="298" t="s">
        <v>1595</v>
      </c>
      <c r="J22" s="298" t="s">
        <v>405</v>
      </c>
      <c r="K22" s="298" t="s">
        <v>31</v>
      </c>
      <c r="L22" s="297">
        <v>2</v>
      </c>
      <c r="M22" s="297" t="s">
        <v>1596</v>
      </c>
      <c r="N22" s="297">
        <v>37</v>
      </c>
      <c r="O22" s="297">
        <v>0</v>
      </c>
      <c r="P22" s="297">
        <v>3</v>
      </c>
      <c r="Q22" s="298" t="s">
        <v>703</v>
      </c>
      <c r="R22" s="285">
        <v>1</v>
      </c>
      <c r="S22" s="284" t="s">
        <v>267</v>
      </c>
      <c r="T22" s="459">
        <v>1</v>
      </c>
      <c r="U22" s="453" t="s">
        <v>1613</v>
      </c>
      <c r="V22" s="454">
        <v>1</v>
      </c>
    </row>
    <row r="23" spans="1:22" ht="21">
      <c r="A23" s="294"/>
      <c r="B23" s="294"/>
      <c r="C23" s="294"/>
      <c r="D23" s="294" t="s">
        <v>1597</v>
      </c>
      <c r="E23" s="294"/>
      <c r="F23" s="294"/>
      <c r="G23" s="294"/>
      <c r="H23" s="289" t="s">
        <v>440</v>
      </c>
      <c r="I23" s="289"/>
      <c r="J23" s="289"/>
      <c r="K23" s="289"/>
      <c r="L23" s="294"/>
      <c r="M23" s="294" t="s">
        <v>1598</v>
      </c>
      <c r="N23" s="294"/>
      <c r="O23" s="294"/>
      <c r="P23" s="294"/>
      <c r="Q23" s="289" t="s">
        <v>1102</v>
      </c>
      <c r="R23" s="285"/>
      <c r="S23" s="283"/>
      <c r="U23" s="453" t="s">
        <v>511</v>
      </c>
      <c r="V23" s="454">
        <v>1</v>
      </c>
    </row>
    <row r="24" spans="1:22" ht="21.75" thickBot="1">
      <c r="A24" s="296"/>
      <c r="B24" s="296"/>
      <c r="C24" s="296"/>
      <c r="D24" s="296"/>
      <c r="E24" s="296"/>
      <c r="F24" s="296"/>
      <c r="G24" s="296"/>
      <c r="H24" s="299"/>
      <c r="I24" s="299"/>
      <c r="J24" s="299"/>
      <c r="K24" s="299"/>
      <c r="L24" s="296"/>
      <c r="M24" s="296"/>
      <c r="N24" s="296"/>
      <c r="O24" s="296"/>
      <c r="P24" s="296"/>
      <c r="Q24" s="299"/>
      <c r="R24" s="285"/>
      <c r="S24" s="283"/>
      <c r="U24" s="453" t="s">
        <v>703</v>
      </c>
      <c r="V24" s="454">
        <v>1</v>
      </c>
    </row>
    <row r="25" spans="1:22" ht="21">
      <c r="A25" s="297">
        <v>7</v>
      </c>
      <c r="B25" s="297" t="s">
        <v>1593</v>
      </c>
      <c r="C25" s="300">
        <v>13</v>
      </c>
      <c r="D25" s="297" t="s">
        <v>1188</v>
      </c>
      <c r="E25" s="297" t="s">
        <v>1599</v>
      </c>
      <c r="F25" s="297" t="s">
        <v>1599</v>
      </c>
      <c r="G25" s="297" t="s">
        <v>1600</v>
      </c>
      <c r="H25" s="298" t="s">
        <v>1601</v>
      </c>
      <c r="I25" s="298" t="s">
        <v>1602</v>
      </c>
      <c r="J25" s="298" t="s">
        <v>70</v>
      </c>
      <c r="K25" s="298" t="s">
        <v>31</v>
      </c>
      <c r="L25" s="297">
        <v>10</v>
      </c>
      <c r="M25" s="297" t="s">
        <v>1603</v>
      </c>
      <c r="N25" s="297">
        <v>29</v>
      </c>
      <c r="O25" s="297">
        <v>1</v>
      </c>
      <c r="P25" s="297">
        <v>0</v>
      </c>
      <c r="Q25" s="311" t="s">
        <v>511</v>
      </c>
      <c r="R25" s="316">
        <v>1</v>
      </c>
      <c r="S25" s="317" t="s">
        <v>34</v>
      </c>
      <c r="T25">
        <v>1</v>
      </c>
      <c r="U25" s="453" t="s">
        <v>1790</v>
      </c>
      <c r="V25" s="454">
        <v>1</v>
      </c>
    </row>
    <row r="26" spans="1:22" ht="21">
      <c r="A26" s="294"/>
      <c r="B26" s="294"/>
      <c r="C26" s="294"/>
      <c r="D26" s="294" t="s">
        <v>1604</v>
      </c>
      <c r="E26" s="294"/>
      <c r="F26" s="294"/>
      <c r="G26" s="294"/>
      <c r="H26" s="289" t="s">
        <v>1605</v>
      </c>
      <c r="I26" s="289" t="s">
        <v>1606</v>
      </c>
      <c r="J26" s="289" t="s">
        <v>142</v>
      </c>
      <c r="K26" s="289" t="s">
        <v>31</v>
      </c>
      <c r="L26" s="294"/>
      <c r="M26" s="294"/>
      <c r="N26" s="294"/>
      <c r="O26" s="294"/>
      <c r="P26" s="294"/>
      <c r="Q26" s="312" t="s">
        <v>1102</v>
      </c>
      <c r="R26" s="313"/>
      <c r="S26" s="314"/>
      <c r="U26" s="453" t="s">
        <v>1624</v>
      </c>
      <c r="V26" s="454">
        <v>3</v>
      </c>
    </row>
    <row r="27" spans="1:22" ht="21">
      <c r="A27" s="294"/>
      <c r="B27" s="294"/>
      <c r="C27" s="294"/>
      <c r="D27" s="294"/>
      <c r="E27" s="294"/>
      <c r="F27" s="294"/>
      <c r="G27" s="294"/>
      <c r="H27" s="289"/>
      <c r="I27" s="289"/>
      <c r="J27" s="289"/>
      <c r="K27" s="289"/>
      <c r="L27" s="294"/>
      <c r="M27" s="294"/>
      <c r="N27" s="294"/>
      <c r="O27" s="294"/>
      <c r="P27" s="294"/>
      <c r="Q27" s="289"/>
      <c r="R27" s="285"/>
      <c r="S27" s="283"/>
      <c r="U27" s="453" t="s">
        <v>2583</v>
      </c>
      <c r="V27" s="454">
        <v>1</v>
      </c>
    </row>
    <row r="28" spans="1:22" ht="21.75" thickBot="1">
      <c r="A28" s="296"/>
      <c r="B28" s="296"/>
      <c r="C28" s="296"/>
      <c r="D28" s="296"/>
      <c r="E28" s="296"/>
      <c r="F28" s="296"/>
      <c r="G28" s="296"/>
      <c r="H28" s="299"/>
      <c r="I28" s="299"/>
      <c r="J28" s="299"/>
      <c r="K28" s="299"/>
      <c r="L28" s="296"/>
      <c r="M28" s="296"/>
      <c r="N28" s="296"/>
      <c r="O28" s="296"/>
      <c r="P28" s="296"/>
      <c r="Q28" s="299"/>
      <c r="R28" s="285"/>
      <c r="S28" s="283"/>
      <c r="U28" s="453" t="s">
        <v>762</v>
      </c>
      <c r="V28" s="454">
        <v>1</v>
      </c>
    </row>
    <row r="29" spans="1:22" ht="21">
      <c r="A29" s="297">
        <v>8</v>
      </c>
      <c r="B29" s="327" t="s">
        <v>1607</v>
      </c>
      <c r="C29" s="300">
        <v>20</v>
      </c>
      <c r="D29" s="297" t="s">
        <v>1608</v>
      </c>
      <c r="E29" s="297" t="s">
        <v>1609</v>
      </c>
      <c r="F29" s="297" t="s">
        <v>903</v>
      </c>
      <c r="G29" s="297" t="s">
        <v>904</v>
      </c>
      <c r="H29" s="298" t="s">
        <v>1610</v>
      </c>
      <c r="I29" s="298" t="s">
        <v>1611</v>
      </c>
      <c r="J29" s="298" t="s">
        <v>98</v>
      </c>
      <c r="K29" s="298" t="s">
        <v>71</v>
      </c>
      <c r="L29" s="297">
        <v>18</v>
      </c>
      <c r="M29" s="297" t="s">
        <v>1612</v>
      </c>
      <c r="N29" s="297">
        <v>45</v>
      </c>
      <c r="O29" s="297">
        <v>1</v>
      </c>
      <c r="P29" s="297">
        <v>6</v>
      </c>
      <c r="Q29" s="298" t="s">
        <v>1613</v>
      </c>
      <c r="R29" s="316">
        <v>0</v>
      </c>
      <c r="S29" s="317"/>
      <c r="T29">
        <v>1</v>
      </c>
      <c r="U29" s="453" t="s">
        <v>2588</v>
      </c>
      <c r="V29" s="454">
        <v>1</v>
      </c>
    </row>
    <row r="30" spans="1:22" ht="21">
      <c r="A30" s="294"/>
      <c r="B30" s="294"/>
      <c r="C30" s="294"/>
      <c r="D30" s="294" t="s">
        <v>1614</v>
      </c>
      <c r="E30" s="294"/>
      <c r="F30" s="294"/>
      <c r="G30" s="294"/>
      <c r="H30" s="289"/>
      <c r="I30" s="289"/>
      <c r="J30" s="289"/>
      <c r="K30" s="289"/>
      <c r="L30" s="294"/>
      <c r="M30" s="315"/>
      <c r="N30" s="294"/>
      <c r="O30" s="294"/>
      <c r="P30" s="294"/>
      <c r="Q30" s="289"/>
      <c r="R30" s="285"/>
      <c r="S30" s="283"/>
      <c r="U30" s="453" t="s">
        <v>1783</v>
      </c>
      <c r="V30" s="454">
        <v>1</v>
      </c>
    </row>
    <row r="31" spans="1:22" ht="21">
      <c r="A31" s="294"/>
      <c r="B31" s="294"/>
      <c r="C31" s="294"/>
      <c r="D31" s="294"/>
      <c r="E31" s="294"/>
      <c r="F31" s="294"/>
      <c r="G31" s="294"/>
      <c r="H31" s="289"/>
      <c r="I31" s="289"/>
      <c r="J31" s="289"/>
      <c r="K31" s="289"/>
      <c r="L31" s="294"/>
      <c r="M31" s="315"/>
      <c r="N31" s="294"/>
      <c r="O31" s="294"/>
      <c r="P31" s="294"/>
      <c r="Q31" s="289"/>
      <c r="R31" s="285"/>
      <c r="S31" s="283"/>
      <c r="U31" s="453" t="s">
        <v>2586</v>
      </c>
      <c r="V31" s="454">
        <v>1</v>
      </c>
    </row>
    <row r="32" spans="1:22" ht="21.75" thickBot="1">
      <c r="A32" s="296"/>
      <c r="B32" s="296"/>
      <c r="C32" s="296"/>
      <c r="D32" s="296"/>
      <c r="E32" s="296"/>
      <c r="F32" s="296"/>
      <c r="G32" s="296"/>
      <c r="H32" s="299"/>
      <c r="I32" s="299"/>
      <c r="J32" s="299"/>
      <c r="K32" s="299"/>
      <c r="L32" s="296"/>
      <c r="M32" s="296"/>
      <c r="N32" s="296"/>
      <c r="O32" s="296"/>
      <c r="P32" s="296"/>
      <c r="Q32" s="299"/>
      <c r="R32" s="285"/>
      <c r="S32" s="283"/>
      <c r="U32" s="453" t="s">
        <v>47</v>
      </c>
      <c r="V32" s="454">
        <v>4</v>
      </c>
    </row>
    <row r="33" spans="1:22" ht="21">
      <c r="A33" s="297">
        <v>9</v>
      </c>
      <c r="B33" s="297" t="s">
        <v>1615</v>
      </c>
      <c r="C33" s="300">
        <v>7.1</v>
      </c>
      <c r="D33" s="297" t="s">
        <v>231</v>
      </c>
      <c r="E33" s="297" t="s">
        <v>1616</v>
      </c>
      <c r="F33" s="297" t="s">
        <v>1617</v>
      </c>
      <c r="G33" s="297" t="s">
        <v>360</v>
      </c>
      <c r="H33" s="298" t="s">
        <v>72</v>
      </c>
      <c r="I33" s="298" t="s">
        <v>1618</v>
      </c>
      <c r="J33" s="298" t="s">
        <v>30</v>
      </c>
      <c r="K33" s="298" t="s">
        <v>71</v>
      </c>
      <c r="L33" s="297">
        <v>15</v>
      </c>
      <c r="M33" s="297" t="s">
        <v>203</v>
      </c>
      <c r="N33" s="297"/>
      <c r="O33" s="297">
        <v>1</v>
      </c>
      <c r="P33" s="297">
        <v>4</v>
      </c>
      <c r="Q33" s="298" t="s">
        <v>33</v>
      </c>
      <c r="R33" s="285">
        <v>1</v>
      </c>
      <c r="S33" s="284" t="s">
        <v>111</v>
      </c>
      <c r="T33" s="459">
        <v>1</v>
      </c>
      <c r="U33" s="453" t="s">
        <v>2564</v>
      </c>
      <c r="V33" s="454"/>
    </row>
    <row r="34" spans="1:22" ht="21">
      <c r="A34" s="294"/>
      <c r="B34" s="294"/>
      <c r="C34" s="294"/>
      <c r="D34" s="294" t="s">
        <v>1619</v>
      </c>
      <c r="E34" s="294"/>
      <c r="F34" s="294"/>
      <c r="G34" s="294"/>
      <c r="H34" s="289"/>
      <c r="I34" s="289"/>
      <c r="J34" s="289"/>
      <c r="K34" s="289"/>
      <c r="L34" s="294"/>
      <c r="M34" s="315"/>
      <c r="N34" s="294"/>
      <c r="O34" s="294"/>
      <c r="P34" s="294"/>
      <c r="Q34" s="289"/>
      <c r="R34" s="285"/>
      <c r="S34" s="283"/>
      <c r="U34" s="453" t="s">
        <v>2565</v>
      </c>
      <c r="V34" s="454">
        <v>42</v>
      </c>
    </row>
    <row r="35" spans="1:19" ht="21.75" thickBot="1">
      <c r="A35" s="296"/>
      <c r="B35" s="296"/>
      <c r="C35" s="296"/>
      <c r="D35" s="296"/>
      <c r="E35" s="296"/>
      <c r="F35" s="296"/>
      <c r="G35" s="296"/>
      <c r="H35" s="299"/>
      <c r="I35" s="299"/>
      <c r="J35" s="299"/>
      <c r="K35" s="299"/>
      <c r="L35" s="296"/>
      <c r="M35" s="296"/>
      <c r="N35" s="296"/>
      <c r="O35" s="296"/>
      <c r="P35" s="296"/>
      <c r="Q35" s="299"/>
      <c r="R35" s="285"/>
      <c r="S35" s="283"/>
    </row>
    <row r="36" spans="1:22" ht="21">
      <c r="A36" s="294">
        <v>10</v>
      </c>
      <c r="B36" s="294" t="s">
        <v>1615</v>
      </c>
      <c r="C36" s="304">
        <v>6.2</v>
      </c>
      <c r="D36" s="294">
        <v>304</v>
      </c>
      <c r="E36" s="294" t="s">
        <v>1620</v>
      </c>
      <c r="F36" s="294" t="s">
        <v>1621</v>
      </c>
      <c r="G36" s="294" t="s">
        <v>1622</v>
      </c>
      <c r="H36" s="289" t="s">
        <v>1509</v>
      </c>
      <c r="I36" s="289" t="s">
        <v>1623</v>
      </c>
      <c r="J36" s="289" t="s">
        <v>70</v>
      </c>
      <c r="K36" s="289" t="s">
        <v>31</v>
      </c>
      <c r="L36" s="294">
        <v>1</v>
      </c>
      <c r="M36" s="294" t="s">
        <v>203</v>
      </c>
      <c r="N36" s="294"/>
      <c r="O36" s="294">
        <v>4</v>
      </c>
      <c r="P36" s="294">
        <v>1</v>
      </c>
      <c r="Q36" s="289" t="s">
        <v>1624</v>
      </c>
      <c r="R36" s="285">
        <v>1</v>
      </c>
      <c r="S36" s="284" t="s">
        <v>1369</v>
      </c>
      <c r="T36" s="459">
        <v>1</v>
      </c>
      <c r="U36" s="452" t="s">
        <v>2563</v>
      </c>
      <c r="V36" t="s">
        <v>2589</v>
      </c>
    </row>
    <row r="37" spans="1:22" ht="21">
      <c r="A37" s="294"/>
      <c r="B37" s="294"/>
      <c r="C37" s="294"/>
      <c r="D37" s="294" t="s">
        <v>1625</v>
      </c>
      <c r="E37" s="294"/>
      <c r="F37" s="294"/>
      <c r="G37" s="294"/>
      <c r="H37" s="289"/>
      <c r="I37" s="289"/>
      <c r="J37" s="289"/>
      <c r="K37" s="289"/>
      <c r="L37" s="294"/>
      <c r="M37" s="294"/>
      <c r="N37" s="294"/>
      <c r="O37" s="294"/>
      <c r="P37" s="294"/>
      <c r="Q37" s="289"/>
      <c r="R37" s="285"/>
      <c r="S37" s="283"/>
      <c r="U37" s="453" t="s">
        <v>1588</v>
      </c>
      <c r="V37" s="454">
        <v>1</v>
      </c>
    </row>
    <row r="38" spans="1:22" ht="21.75" thickBot="1">
      <c r="A38" s="296"/>
      <c r="B38" s="296"/>
      <c r="C38" s="296"/>
      <c r="D38" s="296"/>
      <c r="E38" s="296"/>
      <c r="F38" s="296"/>
      <c r="G38" s="296"/>
      <c r="H38" s="299"/>
      <c r="I38" s="299"/>
      <c r="J38" s="299"/>
      <c r="K38" s="299"/>
      <c r="L38" s="296"/>
      <c r="M38" s="296"/>
      <c r="N38" s="296"/>
      <c r="O38" s="296"/>
      <c r="P38" s="296"/>
      <c r="Q38" s="299"/>
      <c r="R38" s="285"/>
      <c r="S38" s="283"/>
      <c r="U38" s="453" t="s">
        <v>88</v>
      </c>
      <c r="V38" s="454">
        <v>4</v>
      </c>
    </row>
    <row r="39" spans="1:22" ht="21">
      <c r="A39" s="297">
        <v>11</v>
      </c>
      <c r="B39" s="297" t="s">
        <v>1626</v>
      </c>
      <c r="C39" s="300">
        <v>11.4</v>
      </c>
      <c r="D39" s="297" t="s">
        <v>1323</v>
      </c>
      <c r="E39" s="297" t="s">
        <v>1627</v>
      </c>
      <c r="F39" s="297" t="s">
        <v>1325</v>
      </c>
      <c r="G39" s="297" t="s">
        <v>1326</v>
      </c>
      <c r="H39" s="298" t="s">
        <v>1628</v>
      </c>
      <c r="I39" s="298" t="s">
        <v>1629</v>
      </c>
      <c r="J39" s="298" t="s">
        <v>30</v>
      </c>
      <c r="K39" s="298" t="s">
        <v>71</v>
      </c>
      <c r="L39" s="297">
        <v>2</v>
      </c>
      <c r="M39" s="297" t="s">
        <v>1630</v>
      </c>
      <c r="N39" s="297">
        <v>33</v>
      </c>
      <c r="O39" s="297">
        <v>1</v>
      </c>
      <c r="P39" s="297">
        <v>1</v>
      </c>
      <c r="Q39" s="298" t="s">
        <v>47</v>
      </c>
      <c r="R39" s="285">
        <v>1</v>
      </c>
      <c r="S39" s="284" t="s">
        <v>267</v>
      </c>
      <c r="T39" s="459">
        <v>1</v>
      </c>
      <c r="U39" s="453" t="s">
        <v>34</v>
      </c>
      <c r="V39" s="454">
        <v>4</v>
      </c>
    </row>
    <row r="40" spans="1:22" ht="21">
      <c r="A40" s="294"/>
      <c r="B40" s="294"/>
      <c r="C40" s="294"/>
      <c r="D40" s="294" t="s">
        <v>1330</v>
      </c>
      <c r="E40" s="294"/>
      <c r="F40" s="294"/>
      <c r="G40" s="294"/>
      <c r="H40" s="289" t="s">
        <v>1631</v>
      </c>
      <c r="I40" s="289"/>
      <c r="J40" s="289"/>
      <c r="K40" s="289"/>
      <c r="L40" s="294"/>
      <c r="M40" s="294"/>
      <c r="N40" s="294"/>
      <c r="O40" s="294"/>
      <c r="P40" s="294"/>
      <c r="Q40" s="289"/>
      <c r="R40" s="285"/>
      <c r="S40" s="283"/>
      <c r="U40" s="453" t="s">
        <v>1791</v>
      </c>
      <c r="V40" s="454">
        <v>1</v>
      </c>
    </row>
    <row r="41" spans="1:22" ht="21.75" thickBot="1">
      <c r="A41" s="296"/>
      <c r="B41" s="296"/>
      <c r="C41" s="296"/>
      <c r="D41" s="296"/>
      <c r="E41" s="296"/>
      <c r="F41" s="296"/>
      <c r="G41" s="296"/>
      <c r="H41" s="299"/>
      <c r="I41" s="299"/>
      <c r="J41" s="299"/>
      <c r="K41" s="299"/>
      <c r="L41" s="296"/>
      <c r="M41" s="296"/>
      <c r="N41" s="296"/>
      <c r="O41" s="296"/>
      <c r="P41" s="296"/>
      <c r="Q41" s="299"/>
      <c r="R41" s="285"/>
      <c r="S41" s="283"/>
      <c r="U41" s="453" t="s">
        <v>1572</v>
      </c>
      <c r="V41" s="454">
        <v>1</v>
      </c>
    </row>
    <row r="42" spans="1:22" ht="21">
      <c r="A42" s="297">
        <v>12</v>
      </c>
      <c r="B42" s="297" t="s">
        <v>1626</v>
      </c>
      <c r="C42" s="300">
        <v>12</v>
      </c>
      <c r="D42" s="297">
        <v>304</v>
      </c>
      <c r="E42" s="297" t="s">
        <v>1620</v>
      </c>
      <c r="F42" s="297" t="s">
        <v>1621</v>
      </c>
      <c r="G42" s="297" t="s">
        <v>1622</v>
      </c>
      <c r="H42" s="298" t="s">
        <v>1632</v>
      </c>
      <c r="I42" s="298" t="s">
        <v>1633</v>
      </c>
      <c r="J42" s="298" t="s">
        <v>70</v>
      </c>
      <c r="K42" s="298" t="s">
        <v>31</v>
      </c>
      <c r="L42" s="297">
        <v>10</v>
      </c>
      <c r="M42" s="297" t="s">
        <v>1634</v>
      </c>
      <c r="N42" s="297">
        <v>71</v>
      </c>
      <c r="O42" s="297">
        <v>7</v>
      </c>
      <c r="P42" s="297">
        <v>9</v>
      </c>
      <c r="Q42" s="298" t="s">
        <v>1624</v>
      </c>
      <c r="R42" s="313">
        <v>4</v>
      </c>
      <c r="S42" s="314" t="s">
        <v>1635</v>
      </c>
      <c r="T42">
        <v>1</v>
      </c>
      <c r="U42" s="453" t="s">
        <v>1721</v>
      </c>
      <c r="V42" s="454">
        <v>1</v>
      </c>
    </row>
    <row r="43" spans="1:22" ht="21">
      <c r="A43" s="294"/>
      <c r="B43" s="294"/>
      <c r="C43" s="294"/>
      <c r="D43" s="294" t="s">
        <v>1636</v>
      </c>
      <c r="E43" s="294"/>
      <c r="F43" s="294"/>
      <c r="G43" s="294"/>
      <c r="H43" s="289" t="s">
        <v>1637</v>
      </c>
      <c r="I43" s="289" t="s">
        <v>1638</v>
      </c>
      <c r="J43" s="289" t="s">
        <v>142</v>
      </c>
      <c r="K43" s="289" t="s">
        <v>31</v>
      </c>
      <c r="L43" s="294"/>
      <c r="M43" s="294"/>
      <c r="N43" s="294"/>
      <c r="O43" s="294"/>
      <c r="P43" s="294"/>
      <c r="Q43" s="289"/>
      <c r="R43" s="285"/>
      <c r="S43" s="283"/>
      <c r="U43" s="453" t="s">
        <v>270</v>
      </c>
      <c r="V43" s="454">
        <v>2</v>
      </c>
    </row>
    <row r="44" spans="1:22" ht="21.75" thickBot="1">
      <c r="A44" s="296"/>
      <c r="B44" s="296"/>
      <c r="C44" s="296"/>
      <c r="D44" s="296"/>
      <c r="E44" s="296"/>
      <c r="F44" s="296"/>
      <c r="G44" s="296"/>
      <c r="H44" s="299"/>
      <c r="I44" s="299"/>
      <c r="J44" s="299"/>
      <c r="K44" s="299"/>
      <c r="L44" s="296"/>
      <c r="M44" s="296"/>
      <c r="N44" s="296"/>
      <c r="O44" s="296"/>
      <c r="P44" s="296"/>
      <c r="Q44" s="299"/>
      <c r="R44" s="285"/>
      <c r="S44" s="283"/>
      <c r="U44" s="453" t="s">
        <v>60</v>
      </c>
      <c r="V44" s="454">
        <v>1</v>
      </c>
    </row>
    <row r="45" spans="1:22" ht="21">
      <c r="A45" s="297">
        <v>13</v>
      </c>
      <c r="B45" s="297" t="s">
        <v>1626</v>
      </c>
      <c r="C45" s="300">
        <v>21.2</v>
      </c>
      <c r="D45" s="297">
        <v>3260</v>
      </c>
      <c r="E45" s="297" t="s">
        <v>1639</v>
      </c>
      <c r="F45" s="297" t="s">
        <v>1455</v>
      </c>
      <c r="G45" s="297" t="s">
        <v>281</v>
      </c>
      <c r="H45" s="298" t="s">
        <v>1640</v>
      </c>
      <c r="I45" s="298" t="s">
        <v>1641</v>
      </c>
      <c r="J45" s="298" t="s">
        <v>30</v>
      </c>
      <c r="K45" s="298" t="s">
        <v>71</v>
      </c>
      <c r="L45" s="297">
        <v>12</v>
      </c>
      <c r="M45" s="297" t="s">
        <v>1642</v>
      </c>
      <c r="N45" s="297">
        <v>43</v>
      </c>
      <c r="O45" s="297">
        <v>3</v>
      </c>
      <c r="P45" s="297">
        <v>0</v>
      </c>
      <c r="Q45" s="298" t="s">
        <v>2585</v>
      </c>
      <c r="R45" s="285">
        <v>1</v>
      </c>
      <c r="S45" s="284" t="s">
        <v>270</v>
      </c>
      <c r="T45" s="459">
        <v>2</v>
      </c>
      <c r="U45" s="453" t="s">
        <v>267</v>
      </c>
      <c r="V45" s="454">
        <v>3</v>
      </c>
    </row>
    <row r="46" spans="1:22" ht="21">
      <c r="A46" s="294"/>
      <c r="B46" s="294"/>
      <c r="C46" s="294"/>
      <c r="D46" s="294" t="s">
        <v>1643</v>
      </c>
      <c r="E46" s="294"/>
      <c r="F46" s="294"/>
      <c r="G46" s="294"/>
      <c r="H46" s="289" t="s">
        <v>1644</v>
      </c>
      <c r="I46" s="289"/>
      <c r="J46" s="289"/>
      <c r="K46" s="289"/>
      <c r="L46" s="294"/>
      <c r="M46" s="315"/>
      <c r="N46" s="294"/>
      <c r="O46" s="294"/>
      <c r="P46" s="294"/>
      <c r="Q46" s="289" t="s">
        <v>1102</v>
      </c>
      <c r="R46" s="285"/>
      <c r="S46" s="283"/>
      <c r="U46" s="453" t="s">
        <v>111</v>
      </c>
      <c r="V46" s="454">
        <v>1</v>
      </c>
    </row>
    <row r="47" spans="1:22" ht="21">
      <c r="A47" s="294"/>
      <c r="B47" s="294"/>
      <c r="C47" s="294"/>
      <c r="D47" s="294"/>
      <c r="E47" s="294"/>
      <c r="F47" s="294"/>
      <c r="G47" s="294"/>
      <c r="H47" s="289"/>
      <c r="I47" s="289"/>
      <c r="J47" s="289"/>
      <c r="K47" s="289"/>
      <c r="L47" s="294"/>
      <c r="M47" s="315"/>
      <c r="N47" s="294"/>
      <c r="O47" s="294"/>
      <c r="P47" s="294"/>
      <c r="Q47" s="289"/>
      <c r="R47" s="285"/>
      <c r="S47" s="283"/>
      <c r="U47" s="453" t="s">
        <v>1387</v>
      </c>
      <c r="V47" s="454">
        <v>1</v>
      </c>
    </row>
    <row r="48" spans="1:22" ht="21.75" thickBot="1">
      <c r="A48" s="296"/>
      <c r="B48" s="296"/>
      <c r="C48" s="296"/>
      <c r="D48" s="296"/>
      <c r="E48" s="296"/>
      <c r="F48" s="296"/>
      <c r="G48" s="296"/>
      <c r="H48" s="299"/>
      <c r="I48" s="299"/>
      <c r="J48" s="299"/>
      <c r="K48" s="299"/>
      <c r="L48" s="296"/>
      <c r="M48" s="296"/>
      <c r="N48" s="296"/>
      <c r="O48" s="296"/>
      <c r="P48" s="296"/>
      <c r="Q48" s="299"/>
      <c r="R48" s="285"/>
      <c r="S48" s="283"/>
      <c r="U48" s="453" t="s">
        <v>1369</v>
      </c>
      <c r="V48" s="454">
        <v>1</v>
      </c>
    </row>
    <row r="49" spans="1:22" ht="21">
      <c r="A49" s="297">
        <v>14</v>
      </c>
      <c r="B49" s="297" t="s">
        <v>1646</v>
      </c>
      <c r="C49" s="297">
        <v>21.3</v>
      </c>
      <c r="D49" s="297" t="s">
        <v>295</v>
      </c>
      <c r="E49" s="297" t="s">
        <v>1647</v>
      </c>
      <c r="F49" s="297" t="s">
        <v>53</v>
      </c>
      <c r="G49" s="297" t="s">
        <v>297</v>
      </c>
      <c r="H49" s="298" t="s">
        <v>263</v>
      </c>
      <c r="I49" s="301" t="s">
        <v>1648</v>
      </c>
      <c r="J49" s="298" t="s">
        <v>709</v>
      </c>
      <c r="K49" s="298" t="s">
        <v>71</v>
      </c>
      <c r="L49" s="297">
        <v>16</v>
      </c>
      <c r="M49" s="297" t="s">
        <v>1649</v>
      </c>
      <c r="N49" s="297">
        <v>31</v>
      </c>
      <c r="O49" s="297">
        <v>1</v>
      </c>
      <c r="P49" s="297">
        <v>0</v>
      </c>
      <c r="Q49" s="301" t="s">
        <v>33</v>
      </c>
      <c r="R49" s="285">
        <v>1</v>
      </c>
      <c r="S49" s="284" t="s">
        <v>270</v>
      </c>
      <c r="T49" s="459">
        <v>2</v>
      </c>
      <c r="U49" s="453" t="s">
        <v>1732</v>
      </c>
      <c r="V49" s="454">
        <v>1</v>
      </c>
    </row>
    <row r="50" spans="1:22" ht="21">
      <c r="A50" s="294"/>
      <c r="B50" s="294"/>
      <c r="C50" s="294"/>
      <c r="D50" s="294" t="s">
        <v>1650</v>
      </c>
      <c r="E50" s="294"/>
      <c r="F50" s="294"/>
      <c r="G50" s="294"/>
      <c r="H50" s="289"/>
      <c r="I50" s="289"/>
      <c r="J50" s="289"/>
      <c r="K50" s="289"/>
      <c r="L50" s="294"/>
      <c r="M50" s="294"/>
      <c r="N50" s="294"/>
      <c r="O50" s="294"/>
      <c r="P50" s="294"/>
      <c r="Q50" s="302" t="s">
        <v>1102</v>
      </c>
      <c r="R50" s="285"/>
      <c r="S50" s="283"/>
      <c r="U50" s="453" t="s">
        <v>1635</v>
      </c>
      <c r="V50" s="454">
        <v>1</v>
      </c>
    </row>
    <row r="51" spans="1:22" ht="21.75" thickBot="1">
      <c r="A51" s="296"/>
      <c r="B51" s="296"/>
      <c r="C51" s="296"/>
      <c r="D51" s="296"/>
      <c r="E51" s="296"/>
      <c r="F51" s="296"/>
      <c r="G51" s="296"/>
      <c r="H51" s="299"/>
      <c r="I51" s="299"/>
      <c r="J51" s="299"/>
      <c r="K51" s="299"/>
      <c r="L51" s="296"/>
      <c r="M51" s="296"/>
      <c r="N51" s="296"/>
      <c r="O51" s="296"/>
      <c r="P51" s="296"/>
      <c r="Q51" s="299"/>
      <c r="R51" s="285"/>
      <c r="S51" s="283"/>
      <c r="U51" s="453" t="s">
        <v>1273</v>
      </c>
      <c r="V51" s="454">
        <v>1</v>
      </c>
    </row>
    <row r="52" spans="1:22" ht="21">
      <c r="A52" s="297">
        <v>15</v>
      </c>
      <c r="B52" s="297" t="s">
        <v>1651</v>
      </c>
      <c r="C52" s="300">
        <v>15.5</v>
      </c>
      <c r="D52" s="297" t="s">
        <v>1652</v>
      </c>
      <c r="E52" s="297" t="s">
        <v>1558</v>
      </c>
      <c r="F52" s="297" t="s">
        <v>1558</v>
      </c>
      <c r="G52" s="297" t="s">
        <v>235</v>
      </c>
      <c r="H52" s="298" t="s">
        <v>1653</v>
      </c>
      <c r="I52" s="298" t="s">
        <v>1654</v>
      </c>
      <c r="J52" s="298" t="s">
        <v>30</v>
      </c>
      <c r="K52" s="298" t="s">
        <v>71</v>
      </c>
      <c r="L52" s="297">
        <v>9</v>
      </c>
      <c r="M52" s="318" t="s">
        <v>1655</v>
      </c>
      <c r="N52" s="297"/>
      <c r="O52" s="297">
        <v>1</v>
      </c>
      <c r="P52" s="297">
        <v>0</v>
      </c>
      <c r="Q52" s="311" t="s">
        <v>1656</v>
      </c>
      <c r="R52" s="285">
        <v>1</v>
      </c>
      <c r="S52" s="284" t="s">
        <v>34</v>
      </c>
      <c r="T52" s="459">
        <v>2</v>
      </c>
      <c r="U52" s="453" t="s">
        <v>2564</v>
      </c>
      <c r="V52" s="454"/>
    </row>
    <row r="53" spans="1:22" ht="21">
      <c r="A53" s="297"/>
      <c r="B53" s="297"/>
      <c r="C53" s="300"/>
      <c r="D53" s="297" t="s">
        <v>1657</v>
      </c>
      <c r="E53" s="297"/>
      <c r="F53" s="297"/>
      <c r="G53" s="297"/>
      <c r="H53" s="298" t="s">
        <v>1658</v>
      </c>
      <c r="I53" s="298"/>
      <c r="J53" s="298"/>
      <c r="K53" s="298"/>
      <c r="L53" s="297"/>
      <c r="M53" s="297"/>
      <c r="N53" s="297"/>
      <c r="O53" s="297"/>
      <c r="P53" s="297"/>
      <c r="Q53" s="311"/>
      <c r="R53" s="285"/>
      <c r="S53" s="283"/>
      <c r="U53" s="453" t="s">
        <v>2565</v>
      </c>
      <c r="V53" s="454">
        <v>24</v>
      </c>
    </row>
    <row r="54" spans="1:19" ht="21.75" thickBot="1">
      <c r="A54" s="296"/>
      <c r="B54" s="296"/>
      <c r="C54" s="296"/>
      <c r="D54" s="296"/>
      <c r="E54" s="296"/>
      <c r="F54" s="296"/>
      <c r="G54" s="296"/>
      <c r="H54" s="299"/>
      <c r="I54" s="299"/>
      <c r="J54" s="299"/>
      <c r="K54" s="299"/>
      <c r="L54" s="296"/>
      <c r="M54" s="296"/>
      <c r="N54" s="296"/>
      <c r="O54" s="296"/>
      <c r="P54" s="296"/>
      <c r="Q54" s="299"/>
      <c r="R54" s="285"/>
      <c r="S54" s="283"/>
    </row>
    <row r="55" spans="1:20" ht="21">
      <c r="A55" s="297">
        <v>16</v>
      </c>
      <c r="B55" s="319" t="s">
        <v>1659</v>
      </c>
      <c r="C55" s="300">
        <v>5.3</v>
      </c>
      <c r="D55" s="297" t="s">
        <v>1660</v>
      </c>
      <c r="E55" s="297" t="s">
        <v>1661</v>
      </c>
      <c r="F55" s="297" t="s">
        <v>53</v>
      </c>
      <c r="G55" s="297" t="s">
        <v>256</v>
      </c>
      <c r="H55" s="298" t="s">
        <v>1662</v>
      </c>
      <c r="I55" s="298" t="s">
        <v>1663</v>
      </c>
      <c r="J55" s="298" t="s">
        <v>70</v>
      </c>
      <c r="K55" s="298" t="s">
        <v>31</v>
      </c>
      <c r="L55" s="297">
        <v>3</v>
      </c>
      <c r="M55" s="318" t="s">
        <v>1664</v>
      </c>
      <c r="N55" s="297">
        <v>47</v>
      </c>
      <c r="O55" s="297">
        <v>0</v>
      </c>
      <c r="P55" s="297">
        <v>0</v>
      </c>
      <c r="Q55" s="311" t="s">
        <v>47</v>
      </c>
      <c r="R55" s="285">
        <v>0</v>
      </c>
      <c r="S55" s="283"/>
      <c r="T55" s="459">
        <v>1</v>
      </c>
    </row>
    <row r="56" spans="1:22" ht="21">
      <c r="A56" s="294"/>
      <c r="B56" s="294"/>
      <c r="C56" s="294"/>
      <c r="D56" s="294" t="s">
        <v>1665</v>
      </c>
      <c r="E56" s="294"/>
      <c r="F56" s="294"/>
      <c r="G56" s="294"/>
      <c r="H56" s="289" t="s">
        <v>1666</v>
      </c>
      <c r="I56" s="289" t="s">
        <v>1667</v>
      </c>
      <c r="J56" s="289" t="s">
        <v>142</v>
      </c>
      <c r="K56" s="289" t="s">
        <v>31</v>
      </c>
      <c r="L56" s="294"/>
      <c r="M56" s="294"/>
      <c r="N56" s="294"/>
      <c r="O56" s="294"/>
      <c r="P56" s="294"/>
      <c r="Q56" s="312"/>
      <c r="R56" s="285"/>
      <c r="S56" s="283"/>
      <c r="U56" s="452" t="s">
        <v>2563</v>
      </c>
      <c r="V56" t="s">
        <v>2577</v>
      </c>
    </row>
    <row r="57" spans="1:22" ht="21">
      <c r="A57" s="294"/>
      <c r="B57" s="294"/>
      <c r="C57" s="294"/>
      <c r="D57" s="294"/>
      <c r="E57" s="294"/>
      <c r="F57" s="294"/>
      <c r="G57" s="294"/>
      <c r="H57" s="289"/>
      <c r="I57" s="289"/>
      <c r="J57" s="289"/>
      <c r="K57" s="289"/>
      <c r="L57" s="294"/>
      <c r="M57" s="294"/>
      <c r="N57" s="294"/>
      <c r="O57" s="294"/>
      <c r="P57" s="294"/>
      <c r="Q57" s="289"/>
      <c r="R57" s="285"/>
      <c r="S57" s="283"/>
      <c r="U57" s="453">
        <v>1</v>
      </c>
      <c r="V57" s="454">
        <v>23</v>
      </c>
    </row>
    <row r="58" spans="1:22" ht="21.75" thickBot="1">
      <c r="A58" s="296"/>
      <c r="B58" s="296"/>
      <c r="C58" s="296"/>
      <c r="D58" s="296"/>
      <c r="E58" s="296"/>
      <c r="F58" s="296"/>
      <c r="G58" s="296"/>
      <c r="H58" s="299"/>
      <c r="I58" s="299"/>
      <c r="J58" s="299"/>
      <c r="K58" s="299"/>
      <c r="L58" s="296"/>
      <c r="M58" s="296"/>
      <c r="N58" s="296"/>
      <c r="O58" s="296"/>
      <c r="P58" s="296"/>
      <c r="Q58" s="299"/>
      <c r="R58" s="285"/>
      <c r="S58" s="283"/>
      <c r="U58" s="453">
        <v>2</v>
      </c>
      <c r="V58" s="454">
        <v>11</v>
      </c>
    </row>
    <row r="59" spans="1:22" ht="21">
      <c r="A59" s="297">
        <v>17</v>
      </c>
      <c r="B59" s="297" t="s">
        <v>1668</v>
      </c>
      <c r="C59" s="300">
        <v>10</v>
      </c>
      <c r="D59" s="297" t="s">
        <v>1669</v>
      </c>
      <c r="E59" s="297" t="s">
        <v>1670</v>
      </c>
      <c r="F59" s="297" t="s">
        <v>1671</v>
      </c>
      <c r="G59" s="297" t="s">
        <v>935</v>
      </c>
      <c r="H59" s="298" t="s">
        <v>1672</v>
      </c>
      <c r="I59" s="298" t="s">
        <v>1673</v>
      </c>
      <c r="J59" s="298" t="s">
        <v>30</v>
      </c>
      <c r="K59" s="298" t="s">
        <v>71</v>
      </c>
      <c r="L59" s="297">
        <v>1</v>
      </c>
      <c r="M59" s="297" t="s">
        <v>1674</v>
      </c>
      <c r="N59" s="297">
        <v>48</v>
      </c>
      <c r="O59" s="297">
        <v>0</v>
      </c>
      <c r="P59" s="297">
        <v>16</v>
      </c>
      <c r="Q59" s="298" t="s">
        <v>762</v>
      </c>
      <c r="R59" s="285">
        <v>1</v>
      </c>
      <c r="S59" s="284" t="s">
        <v>267</v>
      </c>
      <c r="T59" s="459">
        <v>1</v>
      </c>
      <c r="U59" s="453" t="s">
        <v>2564</v>
      </c>
      <c r="V59" s="454"/>
    </row>
    <row r="60" spans="1:22" ht="21">
      <c r="A60" s="294"/>
      <c r="B60" s="294"/>
      <c r="C60" s="294"/>
      <c r="D60" s="294" t="s">
        <v>346</v>
      </c>
      <c r="E60" s="294"/>
      <c r="F60" s="294"/>
      <c r="G60" s="294"/>
      <c r="H60" s="289" t="s">
        <v>1675</v>
      </c>
      <c r="I60" s="289"/>
      <c r="J60" s="289"/>
      <c r="K60" s="289"/>
      <c r="L60" s="294"/>
      <c r="M60" s="303" t="s">
        <v>1676</v>
      </c>
      <c r="N60" s="294"/>
      <c r="O60" s="294"/>
      <c r="P60" s="294"/>
      <c r="Q60" s="289"/>
      <c r="R60" s="285"/>
      <c r="S60" s="283"/>
      <c r="U60" s="453" t="s">
        <v>2565</v>
      </c>
      <c r="V60" s="454">
        <v>34</v>
      </c>
    </row>
    <row r="61" spans="1:19" ht="21.75" thickBot="1">
      <c r="A61" s="296"/>
      <c r="B61" s="296"/>
      <c r="C61" s="296"/>
      <c r="D61" s="296" t="s">
        <v>1677</v>
      </c>
      <c r="E61" s="296"/>
      <c r="F61" s="296"/>
      <c r="G61" s="296"/>
      <c r="H61" s="299"/>
      <c r="I61" s="299"/>
      <c r="J61" s="299"/>
      <c r="K61" s="299"/>
      <c r="L61" s="296"/>
      <c r="M61" s="296"/>
      <c r="N61" s="296"/>
      <c r="O61" s="296"/>
      <c r="P61" s="296"/>
      <c r="Q61" s="299"/>
      <c r="R61" s="285"/>
      <c r="S61" s="283"/>
    </row>
    <row r="62" spans="1:20" ht="21">
      <c r="A62" s="297">
        <v>18</v>
      </c>
      <c r="B62" s="297" t="s">
        <v>1668</v>
      </c>
      <c r="C62" s="300">
        <v>17.3</v>
      </c>
      <c r="D62" s="297" t="s">
        <v>1678</v>
      </c>
      <c r="E62" s="297" t="s">
        <v>296</v>
      </c>
      <c r="F62" s="297" t="s">
        <v>53</v>
      </c>
      <c r="G62" s="297" t="s">
        <v>847</v>
      </c>
      <c r="H62" s="298" t="s">
        <v>1679</v>
      </c>
      <c r="I62" s="298" t="s">
        <v>1680</v>
      </c>
      <c r="J62" s="298" t="s">
        <v>57</v>
      </c>
      <c r="K62" s="298" t="s">
        <v>71</v>
      </c>
      <c r="L62" s="297">
        <v>25</v>
      </c>
      <c r="M62" s="297" t="s">
        <v>1681</v>
      </c>
      <c r="N62" s="297">
        <v>43</v>
      </c>
      <c r="O62" s="297">
        <v>2</v>
      </c>
      <c r="P62" s="297">
        <v>0</v>
      </c>
      <c r="Q62" s="298" t="s">
        <v>1682</v>
      </c>
      <c r="R62" s="285">
        <v>1</v>
      </c>
      <c r="S62" s="284" t="s">
        <v>34</v>
      </c>
      <c r="T62" s="459">
        <v>2</v>
      </c>
    </row>
    <row r="63" spans="1:19" ht="21">
      <c r="A63" s="294"/>
      <c r="B63" s="294"/>
      <c r="C63" s="294"/>
      <c r="D63" s="294"/>
      <c r="E63" s="294"/>
      <c r="F63" s="294"/>
      <c r="G63" s="294"/>
      <c r="H63" s="289"/>
      <c r="I63" s="289"/>
      <c r="J63" s="289"/>
      <c r="K63" s="289"/>
      <c r="L63" s="294"/>
      <c r="M63" s="303"/>
      <c r="N63" s="294"/>
      <c r="O63" s="294"/>
      <c r="P63" s="294"/>
      <c r="Q63" s="289"/>
      <c r="R63" s="285"/>
      <c r="S63" s="283"/>
    </row>
    <row r="64" spans="1:19" ht="21.75" thickBot="1">
      <c r="A64" s="296"/>
      <c r="B64" s="296"/>
      <c r="C64" s="296"/>
      <c r="D64" s="296"/>
      <c r="E64" s="296"/>
      <c r="F64" s="296"/>
      <c r="G64" s="296"/>
      <c r="H64" s="299"/>
      <c r="I64" s="299"/>
      <c r="J64" s="299"/>
      <c r="K64" s="299"/>
      <c r="L64" s="296"/>
      <c r="M64" s="296"/>
      <c r="N64" s="296"/>
      <c r="O64" s="296"/>
      <c r="P64" s="296"/>
      <c r="Q64" s="299"/>
      <c r="R64" s="285"/>
      <c r="S64" s="283"/>
    </row>
    <row r="65" spans="1:20" ht="21">
      <c r="A65" s="294">
        <v>19</v>
      </c>
      <c r="B65" s="294" t="s">
        <v>1683</v>
      </c>
      <c r="C65" s="304">
        <v>22.3</v>
      </c>
      <c r="D65" s="294" t="s">
        <v>81</v>
      </c>
      <c r="E65" s="294" t="s">
        <v>1684</v>
      </c>
      <c r="F65" s="294" t="s">
        <v>53</v>
      </c>
      <c r="G65" s="294" t="s">
        <v>978</v>
      </c>
      <c r="H65" s="289" t="s">
        <v>1685</v>
      </c>
      <c r="I65" s="289" t="s">
        <v>1686</v>
      </c>
      <c r="J65" s="289" t="s">
        <v>30</v>
      </c>
      <c r="K65" s="289" t="s">
        <v>31</v>
      </c>
      <c r="L65" s="294">
        <v>23</v>
      </c>
      <c r="M65" s="315" t="s">
        <v>1687</v>
      </c>
      <c r="N65" s="294"/>
      <c r="O65" s="294">
        <v>1</v>
      </c>
      <c r="P65" s="294">
        <v>0</v>
      </c>
      <c r="Q65" s="295" t="s">
        <v>1688</v>
      </c>
      <c r="R65" s="316">
        <v>0</v>
      </c>
      <c r="S65" s="317"/>
      <c r="T65">
        <v>1</v>
      </c>
    </row>
    <row r="66" spans="1:19" ht="21">
      <c r="A66" s="294"/>
      <c r="B66" s="294"/>
      <c r="C66" s="294"/>
      <c r="D66" s="294" t="s">
        <v>1689</v>
      </c>
      <c r="E66" s="294"/>
      <c r="F66" s="294"/>
      <c r="G66" s="294"/>
      <c r="H66" s="289" t="s">
        <v>1690</v>
      </c>
      <c r="I66" s="289"/>
      <c r="J66" s="289"/>
      <c r="K66" s="289"/>
      <c r="L66" s="294"/>
      <c r="M66" s="294" t="s">
        <v>1691</v>
      </c>
      <c r="N66" s="294"/>
      <c r="O66" s="294"/>
      <c r="P66" s="294"/>
      <c r="Q66" s="289"/>
      <c r="R66" s="285"/>
      <c r="S66" s="283"/>
    </row>
    <row r="67" spans="1:19" ht="21.75" thickBot="1">
      <c r="A67" s="309"/>
      <c r="B67" s="309"/>
      <c r="C67" s="309"/>
      <c r="D67" s="309"/>
      <c r="E67" s="309"/>
      <c r="F67" s="309"/>
      <c r="G67" s="309"/>
      <c r="H67" s="310"/>
      <c r="I67" s="310"/>
      <c r="J67" s="310"/>
      <c r="K67" s="310"/>
      <c r="L67" s="309"/>
      <c r="M67" s="309"/>
      <c r="N67" s="309"/>
      <c r="O67" s="309"/>
      <c r="P67" s="309"/>
      <c r="Q67" s="310"/>
      <c r="R67" s="285"/>
      <c r="S67" s="283"/>
    </row>
    <row r="68" spans="1:20" ht="21">
      <c r="A68" s="297">
        <v>20</v>
      </c>
      <c r="B68" s="297" t="s">
        <v>1692</v>
      </c>
      <c r="C68" s="300">
        <v>15</v>
      </c>
      <c r="D68" s="297" t="s">
        <v>427</v>
      </c>
      <c r="E68" s="297" t="s">
        <v>1693</v>
      </c>
      <c r="F68" s="297" t="s">
        <v>1694</v>
      </c>
      <c r="G68" s="297" t="s">
        <v>1568</v>
      </c>
      <c r="H68" s="298" t="s">
        <v>1695</v>
      </c>
      <c r="I68" s="298" t="s">
        <v>1696</v>
      </c>
      <c r="J68" s="298" t="s">
        <v>70</v>
      </c>
      <c r="K68" s="298" t="s">
        <v>31</v>
      </c>
      <c r="L68" s="297">
        <v>15</v>
      </c>
      <c r="M68" s="297" t="s">
        <v>1697</v>
      </c>
      <c r="N68" s="297"/>
      <c r="O68" s="297">
        <v>0</v>
      </c>
      <c r="P68" s="297">
        <v>1</v>
      </c>
      <c r="Q68" s="328" t="s">
        <v>72</v>
      </c>
      <c r="R68" s="285">
        <v>0</v>
      </c>
      <c r="S68" s="283"/>
      <c r="T68" s="459">
        <v>1</v>
      </c>
    </row>
    <row r="69" spans="1:19" ht="21">
      <c r="A69" s="294"/>
      <c r="B69" s="294"/>
      <c r="C69" s="294"/>
      <c r="D69" s="294" t="s">
        <v>1698</v>
      </c>
      <c r="E69" s="294"/>
      <c r="F69" s="294"/>
      <c r="G69" s="294"/>
      <c r="H69" s="289" t="s">
        <v>1699</v>
      </c>
      <c r="I69" s="289" t="s">
        <v>1700</v>
      </c>
      <c r="J69" s="289" t="s">
        <v>142</v>
      </c>
      <c r="K69" s="289" t="s">
        <v>31</v>
      </c>
      <c r="L69" s="294"/>
      <c r="M69" s="294" t="s">
        <v>1701</v>
      </c>
      <c r="N69" s="294"/>
      <c r="O69" s="294"/>
      <c r="P69" s="294"/>
      <c r="Q69" s="289"/>
      <c r="R69" s="285"/>
      <c r="S69" s="283"/>
    </row>
    <row r="70" spans="1:19" ht="21">
      <c r="A70" s="294"/>
      <c r="B70" s="294"/>
      <c r="C70" s="294"/>
      <c r="D70" s="294" t="s">
        <v>1702</v>
      </c>
      <c r="E70" s="294"/>
      <c r="F70" s="294"/>
      <c r="G70" s="294"/>
      <c r="H70" s="289" t="s">
        <v>1703</v>
      </c>
      <c r="I70" s="289"/>
      <c r="J70" s="289"/>
      <c r="K70" s="289"/>
      <c r="L70" s="294"/>
      <c r="M70" s="294"/>
      <c r="N70" s="294"/>
      <c r="O70" s="294"/>
      <c r="P70" s="294"/>
      <c r="Q70" s="289"/>
      <c r="R70" s="285"/>
      <c r="S70" s="283"/>
    </row>
    <row r="71" spans="1:19" ht="21.75" thickBot="1">
      <c r="A71" s="309"/>
      <c r="B71" s="309"/>
      <c r="C71" s="309"/>
      <c r="D71" s="309"/>
      <c r="E71" s="309"/>
      <c r="F71" s="309"/>
      <c r="G71" s="309"/>
      <c r="H71" s="310"/>
      <c r="I71" s="310"/>
      <c r="J71" s="310"/>
      <c r="K71" s="310"/>
      <c r="L71" s="309"/>
      <c r="M71" s="309"/>
      <c r="N71" s="309"/>
      <c r="O71" s="309"/>
      <c r="P71" s="309"/>
      <c r="Q71" s="310"/>
      <c r="R71" s="285"/>
      <c r="S71" s="283"/>
    </row>
    <row r="72" spans="1:20" ht="21">
      <c r="A72" s="297">
        <v>21</v>
      </c>
      <c r="B72" s="297" t="s">
        <v>1704</v>
      </c>
      <c r="C72" s="300">
        <v>13.1</v>
      </c>
      <c r="D72" s="297" t="s">
        <v>1705</v>
      </c>
      <c r="E72" s="297" t="s">
        <v>1706</v>
      </c>
      <c r="F72" s="297" t="s">
        <v>1707</v>
      </c>
      <c r="G72" s="297" t="s">
        <v>256</v>
      </c>
      <c r="H72" s="298" t="s">
        <v>1708</v>
      </c>
      <c r="I72" s="298" t="s">
        <v>1709</v>
      </c>
      <c r="J72" s="298" t="s">
        <v>70</v>
      </c>
      <c r="K72" s="298" t="s">
        <v>31</v>
      </c>
      <c r="L72" s="297">
        <v>4</v>
      </c>
      <c r="M72" s="297" t="s">
        <v>1710</v>
      </c>
      <c r="N72" s="297">
        <v>54</v>
      </c>
      <c r="O72" s="297">
        <v>1</v>
      </c>
      <c r="P72" s="297">
        <v>0</v>
      </c>
      <c r="Q72" s="298" t="s">
        <v>1711</v>
      </c>
      <c r="R72" s="285">
        <v>1</v>
      </c>
      <c r="S72" s="284" t="s">
        <v>88</v>
      </c>
      <c r="T72" s="459">
        <v>2</v>
      </c>
    </row>
    <row r="73" spans="1:19" ht="21">
      <c r="A73" s="294"/>
      <c r="B73" s="294"/>
      <c r="C73" s="294"/>
      <c r="D73" s="294" t="s">
        <v>256</v>
      </c>
      <c r="E73" s="294"/>
      <c r="F73" s="294"/>
      <c r="G73" s="294"/>
      <c r="H73" s="289" t="s">
        <v>1712</v>
      </c>
      <c r="I73" s="289" t="s">
        <v>1713</v>
      </c>
      <c r="J73" s="289" t="s">
        <v>142</v>
      </c>
      <c r="K73" s="289" t="s">
        <v>31</v>
      </c>
      <c r="L73" s="294"/>
      <c r="M73" s="294"/>
      <c r="N73" s="294"/>
      <c r="O73" s="294"/>
      <c r="P73" s="294"/>
      <c r="Q73" s="289"/>
      <c r="R73" s="285"/>
      <c r="S73" s="283"/>
    </row>
    <row r="74" spans="1:19" ht="21.75" thickBot="1">
      <c r="A74" s="296"/>
      <c r="B74" s="296"/>
      <c r="C74" s="296"/>
      <c r="D74" s="296" t="s">
        <v>1714</v>
      </c>
      <c r="E74" s="296"/>
      <c r="F74" s="296"/>
      <c r="G74" s="296"/>
      <c r="H74" s="299" t="s">
        <v>1715</v>
      </c>
      <c r="I74" s="299"/>
      <c r="J74" s="299"/>
      <c r="K74" s="299"/>
      <c r="L74" s="296"/>
      <c r="M74" s="296"/>
      <c r="N74" s="296"/>
      <c r="O74" s="296"/>
      <c r="P74" s="296"/>
      <c r="Q74" s="299"/>
      <c r="R74" s="285"/>
      <c r="S74" s="283"/>
    </row>
    <row r="75" spans="1:20" ht="21">
      <c r="A75" s="320">
        <v>22</v>
      </c>
      <c r="B75" s="320" t="s">
        <v>1716</v>
      </c>
      <c r="C75" s="321">
        <v>4.5</v>
      </c>
      <c r="D75" s="320" t="s">
        <v>231</v>
      </c>
      <c r="E75" s="320" t="s">
        <v>1717</v>
      </c>
      <c r="F75" s="320" t="s">
        <v>637</v>
      </c>
      <c r="G75" s="320" t="s">
        <v>275</v>
      </c>
      <c r="H75" s="307" t="s">
        <v>1718</v>
      </c>
      <c r="I75" s="307" t="s">
        <v>1719</v>
      </c>
      <c r="J75" s="307" t="s">
        <v>30</v>
      </c>
      <c r="K75" s="307" t="s">
        <v>71</v>
      </c>
      <c r="L75" s="320">
        <v>5</v>
      </c>
      <c r="M75" s="320" t="s">
        <v>1720</v>
      </c>
      <c r="N75" s="320">
        <v>56</v>
      </c>
      <c r="O75" s="320">
        <v>1</v>
      </c>
      <c r="P75" s="320">
        <v>0</v>
      </c>
      <c r="Q75" s="307" t="s">
        <v>33</v>
      </c>
      <c r="R75" s="285">
        <v>1</v>
      </c>
      <c r="S75" s="284" t="s">
        <v>1721</v>
      </c>
      <c r="T75" s="459">
        <v>2</v>
      </c>
    </row>
    <row r="76" spans="1:19" ht="21">
      <c r="A76" s="294"/>
      <c r="B76" s="294"/>
      <c r="C76" s="294"/>
      <c r="D76" s="294"/>
      <c r="E76" s="294"/>
      <c r="F76" s="294"/>
      <c r="G76" s="294"/>
      <c r="H76" s="289"/>
      <c r="I76" s="289" t="s">
        <v>1722</v>
      </c>
      <c r="J76" s="289" t="s">
        <v>76</v>
      </c>
      <c r="K76" s="289" t="s">
        <v>71</v>
      </c>
      <c r="L76" s="294"/>
      <c r="M76" s="294"/>
      <c r="N76" s="294"/>
      <c r="O76" s="294"/>
      <c r="P76" s="294"/>
      <c r="Q76" s="289"/>
      <c r="R76" s="285"/>
      <c r="S76" s="283"/>
    </row>
    <row r="77" spans="1:19" ht="21.75" thickBot="1">
      <c r="A77" s="296"/>
      <c r="B77" s="296"/>
      <c r="C77" s="296"/>
      <c r="D77" s="296"/>
      <c r="E77" s="296"/>
      <c r="F77" s="296"/>
      <c r="G77" s="296"/>
      <c r="H77" s="299"/>
      <c r="I77" s="299"/>
      <c r="J77" s="299"/>
      <c r="K77" s="299"/>
      <c r="L77" s="296"/>
      <c r="M77" s="296"/>
      <c r="N77" s="296"/>
      <c r="O77" s="296"/>
      <c r="P77" s="296"/>
      <c r="Q77" s="299"/>
      <c r="R77" s="285"/>
      <c r="S77" s="283"/>
    </row>
    <row r="78" spans="1:20" ht="21">
      <c r="A78" s="297">
        <v>23</v>
      </c>
      <c r="B78" s="297" t="s">
        <v>1723</v>
      </c>
      <c r="C78" s="297">
        <v>10.45</v>
      </c>
      <c r="D78" s="297" t="s">
        <v>1724</v>
      </c>
      <c r="E78" s="297" t="s">
        <v>1725</v>
      </c>
      <c r="F78" s="297" t="s">
        <v>1726</v>
      </c>
      <c r="G78" s="297" t="s">
        <v>1727</v>
      </c>
      <c r="H78" s="298" t="s">
        <v>1728</v>
      </c>
      <c r="I78" s="298" t="s">
        <v>1729</v>
      </c>
      <c r="J78" s="298" t="s">
        <v>109</v>
      </c>
      <c r="K78" s="298" t="s">
        <v>71</v>
      </c>
      <c r="L78" s="297" t="s">
        <v>1730</v>
      </c>
      <c r="M78" s="297" t="s">
        <v>1731</v>
      </c>
      <c r="N78" s="297">
        <v>45</v>
      </c>
      <c r="O78" s="297">
        <v>0</v>
      </c>
      <c r="P78" s="297">
        <v>6</v>
      </c>
      <c r="Q78" s="298" t="s">
        <v>2586</v>
      </c>
      <c r="R78" s="285">
        <v>3</v>
      </c>
      <c r="S78" s="284" t="s">
        <v>1732</v>
      </c>
      <c r="T78" s="459">
        <v>1</v>
      </c>
    </row>
    <row r="79" spans="1:19" ht="21">
      <c r="A79" s="294"/>
      <c r="B79" s="294"/>
      <c r="C79" s="294"/>
      <c r="D79" s="294" t="s">
        <v>1733</v>
      </c>
      <c r="E79" s="294"/>
      <c r="F79" s="294"/>
      <c r="G79" s="294"/>
      <c r="H79" s="289" t="s">
        <v>1734</v>
      </c>
      <c r="I79" s="289"/>
      <c r="J79" s="289"/>
      <c r="K79" s="289"/>
      <c r="L79" s="294"/>
      <c r="M79" s="294"/>
      <c r="N79" s="294"/>
      <c r="O79" s="294"/>
      <c r="P79" s="294"/>
      <c r="Q79" s="289"/>
      <c r="R79" s="285"/>
      <c r="S79" s="283"/>
    </row>
    <row r="80" spans="1:19" ht="21.75" thickBot="1">
      <c r="A80" s="296"/>
      <c r="B80" s="296"/>
      <c r="C80" s="296"/>
      <c r="D80" s="296" t="s">
        <v>1735</v>
      </c>
      <c r="E80" s="296"/>
      <c r="F80" s="296"/>
      <c r="G80" s="296"/>
      <c r="H80" s="299" t="s">
        <v>1736</v>
      </c>
      <c r="I80" s="299"/>
      <c r="J80" s="299"/>
      <c r="K80" s="299"/>
      <c r="L80" s="296"/>
      <c r="M80" s="296"/>
      <c r="N80" s="296"/>
      <c r="O80" s="296"/>
      <c r="P80" s="296"/>
      <c r="Q80" s="299"/>
      <c r="R80" s="285"/>
      <c r="S80" s="283"/>
    </row>
    <row r="81" spans="1:20" ht="21">
      <c r="A81" s="297">
        <v>24</v>
      </c>
      <c r="B81" s="297" t="s">
        <v>1723</v>
      </c>
      <c r="C81" s="300">
        <v>15.36</v>
      </c>
      <c r="D81" s="297" t="s">
        <v>1737</v>
      </c>
      <c r="E81" s="297" t="s">
        <v>295</v>
      </c>
      <c r="F81" s="297" t="s">
        <v>436</v>
      </c>
      <c r="G81" s="297" t="s">
        <v>297</v>
      </c>
      <c r="H81" s="298" t="s">
        <v>1738</v>
      </c>
      <c r="I81" s="298" t="s">
        <v>1739</v>
      </c>
      <c r="J81" s="298" t="s">
        <v>70</v>
      </c>
      <c r="K81" s="298" t="s">
        <v>31</v>
      </c>
      <c r="L81" s="297">
        <v>4</v>
      </c>
      <c r="M81" s="297" t="s">
        <v>1740</v>
      </c>
      <c r="N81" s="297">
        <v>36</v>
      </c>
      <c r="O81" s="297">
        <v>0</v>
      </c>
      <c r="P81" s="297">
        <v>1</v>
      </c>
      <c r="Q81" s="298" t="s">
        <v>363</v>
      </c>
      <c r="R81" s="285">
        <v>0</v>
      </c>
      <c r="S81" s="283"/>
      <c r="T81" s="459">
        <v>1</v>
      </c>
    </row>
    <row r="82" spans="1:19" ht="21">
      <c r="A82" s="294"/>
      <c r="B82" s="294"/>
      <c r="C82" s="294"/>
      <c r="D82" s="294" t="s">
        <v>1741</v>
      </c>
      <c r="E82" s="294"/>
      <c r="F82" s="294"/>
      <c r="G82" s="294"/>
      <c r="H82" s="289" t="s">
        <v>1742</v>
      </c>
      <c r="I82" s="289" t="s">
        <v>1743</v>
      </c>
      <c r="J82" s="289" t="s">
        <v>142</v>
      </c>
      <c r="K82" s="289" t="s">
        <v>31</v>
      </c>
      <c r="L82" s="294"/>
      <c r="M82" s="329">
        <v>20486</v>
      </c>
      <c r="N82" s="294"/>
      <c r="O82" s="294"/>
      <c r="P82" s="294"/>
      <c r="Q82" s="289"/>
      <c r="R82" s="285"/>
      <c r="S82" s="283"/>
    </row>
    <row r="83" spans="1:19" ht="21.75" thickBot="1">
      <c r="A83" s="296"/>
      <c r="B83" s="296"/>
      <c r="C83" s="296"/>
      <c r="D83" s="296"/>
      <c r="E83" s="296"/>
      <c r="F83" s="296"/>
      <c r="G83" s="296"/>
      <c r="H83" s="299" t="s">
        <v>468</v>
      </c>
      <c r="I83" s="299"/>
      <c r="J83" s="299"/>
      <c r="K83" s="299"/>
      <c r="L83" s="296"/>
      <c r="M83" s="296"/>
      <c r="N83" s="296"/>
      <c r="O83" s="296"/>
      <c r="P83" s="296"/>
      <c r="Q83" s="299"/>
      <c r="R83" s="285"/>
      <c r="S83" s="283"/>
    </row>
    <row r="84" spans="1:20" ht="21">
      <c r="A84" s="297">
        <v>25</v>
      </c>
      <c r="B84" s="297" t="s">
        <v>1723</v>
      </c>
      <c r="C84" s="300">
        <v>7.3</v>
      </c>
      <c r="D84" s="297" t="s">
        <v>1356</v>
      </c>
      <c r="E84" s="297" t="s">
        <v>1744</v>
      </c>
      <c r="F84" s="297" t="s">
        <v>1062</v>
      </c>
      <c r="G84" s="297" t="s">
        <v>508</v>
      </c>
      <c r="H84" s="298" t="s">
        <v>1745</v>
      </c>
      <c r="I84" s="298" t="s">
        <v>1746</v>
      </c>
      <c r="J84" s="298" t="s">
        <v>201</v>
      </c>
      <c r="K84" s="298" t="s">
        <v>31</v>
      </c>
      <c r="L84" s="297">
        <v>14</v>
      </c>
      <c r="M84" s="297" t="s">
        <v>1747</v>
      </c>
      <c r="N84" s="297"/>
      <c r="O84" s="297">
        <v>1</v>
      </c>
      <c r="P84" s="297">
        <v>0</v>
      </c>
      <c r="Q84" s="298" t="s">
        <v>47</v>
      </c>
      <c r="R84" s="285">
        <v>0</v>
      </c>
      <c r="S84" s="283"/>
      <c r="T84" s="459">
        <v>1</v>
      </c>
    </row>
    <row r="85" spans="1:19" ht="21">
      <c r="A85" s="294"/>
      <c r="B85" s="294"/>
      <c r="C85" s="294"/>
      <c r="D85" s="294" t="s">
        <v>1748</v>
      </c>
      <c r="E85" s="294"/>
      <c r="F85" s="294"/>
      <c r="G85" s="294"/>
      <c r="H85" s="289" t="s">
        <v>1749</v>
      </c>
      <c r="I85" s="289"/>
      <c r="J85" s="289"/>
      <c r="K85" s="289"/>
      <c r="L85" s="294"/>
      <c r="M85" s="294"/>
      <c r="N85" s="294"/>
      <c r="O85" s="294"/>
      <c r="P85" s="294"/>
      <c r="Q85" s="289"/>
      <c r="R85" s="285"/>
      <c r="S85" s="283"/>
    </row>
    <row r="86" spans="1:19" ht="21.75" thickBot="1">
      <c r="A86" s="296"/>
      <c r="B86" s="296"/>
      <c r="C86" s="296"/>
      <c r="D86" s="296"/>
      <c r="E86" s="296"/>
      <c r="F86" s="323"/>
      <c r="G86" s="296"/>
      <c r="H86" s="299"/>
      <c r="I86" s="299"/>
      <c r="J86" s="299"/>
      <c r="K86" s="306"/>
      <c r="L86" s="296"/>
      <c r="M86" s="323"/>
      <c r="N86" s="323"/>
      <c r="O86" s="323"/>
      <c r="P86" s="323"/>
      <c r="Q86" s="306"/>
      <c r="R86" s="285"/>
      <c r="S86" s="283"/>
    </row>
    <row r="87" spans="1:20" ht="21">
      <c r="A87" s="320">
        <v>26</v>
      </c>
      <c r="B87" s="320" t="s">
        <v>1750</v>
      </c>
      <c r="C87" s="321">
        <v>13.1</v>
      </c>
      <c r="D87" s="320" t="s">
        <v>1751</v>
      </c>
      <c r="E87" s="320" t="s">
        <v>1752</v>
      </c>
      <c r="F87" s="324" t="s">
        <v>1753</v>
      </c>
      <c r="G87" s="320" t="s">
        <v>1754</v>
      </c>
      <c r="H87" s="307" t="s">
        <v>1755</v>
      </c>
      <c r="I87" s="307" t="s">
        <v>1756</v>
      </c>
      <c r="J87" s="307" t="s">
        <v>405</v>
      </c>
      <c r="K87" s="325" t="s">
        <v>31</v>
      </c>
      <c r="L87" s="320">
        <v>10</v>
      </c>
      <c r="M87" s="324" t="s">
        <v>1757</v>
      </c>
      <c r="N87" s="324">
        <v>40</v>
      </c>
      <c r="O87" s="324">
        <v>0</v>
      </c>
      <c r="P87" s="324">
        <v>1</v>
      </c>
      <c r="Q87" s="325" t="s">
        <v>363</v>
      </c>
      <c r="R87" s="285">
        <v>0</v>
      </c>
      <c r="S87" s="283"/>
      <c r="T87" s="459">
        <v>1</v>
      </c>
    </row>
    <row r="88" spans="1:19" ht="21">
      <c r="A88" s="323"/>
      <c r="B88" s="323"/>
      <c r="C88" s="323"/>
      <c r="D88" s="323" t="s">
        <v>1758</v>
      </c>
      <c r="E88" s="323"/>
      <c r="F88" s="323"/>
      <c r="G88" s="323"/>
      <c r="H88" s="306" t="s">
        <v>1759</v>
      </c>
      <c r="I88" s="306"/>
      <c r="J88" s="306"/>
      <c r="K88" s="306"/>
      <c r="L88" s="323"/>
      <c r="M88" s="323"/>
      <c r="N88" s="323"/>
      <c r="O88" s="323"/>
      <c r="P88" s="323"/>
      <c r="Q88" s="306"/>
      <c r="R88" s="285"/>
      <c r="S88" s="283"/>
    </row>
    <row r="89" spans="1:19" ht="21.75" thickBot="1">
      <c r="A89" s="296"/>
      <c r="B89" s="296"/>
      <c r="C89" s="296"/>
      <c r="D89" s="296"/>
      <c r="E89" s="296"/>
      <c r="F89" s="296"/>
      <c r="G89" s="296"/>
      <c r="H89" s="299" t="s">
        <v>1749</v>
      </c>
      <c r="I89" s="299"/>
      <c r="J89" s="299"/>
      <c r="K89" s="299"/>
      <c r="L89" s="296"/>
      <c r="M89" s="296"/>
      <c r="N89" s="296"/>
      <c r="O89" s="296"/>
      <c r="P89" s="296"/>
      <c r="Q89" s="299"/>
      <c r="R89" s="285"/>
      <c r="S89" s="283"/>
    </row>
    <row r="90" spans="1:20" ht="21">
      <c r="A90" s="320">
        <v>27</v>
      </c>
      <c r="B90" s="320" t="s">
        <v>1750</v>
      </c>
      <c r="C90" s="321">
        <v>10.2</v>
      </c>
      <c r="D90" s="320" t="s">
        <v>1760</v>
      </c>
      <c r="E90" s="320" t="s">
        <v>1761</v>
      </c>
      <c r="F90" s="324" t="s">
        <v>1762</v>
      </c>
      <c r="G90" s="320" t="s">
        <v>248</v>
      </c>
      <c r="H90" s="307" t="s">
        <v>1763</v>
      </c>
      <c r="I90" s="307" t="s">
        <v>1764</v>
      </c>
      <c r="J90" s="307" t="s">
        <v>30</v>
      </c>
      <c r="K90" s="325" t="s">
        <v>31</v>
      </c>
      <c r="L90" s="320">
        <v>14</v>
      </c>
      <c r="M90" s="324" t="s">
        <v>1765</v>
      </c>
      <c r="N90" s="324">
        <v>33</v>
      </c>
      <c r="O90" s="324">
        <v>2</v>
      </c>
      <c r="P90" s="324">
        <v>5</v>
      </c>
      <c r="Q90" s="325" t="s">
        <v>363</v>
      </c>
      <c r="R90" s="285">
        <v>0</v>
      </c>
      <c r="S90" s="283"/>
      <c r="T90" s="459">
        <v>1</v>
      </c>
    </row>
    <row r="91" spans="1:19" ht="21">
      <c r="A91" s="323"/>
      <c r="B91" s="323"/>
      <c r="C91" s="323"/>
      <c r="D91" s="323" t="s">
        <v>1766</v>
      </c>
      <c r="E91" s="323"/>
      <c r="F91" s="323"/>
      <c r="G91" s="323"/>
      <c r="H91" s="306"/>
      <c r="I91" s="306"/>
      <c r="J91" s="306"/>
      <c r="K91" s="306"/>
      <c r="L91" s="323"/>
      <c r="M91" s="323"/>
      <c r="N91" s="323"/>
      <c r="O91" s="326"/>
      <c r="P91" s="326"/>
      <c r="Q91" s="326"/>
      <c r="R91" s="285"/>
      <c r="S91" s="283"/>
    </row>
    <row r="92" spans="1:19" ht="21.75" thickBot="1">
      <c r="A92" s="296"/>
      <c r="B92" s="296"/>
      <c r="C92" s="296"/>
      <c r="D92" s="296" t="s">
        <v>1767</v>
      </c>
      <c r="E92" s="296"/>
      <c r="F92" s="296"/>
      <c r="G92" s="296"/>
      <c r="H92" s="299"/>
      <c r="I92" s="299"/>
      <c r="J92" s="299"/>
      <c r="K92" s="299"/>
      <c r="L92" s="296"/>
      <c r="M92" s="296"/>
      <c r="N92" s="296"/>
      <c r="O92" s="296"/>
      <c r="P92" s="296"/>
      <c r="Q92" s="299"/>
      <c r="R92" s="285"/>
      <c r="S92" s="283"/>
    </row>
    <row r="93" spans="1:20" ht="21">
      <c r="A93" s="320">
        <v>28</v>
      </c>
      <c r="B93" s="320" t="s">
        <v>1768</v>
      </c>
      <c r="C93" s="321">
        <v>11</v>
      </c>
      <c r="D93" s="320" t="s">
        <v>1188</v>
      </c>
      <c r="E93" s="320" t="s">
        <v>902</v>
      </c>
      <c r="F93" s="324" t="s">
        <v>903</v>
      </c>
      <c r="G93" s="320" t="s">
        <v>904</v>
      </c>
      <c r="H93" s="307" t="s">
        <v>1769</v>
      </c>
      <c r="I93" s="307" t="s">
        <v>1770</v>
      </c>
      <c r="J93" s="307" t="s">
        <v>70</v>
      </c>
      <c r="K93" s="325" t="s">
        <v>31</v>
      </c>
      <c r="L93" s="320">
        <v>2</v>
      </c>
      <c r="M93" s="324" t="s">
        <v>1771</v>
      </c>
      <c r="N93" s="324">
        <v>40</v>
      </c>
      <c r="O93" s="324">
        <v>0</v>
      </c>
      <c r="P93" s="324">
        <v>1</v>
      </c>
      <c r="Q93" s="325" t="s">
        <v>2587</v>
      </c>
      <c r="R93" s="285">
        <v>1</v>
      </c>
      <c r="S93" s="284" t="s">
        <v>60</v>
      </c>
      <c r="T93" s="459">
        <v>2</v>
      </c>
    </row>
    <row r="94" spans="1:19" ht="21">
      <c r="A94" s="323"/>
      <c r="B94" s="323"/>
      <c r="C94" s="323"/>
      <c r="D94" s="323" t="s">
        <v>1772</v>
      </c>
      <c r="E94" s="323"/>
      <c r="F94" s="323"/>
      <c r="G94" s="323"/>
      <c r="H94" s="306" t="s">
        <v>1773</v>
      </c>
      <c r="I94" s="306" t="s">
        <v>1774</v>
      </c>
      <c r="J94" s="306" t="s">
        <v>142</v>
      </c>
      <c r="K94" s="306" t="s">
        <v>31</v>
      </c>
      <c r="L94" s="323"/>
      <c r="M94" s="323"/>
      <c r="N94" s="323"/>
      <c r="O94" s="323"/>
      <c r="P94" s="323"/>
      <c r="Q94" s="306"/>
      <c r="R94" s="285"/>
      <c r="S94" s="283"/>
    </row>
    <row r="95" spans="1:19" ht="21.75" thickBot="1">
      <c r="A95" s="296"/>
      <c r="B95" s="296"/>
      <c r="C95" s="296"/>
      <c r="D95" s="296"/>
      <c r="E95" s="296"/>
      <c r="F95" s="296"/>
      <c r="G95" s="296"/>
      <c r="H95" s="299" t="s">
        <v>1775</v>
      </c>
      <c r="I95" s="299"/>
      <c r="J95" s="299"/>
      <c r="K95" s="299"/>
      <c r="L95" s="296"/>
      <c r="M95" s="296"/>
      <c r="N95" s="296"/>
      <c r="O95" s="296"/>
      <c r="P95" s="296"/>
      <c r="Q95" s="299"/>
      <c r="R95" s="285"/>
      <c r="S95" s="283"/>
    </row>
    <row r="96" spans="1:20" ht="21">
      <c r="A96" s="323">
        <v>29</v>
      </c>
      <c r="B96" s="323" t="s">
        <v>1776</v>
      </c>
      <c r="C96" s="330">
        <v>22</v>
      </c>
      <c r="D96" s="323" t="s">
        <v>1777</v>
      </c>
      <c r="E96" s="323" t="s">
        <v>1778</v>
      </c>
      <c r="F96" s="323" t="s">
        <v>1779</v>
      </c>
      <c r="G96" s="323" t="s">
        <v>644</v>
      </c>
      <c r="H96" s="306" t="s">
        <v>1780</v>
      </c>
      <c r="I96" s="306" t="s">
        <v>1781</v>
      </c>
      <c r="J96" s="306" t="s">
        <v>70</v>
      </c>
      <c r="K96" s="306" t="s">
        <v>31</v>
      </c>
      <c r="L96" s="323">
        <v>6</v>
      </c>
      <c r="M96" s="323" t="s">
        <v>1782</v>
      </c>
      <c r="N96" s="323">
        <v>54</v>
      </c>
      <c r="O96" s="323">
        <v>0</v>
      </c>
      <c r="P96" s="323">
        <v>0</v>
      </c>
      <c r="Q96" s="306" t="s">
        <v>1783</v>
      </c>
      <c r="R96" s="285">
        <v>0</v>
      </c>
      <c r="S96" s="283"/>
      <c r="T96" s="459">
        <v>1</v>
      </c>
    </row>
    <row r="97" spans="1:19" ht="21">
      <c r="A97" s="323"/>
      <c r="B97" s="323"/>
      <c r="C97" s="323"/>
      <c r="D97" s="323" t="s">
        <v>1784</v>
      </c>
      <c r="E97" s="323"/>
      <c r="F97" s="323"/>
      <c r="G97" s="323"/>
      <c r="H97" s="306" t="s">
        <v>1785</v>
      </c>
      <c r="I97" s="306" t="s">
        <v>1786</v>
      </c>
      <c r="J97" s="306" t="s">
        <v>142</v>
      </c>
      <c r="K97" s="306" t="s">
        <v>31</v>
      </c>
      <c r="L97" s="323"/>
      <c r="M97" s="323"/>
      <c r="N97" s="323"/>
      <c r="O97" s="323"/>
      <c r="P97" s="323"/>
      <c r="Q97" s="306"/>
      <c r="R97" s="285"/>
      <c r="S97" s="283"/>
    </row>
    <row r="98" spans="1:19" ht="21.75" thickBot="1">
      <c r="A98" s="296"/>
      <c r="B98" s="296"/>
      <c r="C98" s="296"/>
      <c r="D98" s="296"/>
      <c r="E98" s="296"/>
      <c r="F98" s="296"/>
      <c r="G98" s="296"/>
      <c r="H98" s="299" t="s">
        <v>1787</v>
      </c>
      <c r="I98" s="299"/>
      <c r="J98" s="299"/>
      <c r="K98" s="299"/>
      <c r="L98" s="296"/>
      <c r="M98" s="296"/>
      <c r="N98" s="296"/>
      <c r="O98" s="296"/>
      <c r="P98" s="296"/>
      <c r="Q98" s="299"/>
      <c r="R98" s="285"/>
      <c r="S98" s="283"/>
    </row>
    <row r="99" spans="1:20" ht="21">
      <c r="A99" s="320">
        <v>30</v>
      </c>
      <c r="B99" s="320" t="s">
        <v>1776</v>
      </c>
      <c r="C99" s="321">
        <v>13</v>
      </c>
      <c r="D99" s="320">
        <v>304</v>
      </c>
      <c r="E99" s="320" t="s">
        <v>1620</v>
      </c>
      <c r="F99" s="320" t="s">
        <v>1621</v>
      </c>
      <c r="G99" s="320" t="s">
        <v>1622</v>
      </c>
      <c r="H99" s="307" t="s">
        <v>1788</v>
      </c>
      <c r="I99" s="307" t="s">
        <v>1789</v>
      </c>
      <c r="J99" s="307" t="s">
        <v>70</v>
      </c>
      <c r="K99" s="307" t="s">
        <v>31</v>
      </c>
      <c r="L99" s="320">
        <v>7</v>
      </c>
      <c r="M99" s="320" t="s">
        <v>203</v>
      </c>
      <c r="N99" s="320"/>
      <c r="O99" s="320">
        <v>0</v>
      </c>
      <c r="P99" s="320">
        <v>1</v>
      </c>
      <c r="Q99" s="307" t="s">
        <v>1790</v>
      </c>
      <c r="R99" s="285">
        <v>5</v>
      </c>
      <c r="S99" s="284" t="s">
        <v>1791</v>
      </c>
      <c r="T99" s="459">
        <v>1</v>
      </c>
    </row>
    <row r="100" spans="1:19" ht="21">
      <c r="A100" s="323"/>
      <c r="B100" s="323"/>
      <c r="C100" s="323"/>
      <c r="D100" s="323" t="s">
        <v>1792</v>
      </c>
      <c r="E100" s="323"/>
      <c r="F100" s="323"/>
      <c r="G100" s="323"/>
      <c r="H100" s="306"/>
      <c r="I100" s="306" t="s">
        <v>1793</v>
      </c>
      <c r="J100" s="306" t="s">
        <v>142</v>
      </c>
      <c r="K100" s="306" t="s">
        <v>31</v>
      </c>
      <c r="L100" s="323"/>
      <c r="M100" s="323"/>
      <c r="N100" s="323"/>
      <c r="O100" s="323"/>
      <c r="P100" s="323"/>
      <c r="Q100" s="306"/>
      <c r="R100" s="285"/>
      <c r="S100" s="283"/>
    </row>
    <row r="101" spans="1:19" ht="21.75" thickBot="1">
      <c r="A101" s="296"/>
      <c r="B101" s="296"/>
      <c r="C101" s="296"/>
      <c r="D101" s="296"/>
      <c r="E101" s="296"/>
      <c r="F101" s="296"/>
      <c r="G101" s="296"/>
      <c r="H101" s="299"/>
      <c r="I101" s="299"/>
      <c r="J101" s="299"/>
      <c r="K101" s="299"/>
      <c r="L101" s="296"/>
      <c r="M101" s="296"/>
      <c r="N101" s="296"/>
      <c r="O101" s="296"/>
      <c r="P101" s="296"/>
      <c r="Q101" s="299"/>
      <c r="R101" s="285"/>
      <c r="S101" s="283"/>
    </row>
    <row r="102" spans="1:20" ht="21">
      <c r="A102" s="320">
        <v>31</v>
      </c>
      <c r="B102" s="320" t="s">
        <v>1794</v>
      </c>
      <c r="C102" s="321">
        <v>17</v>
      </c>
      <c r="D102" s="320" t="s">
        <v>1795</v>
      </c>
      <c r="E102" s="320" t="s">
        <v>1796</v>
      </c>
      <c r="F102" s="320" t="s">
        <v>1080</v>
      </c>
      <c r="G102" s="320" t="s">
        <v>472</v>
      </c>
      <c r="H102" s="307" t="s">
        <v>72</v>
      </c>
      <c r="I102" s="307" t="s">
        <v>1797</v>
      </c>
      <c r="J102" s="307" t="s">
        <v>57</v>
      </c>
      <c r="K102" s="307" t="s">
        <v>71</v>
      </c>
      <c r="L102" s="320">
        <v>6</v>
      </c>
      <c r="M102" s="320" t="s">
        <v>1798</v>
      </c>
      <c r="N102" s="320">
        <v>30</v>
      </c>
      <c r="O102" s="320">
        <v>0</v>
      </c>
      <c r="P102" s="320">
        <v>0</v>
      </c>
      <c r="Q102" s="307" t="s">
        <v>72</v>
      </c>
      <c r="R102" s="285">
        <v>1</v>
      </c>
      <c r="S102" s="284" t="s">
        <v>88</v>
      </c>
      <c r="T102" s="459">
        <v>1</v>
      </c>
    </row>
    <row r="103" spans="1:19" ht="21">
      <c r="A103" s="323"/>
      <c r="B103" s="323"/>
      <c r="C103" s="323"/>
      <c r="D103" s="323" t="s">
        <v>1799</v>
      </c>
      <c r="E103" s="323"/>
      <c r="F103" s="323"/>
      <c r="G103" s="323"/>
      <c r="H103" s="306"/>
      <c r="I103" s="306"/>
      <c r="J103" s="306"/>
      <c r="K103" s="306"/>
      <c r="L103" s="323"/>
      <c r="M103" s="323"/>
      <c r="N103" s="323"/>
      <c r="O103" s="323"/>
      <c r="P103" s="323"/>
      <c r="Q103" s="306"/>
      <c r="R103" s="285"/>
      <c r="S103" s="283"/>
    </row>
    <row r="104" spans="1:19" ht="21.75" thickBot="1">
      <c r="A104" s="332"/>
      <c r="B104" s="296"/>
      <c r="C104" s="296"/>
      <c r="D104" s="296"/>
      <c r="E104" s="296"/>
      <c r="F104" s="296"/>
      <c r="G104" s="296"/>
      <c r="H104" s="299"/>
      <c r="I104" s="299"/>
      <c r="J104" s="299"/>
      <c r="K104" s="299"/>
      <c r="L104" s="296"/>
      <c r="M104" s="296"/>
      <c r="N104" s="296"/>
      <c r="O104" s="296"/>
      <c r="P104" s="296"/>
      <c r="Q104" s="299"/>
      <c r="R104" s="285"/>
      <c r="S104" s="283"/>
    </row>
    <row r="105" spans="1:20" ht="21">
      <c r="A105" s="331">
        <v>32</v>
      </c>
      <c r="B105" s="320" t="s">
        <v>1794</v>
      </c>
      <c r="C105" s="321">
        <v>6.3</v>
      </c>
      <c r="D105" s="320" t="s">
        <v>1800</v>
      </c>
      <c r="E105" s="320" t="s">
        <v>1801</v>
      </c>
      <c r="F105" s="320" t="s">
        <v>53</v>
      </c>
      <c r="G105" s="320" t="s">
        <v>1754</v>
      </c>
      <c r="H105" s="307" t="s">
        <v>1802</v>
      </c>
      <c r="I105" s="307" t="s">
        <v>1803</v>
      </c>
      <c r="J105" s="307" t="s">
        <v>70</v>
      </c>
      <c r="K105" s="307" t="s">
        <v>31</v>
      </c>
      <c r="L105" s="320">
        <v>7</v>
      </c>
      <c r="M105" s="320" t="s">
        <v>1804</v>
      </c>
      <c r="N105" s="320">
        <v>44</v>
      </c>
      <c r="O105" s="320">
        <v>0</v>
      </c>
      <c r="P105" s="320">
        <v>0</v>
      </c>
      <c r="Q105" s="307" t="s">
        <v>2588</v>
      </c>
      <c r="R105" s="285">
        <v>1</v>
      </c>
      <c r="S105" s="284" t="s">
        <v>88</v>
      </c>
      <c r="T105" s="459">
        <v>1</v>
      </c>
    </row>
    <row r="106" spans="1:19" ht="21">
      <c r="A106" s="323"/>
      <c r="B106" s="323"/>
      <c r="C106" s="323"/>
      <c r="D106" s="323"/>
      <c r="E106" s="323"/>
      <c r="F106" s="323"/>
      <c r="G106" s="323"/>
      <c r="H106" s="306" t="s">
        <v>1805</v>
      </c>
      <c r="I106" s="306"/>
      <c r="J106" s="306"/>
      <c r="K106" s="306"/>
      <c r="L106" s="323"/>
      <c r="M106" s="323" t="s">
        <v>1806</v>
      </c>
      <c r="N106" s="323"/>
      <c r="O106" s="323"/>
      <c r="P106" s="323"/>
      <c r="Q106" s="306" t="s">
        <v>1102</v>
      </c>
      <c r="R106" s="285"/>
      <c r="S106" s="283"/>
    </row>
    <row r="107" spans="1:19" ht="21.75" thickBot="1">
      <c r="A107" s="296"/>
      <c r="B107" s="296"/>
      <c r="C107" s="296"/>
      <c r="D107" s="296"/>
      <c r="E107" s="296"/>
      <c r="F107" s="296"/>
      <c r="G107" s="296"/>
      <c r="H107" s="299"/>
      <c r="I107" s="299"/>
      <c r="J107" s="299"/>
      <c r="K107" s="299"/>
      <c r="L107" s="296"/>
      <c r="M107" s="296"/>
      <c r="N107" s="296"/>
      <c r="O107" s="296"/>
      <c r="P107" s="296"/>
      <c r="Q107" s="299"/>
      <c r="R107" s="285"/>
      <c r="S107" s="283"/>
    </row>
    <row r="108" spans="1:20" ht="21">
      <c r="A108" s="320">
        <v>33</v>
      </c>
      <c r="B108" s="320" t="s">
        <v>1807</v>
      </c>
      <c r="C108" s="321">
        <v>11.3</v>
      </c>
      <c r="D108" s="320" t="s">
        <v>1188</v>
      </c>
      <c r="E108" s="320" t="s">
        <v>1808</v>
      </c>
      <c r="F108" s="320" t="s">
        <v>1809</v>
      </c>
      <c r="G108" s="320" t="s">
        <v>1810</v>
      </c>
      <c r="H108" s="307" t="s">
        <v>1811</v>
      </c>
      <c r="I108" s="307" t="s">
        <v>1812</v>
      </c>
      <c r="J108" s="307" t="s">
        <v>30</v>
      </c>
      <c r="K108" s="307" t="s">
        <v>31</v>
      </c>
      <c r="L108" s="320" t="s">
        <v>1813</v>
      </c>
      <c r="M108" s="320" t="s">
        <v>1814</v>
      </c>
      <c r="N108" s="320">
        <v>38</v>
      </c>
      <c r="O108" s="320">
        <v>1</v>
      </c>
      <c r="P108" s="320">
        <v>0</v>
      </c>
      <c r="Q108" s="307" t="s">
        <v>1624</v>
      </c>
      <c r="R108" s="285">
        <v>0</v>
      </c>
      <c r="S108" s="283"/>
      <c r="T108" s="459">
        <v>1</v>
      </c>
    </row>
    <row r="109" spans="1:19" ht="21">
      <c r="A109" s="323"/>
      <c r="B109" s="323"/>
      <c r="C109" s="323"/>
      <c r="D109" s="323" t="s">
        <v>1815</v>
      </c>
      <c r="E109" s="323"/>
      <c r="F109" s="323"/>
      <c r="G109" s="323"/>
      <c r="H109" s="306"/>
      <c r="I109" s="306"/>
      <c r="J109" s="306"/>
      <c r="K109" s="306"/>
      <c r="L109" s="323"/>
      <c r="M109" s="323" t="s">
        <v>1816</v>
      </c>
      <c r="N109" s="323"/>
      <c r="O109" s="323"/>
      <c r="P109" s="323"/>
      <c r="Q109" s="306"/>
      <c r="R109" s="285"/>
      <c r="S109" s="283"/>
    </row>
    <row r="110" spans="1:19" ht="21.75" thickBot="1">
      <c r="A110" s="296"/>
      <c r="B110" s="296"/>
      <c r="C110" s="296"/>
      <c r="D110" s="296"/>
      <c r="E110" s="296"/>
      <c r="F110" s="296"/>
      <c r="G110" s="296"/>
      <c r="H110" s="299"/>
      <c r="I110" s="299"/>
      <c r="J110" s="299"/>
      <c r="K110" s="299"/>
      <c r="L110" s="296"/>
      <c r="M110" s="296"/>
      <c r="N110" s="296"/>
      <c r="O110" s="296"/>
      <c r="P110" s="296"/>
      <c r="Q110" s="299"/>
      <c r="R110" s="285"/>
      <c r="S110" s="283"/>
    </row>
    <row r="111" spans="1:20" ht="21">
      <c r="A111" s="320">
        <v>34</v>
      </c>
      <c r="B111" s="320" t="s">
        <v>1817</v>
      </c>
      <c r="C111" s="320">
        <v>0.19</v>
      </c>
      <c r="D111" s="320" t="s">
        <v>1818</v>
      </c>
      <c r="E111" s="320" t="s">
        <v>1819</v>
      </c>
      <c r="F111" s="320" t="s">
        <v>1820</v>
      </c>
      <c r="G111" s="320" t="s">
        <v>904</v>
      </c>
      <c r="H111" s="307" t="s">
        <v>1821</v>
      </c>
      <c r="I111" s="307" t="s">
        <v>1822</v>
      </c>
      <c r="J111" s="307" t="s">
        <v>30</v>
      </c>
      <c r="K111" s="307" t="s">
        <v>31</v>
      </c>
      <c r="L111" s="320">
        <v>3</v>
      </c>
      <c r="M111" s="320" t="s">
        <v>1823</v>
      </c>
      <c r="N111" s="320">
        <v>45</v>
      </c>
      <c r="O111" s="320">
        <v>1</v>
      </c>
      <c r="P111" s="320">
        <v>0</v>
      </c>
      <c r="Q111" s="307" t="s">
        <v>33</v>
      </c>
      <c r="R111" s="285">
        <v>1</v>
      </c>
      <c r="S111" s="284" t="s">
        <v>34</v>
      </c>
      <c r="T111" s="459">
        <v>2</v>
      </c>
    </row>
    <row r="112" spans="1:19" ht="21">
      <c r="A112" s="323"/>
      <c r="B112" s="323"/>
      <c r="C112" s="323"/>
      <c r="D112" s="323" t="s">
        <v>1824</v>
      </c>
      <c r="E112" s="323"/>
      <c r="F112" s="323"/>
      <c r="G112" s="323"/>
      <c r="H112" s="306" t="s">
        <v>1825</v>
      </c>
      <c r="I112" s="306"/>
      <c r="J112" s="306"/>
      <c r="K112" s="306"/>
      <c r="L112" s="323"/>
      <c r="M112" s="323" t="s">
        <v>1826</v>
      </c>
      <c r="N112" s="323"/>
      <c r="O112" s="323"/>
      <c r="P112" s="323"/>
      <c r="Q112" s="306"/>
      <c r="R112" s="285"/>
      <c r="S112" s="283"/>
    </row>
    <row r="113" spans="1:18" ht="21.75" thickBot="1">
      <c r="A113" s="296"/>
      <c r="B113" s="296"/>
      <c r="C113" s="296"/>
      <c r="D113" s="296"/>
      <c r="E113" s="296"/>
      <c r="F113" s="296"/>
      <c r="G113" s="296"/>
      <c r="H113" s="299"/>
      <c r="I113" s="299"/>
      <c r="J113" s="299"/>
      <c r="K113" s="299"/>
      <c r="L113" s="296"/>
      <c r="M113" s="296"/>
      <c r="N113" s="296"/>
      <c r="O113" s="296"/>
      <c r="P113" s="296"/>
      <c r="Q113" s="299"/>
      <c r="R113" s="285"/>
    </row>
    <row r="114" spans="1:18" ht="21">
      <c r="A114" s="308"/>
      <c r="B114" s="308"/>
      <c r="C114" s="308"/>
      <c r="D114" s="308"/>
      <c r="E114" s="308"/>
      <c r="F114" s="308"/>
      <c r="G114" s="308"/>
      <c r="H114" s="293"/>
      <c r="I114" s="293"/>
      <c r="J114" s="293"/>
      <c r="K114" s="293"/>
      <c r="L114" s="308"/>
      <c r="M114" s="308"/>
      <c r="N114" s="308"/>
      <c r="O114" s="308"/>
      <c r="P114" s="308"/>
      <c r="Q114" s="293"/>
      <c r="R114" s="285"/>
    </row>
    <row r="115" spans="1:18" ht="21">
      <c r="A115" s="308"/>
      <c r="B115" s="308"/>
      <c r="C115" s="308"/>
      <c r="D115" s="308"/>
      <c r="E115" s="308"/>
      <c r="F115" s="308"/>
      <c r="G115" s="308"/>
      <c r="H115" s="293"/>
      <c r="I115" s="293"/>
      <c r="J115" s="293"/>
      <c r="K115" s="293"/>
      <c r="L115" s="308"/>
      <c r="M115" s="308"/>
      <c r="N115" s="308"/>
      <c r="O115" s="308"/>
      <c r="P115" s="308"/>
      <c r="Q115" s="293"/>
      <c r="R115" s="285"/>
    </row>
    <row r="116" spans="1:18" ht="21">
      <c r="A116" s="308"/>
      <c r="B116" s="308"/>
      <c r="C116" s="308"/>
      <c r="D116" s="308"/>
      <c r="E116" s="308"/>
      <c r="F116" s="308"/>
      <c r="G116" s="308"/>
      <c r="H116" s="293"/>
      <c r="I116" s="293"/>
      <c r="J116" s="293"/>
      <c r="K116" s="293"/>
      <c r="L116" s="308"/>
      <c r="M116" s="308"/>
      <c r="N116" s="308"/>
      <c r="O116" s="322">
        <f>SUM(O6:O113)</f>
        <v>40</v>
      </c>
      <c r="P116" s="367">
        <f>SUM(P6:P113)</f>
        <v>65</v>
      </c>
      <c r="Q116" s="293"/>
      <c r="R116" s="305">
        <v>34</v>
      </c>
    </row>
    <row r="117" spans="1:18" ht="21">
      <c r="A117" s="308"/>
      <c r="B117" s="457" t="s">
        <v>2568</v>
      </c>
      <c r="C117" s="333"/>
      <c r="D117" s="333" t="s">
        <v>2569</v>
      </c>
      <c r="E117" s="333" t="s">
        <v>1321</v>
      </c>
      <c r="F117" s="452" t="s">
        <v>2563</v>
      </c>
      <c r="G117" t="s">
        <v>2566</v>
      </c>
      <c r="I117" s="293"/>
      <c r="J117" s="293"/>
      <c r="K117" s="293"/>
      <c r="L117" s="308"/>
      <c r="M117" s="308"/>
      <c r="N117" s="308"/>
      <c r="O117" s="308"/>
      <c r="P117" s="308"/>
      <c r="Q117" s="293"/>
      <c r="R117" s="285"/>
    </row>
    <row r="118" spans="2:7" ht="21">
      <c r="B118" s="342" t="s">
        <v>2570</v>
      </c>
      <c r="C118" s="333">
        <f>_xlfn.COUNTIFS(C6:C111,"&gt;=16.01",C6:C111,"&lt;=20.00")</f>
        <v>3</v>
      </c>
      <c r="D118" s="333"/>
      <c r="E118" s="333">
        <f>C118-D118</f>
        <v>3</v>
      </c>
      <c r="F118" s="453" t="s">
        <v>1568</v>
      </c>
      <c r="G118" s="454">
        <v>2</v>
      </c>
    </row>
    <row r="119" spans="2:7" ht="21">
      <c r="B119" s="342" t="s">
        <v>2571</v>
      </c>
      <c r="C119" s="333">
        <f>_xlfn.COUNTIFS(C6:C111,"&gt;=20.01",C6:C111,"&lt;=24.00")</f>
        <v>4</v>
      </c>
      <c r="D119" s="333"/>
      <c r="E119" s="333">
        <f aca="true" t="shared" si="0" ref="E119:E125">C119-D119</f>
        <v>4</v>
      </c>
      <c r="F119" s="453" t="s">
        <v>935</v>
      </c>
      <c r="G119" s="454">
        <v>1</v>
      </c>
    </row>
    <row r="120" spans="2:7" ht="21">
      <c r="B120" s="342" t="s">
        <v>2572</v>
      </c>
      <c r="C120" s="333">
        <f>_xlfn.COUNTIFS(C6:C111,"&gt;=00.01",C6:C111,"&lt;=04.00")</f>
        <v>3</v>
      </c>
      <c r="D120" s="333"/>
      <c r="E120" s="333">
        <f t="shared" si="0"/>
        <v>3</v>
      </c>
      <c r="F120" s="453" t="s">
        <v>1150</v>
      </c>
      <c r="G120" s="454">
        <v>1</v>
      </c>
    </row>
    <row r="121" spans="2:7" ht="21">
      <c r="B121" s="342" t="s">
        <v>2573</v>
      </c>
      <c r="C121" s="333">
        <f>_xlfn.COUNTIFS(C6:C111,"&gt;=04.01",C6:C111,"&lt;=08.00")</f>
        <v>6</v>
      </c>
      <c r="D121" s="333"/>
      <c r="E121" s="333">
        <f t="shared" si="0"/>
        <v>6</v>
      </c>
      <c r="F121" s="453" t="s">
        <v>644</v>
      </c>
      <c r="G121" s="454">
        <v>1</v>
      </c>
    </row>
    <row r="122" spans="2:7" ht="21">
      <c r="B122" s="458" t="s">
        <v>2574</v>
      </c>
      <c r="C122" s="333" t="s">
        <v>1102</v>
      </c>
      <c r="D122" s="333"/>
      <c r="E122" s="333"/>
      <c r="F122" s="453" t="s">
        <v>1600</v>
      </c>
      <c r="G122" s="454">
        <v>1</v>
      </c>
    </row>
    <row r="123" spans="2:7" ht="21">
      <c r="B123" s="342" t="s">
        <v>2575</v>
      </c>
      <c r="C123" s="333">
        <f>_xlfn.COUNTIFS(C6:C111,"&gt;=08.01",C6:C111,"&lt;=12.00")</f>
        <v>9</v>
      </c>
      <c r="D123" s="333"/>
      <c r="E123" s="333">
        <f t="shared" si="0"/>
        <v>9</v>
      </c>
      <c r="F123" s="453" t="s">
        <v>1754</v>
      </c>
      <c r="G123" s="454">
        <v>2</v>
      </c>
    </row>
    <row r="124" spans="2:7" ht="21">
      <c r="B124" s="342" t="s">
        <v>2576</v>
      </c>
      <c r="C124" s="333">
        <f>_xlfn.COUNTIFS(C6:C111,"&gt;=12.01",C6:C111,"&lt;=16.00")</f>
        <v>9</v>
      </c>
      <c r="D124" s="333"/>
      <c r="E124" s="333">
        <f t="shared" si="0"/>
        <v>9</v>
      </c>
      <c r="F124" s="453" t="s">
        <v>978</v>
      </c>
      <c r="G124" s="454">
        <v>1</v>
      </c>
    </row>
    <row r="125" spans="2:7" ht="14.25">
      <c r="B125" s="333"/>
      <c r="C125" s="333">
        <f>SUM(C118:C124)</f>
        <v>34</v>
      </c>
      <c r="D125" s="333"/>
      <c r="E125" s="333">
        <f t="shared" si="0"/>
        <v>34</v>
      </c>
      <c r="F125" s="453" t="s">
        <v>297</v>
      </c>
      <c r="G125" s="454">
        <v>3</v>
      </c>
    </row>
    <row r="126" spans="6:7" ht="14.25">
      <c r="F126" s="453" t="s">
        <v>248</v>
      </c>
      <c r="G126" s="454">
        <v>1</v>
      </c>
    </row>
    <row r="127" spans="6:7" ht="14.25">
      <c r="F127" s="453" t="s">
        <v>1727</v>
      </c>
      <c r="G127" s="454">
        <v>1</v>
      </c>
    </row>
    <row r="128" spans="6:7" ht="14.25">
      <c r="F128" s="453" t="s">
        <v>275</v>
      </c>
      <c r="G128" s="454">
        <v>1</v>
      </c>
    </row>
    <row r="129" spans="6:7" ht="14.25">
      <c r="F129" s="453" t="s">
        <v>1622</v>
      </c>
      <c r="G129" s="454">
        <v>3</v>
      </c>
    </row>
    <row r="130" spans="6:7" ht="14.25">
      <c r="F130" s="453" t="s">
        <v>508</v>
      </c>
      <c r="G130" s="454">
        <v>1</v>
      </c>
    </row>
    <row r="131" spans="6:7" ht="14.25">
      <c r="F131" s="453" t="s">
        <v>847</v>
      </c>
      <c r="G131" s="454">
        <v>1</v>
      </c>
    </row>
    <row r="132" spans="6:7" ht="14.25">
      <c r="F132" s="453" t="s">
        <v>904</v>
      </c>
      <c r="G132" s="454">
        <v>3</v>
      </c>
    </row>
    <row r="133" spans="6:7" ht="14.25">
      <c r="F133" s="453" t="s">
        <v>256</v>
      </c>
      <c r="G133" s="454">
        <v>2</v>
      </c>
    </row>
    <row r="134" spans="6:7" ht="14.25">
      <c r="F134" s="453" t="s">
        <v>235</v>
      </c>
      <c r="G134" s="454">
        <v>3</v>
      </c>
    </row>
    <row r="135" spans="6:7" ht="14.25">
      <c r="F135" s="453" t="s">
        <v>1810</v>
      </c>
      <c r="G135" s="454">
        <v>1</v>
      </c>
    </row>
    <row r="136" spans="6:7" ht="14.25">
      <c r="F136" s="453" t="s">
        <v>149</v>
      </c>
      <c r="G136" s="454">
        <v>1</v>
      </c>
    </row>
    <row r="137" spans="6:7" ht="14.25">
      <c r="F137" s="453" t="s">
        <v>472</v>
      </c>
      <c r="G137" s="454">
        <v>1</v>
      </c>
    </row>
    <row r="138" spans="6:7" ht="14.25">
      <c r="F138" s="453" t="s">
        <v>1326</v>
      </c>
      <c r="G138" s="454">
        <v>1</v>
      </c>
    </row>
    <row r="139" spans="6:7" ht="14.25">
      <c r="F139" s="453" t="s">
        <v>281</v>
      </c>
      <c r="G139" s="454">
        <v>1</v>
      </c>
    </row>
    <row r="140" spans="6:7" ht="14.25">
      <c r="F140" s="453" t="s">
        <v>360</v>
      </c>
      <c r="G140" s="454">
        <v>1</v>
      </c>
    </row>
    <row r="141" spans="6:7" ht="14.25">
      <c r="F141" s="453" t="s">
        <v>2564</v>
      </c>
      <c r="G141" s="454"/>
    </row>
    <row r="142" spans="6:7" ht="14.25">
      <c r="F142" s="453" t="s">
        <v>2565</v>
      </c>
      <c r="G142" s="454">
        <v>34</v>
      </c>
    </row>
  </sheetData>
  <sheetProtection/>
  <mergeCells count="10">
    <mergeCell ref="A1:Q1"/>
    <mergeCell ref="A2:Q2"/>
    <mergeCell ref="A4:A5"/>
    <mergeCell ref="B4:C4"/>
    <mergeCell ref="D4:G4"/>
    <mergeCell ref="H4:H5"/>
    <mergeCell ref="I4:L4"/>
    <mergeCell ref="M4:N4"/>
    <mergeCell ref="O4:P4"/>
    <mergeCell ref="Q4:Q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selection activeCell="G21" sqref="G21"/>
    </sheetView>
  </sheetViews>
  <sheetFormatPr defaultColWidth="9.140625" defaultRowHeight="15"/>
  <cols>
    <col min="6" max="6" width="13.421875" style="0" bestFit="1" customWidth="1"/>
    <col min="7" max="7" width="19.7109375" style="0" bestFit="1" customWidth="1"/>
    <col min="8" max="8" width="18.28125" style="0" customWidth="1"/>
    <col min="9" max="9" width="16.421875" style="0" customWidth="1"/>
    <col min="10" max="10" width="23.140625" style="0" customWidth="1"/>
    <col min="18" max="20" width="9.00390625" style="460" customWidth="1"/>
    <col min="21" max="21" width="18.7109375" style="0" customWidth="1"/>
    <col min="22" max="22" width="21.7109375" style="0" customWidth="1"/>
  </cols>
  <sheetData>
    <row r="1" spans="1:19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334"/>
      <c r="S1" s="334"/>
    </row>
    <row r="2" spans="1:19" ht="21">
      <c r="A2" s="514" t="s">
        <v>1827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334"/>
      <c r="S2" s="334"/>
    </row>
    <row r="3" spans="1:19" ht="2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4"/>
      <c r="S3" s="334"/>
    </row>
    <row r="4" spans="1:19" ht="21">
      <c r="A4" s="515" t="s">
        <v>0</v>
      </c>
      <c r="B4" s="516" t="s">
        <v>1</v>
      </c>
      <c r="C4" s="516"/>
      <c r="D4" s="515" t="s">
        <v>2</v>
      </c>
      <c r="E4" s="515"/>
      <c r="F4" s="515"/>
      <c r="G4" s="515"/>
      <c r="H4" s="515" t="s">
        <v>3</v>
      </c>
      <c r="I4" s="515" t="s">
        <v>4</v>
      </c>
      <c r="J4" s="515"/>
      <c r="K4" s="515"/>
      <c r="L4" s="515"/>
      <c r="M4" s="515" t="s">
        <v>5</v>
      </c>
      <c r="N4" s="515"/>
      <c r="O4" s="515" t="s">
        <v>6</v>
      </c>
      <c r="P4" s="515"/>
      <c r="Q4" s="515" t="s">
        <v>7</v>
      </c>
      <c r="R4" s="335"/>
      <c r="S4" s="335"/>
    </row>
    <row r="5" spans="1:20" ht="63">
      <c r="A5" s="515"/>
      <c r="B5" s="339" t="s">
        <v>8</v>
      </c>
      <c r="C5" s="339" t="s">
        <v>9</v>
      </c>
      <c r="D5" s="339" t="s">
        <v>10</v>
      </c>
      <c r="E5" s="339" t="s">
        <v>11</v>
      </c>
      <c r="F5" s="339" t="s">
        <v>12</v>
      </c>
      <c r="G5" s="339" t="s">
        <v>13</v>
      </c>
      <c r="H5" s="515"/>
      <c r="I5" s="337" t="s">
        <v>14</v>
      </c>
      <c r="J5" s="337" t="s">
        <v>15</v>
      </c>
      <c r="K5" s="340" t="s">
        <v>16</v>
      </c>
      <c r="L5" s="341" t="s">
        <v>17</v>
      </c>
      <c r="M5" s="339" t="s">
        <v>18</v>
      </c>
      <c r="N5" s="339" t="s">
        <v>19</v>
      </c>
      <c r="O5" s="339" t="s">
        <v>20</v>
      </c>
      <c r="P5" s="339" t="s">
        <v>21</v>
      </c>
      <c r="Q5" s="515"/>
      <c r="R5" s="461" t="s">
        <v>22</v>
      </c>
      <c r="S5" s="461" t="s">
        <v>1204</v>
      </c>
      <c r="T5" s="461" t="s">
        <v>2059</v>
      </c>
    </row>
    <row r="6" spans="1:22" ht="21">
      <c r="A6" s="342">
        <v>1</v>
      </c>
      <c r="B6" s="342">
        <v>1</v>
      </c>
      <c r="C6" s="352">
        <v>7.2</v>
      </c>
      <c r="D6" s="342" t="s">
        <v>1828</v>
      </c>
      <c r="E6" s="342" t="s">
        <v>1829</v>
      </c>
      <c r="F6" s="342" t="s">
        <v>53</v>
      </c>
      <c r="G6" s="342" t="s">
        <v>256</v>
      </c>
      <c r="H6" s="338" t="s">
        <v>1830</v>
      </c>
      <c r="I6" s="338" t="s">
        <v>1831</v>
      </c>
      <c r="J6" s="338" t="s">
        <v>30</v>
      </c>
      <c r="K6" s="338" t="s">
        <v>71</v>
      </c>
      <c r="L6" s="342">
        <v>5</v>
      </c>
      <c r="M6" s="342" t="s">
        <v>1832</v>
      </c>
      <c r="N6" s="342">
        <v>34</v>
      </c>
      <c r="O6" s="342">
        <v>2</v>
      </c>
      <c r="P6" s="342">
        <v>0</v>
      </c>
      <c r="Q6" s="338" t="s">
        <v>794</v>
      </c>
      <c r="R6" s="334">
        <v>1</v>
      </c>
      <c r="S6" s="334" t="s">
        <v>34</v>
      </c>
      <c r="T6" s="459">
        <v>1</v>
      </c>
      <c r="U6" s="452" t="s">
        <v>2563</v>
      </c>
      <c r="V6" t="s">
        <v>2567</v>
      </c>
    </row>
    <row r="7" spans="1:22" ht="21">
      <c r="A7" s="342"/>
      <c r="B7" s="342"/>
      <c r="C7" s="342"/>
      <c r="D7" s="342" t="s">
        <v>1833</v>
      </c>
      <c r="E7" s="342"/>
      <c r="F7" s="342"/>
      <c r="G7" s="342"/>
      <c r="H7" s="338" t="s">
        <v>34</v>
      </c>
      <c r="I7" s="338" t="s">
        <v>1834</v>
      </c>
      <c r="J7" s="338" t="s">
        <v>76</v>
      </c>
      <c r="K7" s="338" t="s">
        <v>71</v>
      </c>
      <c r="L7" s="342"/>
      <c r="M7" s="342" t="s">
        <v>1835</v>
      </c>
      <c r="N7" s="342"/>
      <c r="O7" s="342"/>
      <c r="P7" s="342"/>
      <c r="Q7" s="338"/>
      <c r="R7" s="334"/>
      <c r="U7" s="453" t="s">
        <v>1102</v>
      </c>
      <c r="V7" s="456">
        <v>1</v>
      </c>
    </row>
    <row r="8" spans="1:22" ht="21.75" thickBot="1">
      <c r="A8" s="344"/>
      <c r="B8" s="344"/>
      <c r="C8" s="344"/>
      <c r="D8" s="344" t="s">
        <v>1836</v>
      </c>
      <c r="E8" s="344"/>
      <c r="F8" s="344"/>
      <c r="G8" s="344"/>
      <c r="H8" s="347"/>
      <c r="I8" s="347"/>
      <c r="J8" s="347"/>
      <c r="K8" s="347"/>
      <c r="L8" s="344"/>
      <c r="M8" s="344"/>
      <c r="N8" s="344"/>
      <c r="O8" s="344"/>
      <c r="P8" s="344"/>
      <c r="Q8" s="347"/>
      <c r="R8" s="334"/>
      <c r="U8" s="453" t="s">
        <v>1645</v>
      </c>
      <c r="V8" s="454">
        <v>1</v>
      </c>
    </row>
    <row r="9" spans="1:22" ht="21">
      <c r="A9" s="345">
        <v>2</v>
      </c>
      <c r="B9" s="345">
        <v>4</v>
      </c>
      <c r="C9" s="348">
        <v>22</v>
      </c>
      <c r="D9" s="345" t="s">
        <v>231</v>
      </c>
      <c r="E9" s="345" t="s">
        <v>1837</v>
      </c>
      <c r="F9" s="345" t="s">
        <v>722</v>
      </c>
      <c r="G9" s="345" t="s">
        <v>723</v>
      </c>
      <c r="H9" s="346" t="s">
        <v>1838</v>
      </c>
      <c r="I9" s="371" t="s">
        <v>1839</v>
      </c>
      <c r="J9" s="346" t="s">
        <v>76</v>
      </c>
      <c r="K9" s="346" t="s">
        <v>31</v>
      </c>
      <c r="L9" s="345">
        <v>5</v>
      </c>
      <c r="M9" s="345" t="s">
        <v>1840</v>
      </c>
      <c r="N9" s="345">
        <v>51</v>
      </c>
      <c r="O9" s="345">
        <v>0</v>
      </c>
      <c r="P9" s="345">
        <v>1</v>
      </c>
      <c r="Q9" s="346" t="s">
        <v>33</v>
      </c>
      <c r="R9" s="334">
        <v>1</v>
      </c>
      <c r="S9" s="334" t="s">
        <v>34</v>
      </c>
      <c r="T9" s="459">
        <v>2</v>
      </c>
      <c r="U9" s="453" t="s">
        <v>72</v>
      </c>
      <c r="V9" s="454">
        <v>2</v>
      </c>
    </row>
    <row r="10" spans="1:22" ht="21">
      <c r="A10" s="342"/>
      <c r="B10" s="342"/>
      <c r="C10" s="342"/>
      <c r="D10" s="342" t="s">
        <v>1841</v>
      </c>
      <c r="E10" s="342"/>
      <c r="F10" s="342"/>
      <c r="G10" s="342"/>
      <c r="H10" s="338" t="s">
        <v>1842</v>
      </c>
      <c r="I10" s="343" t="s">
        <v>313</v>
      </c>
      <c r="J10" s="338"/>
      <c r="K10" s="338"/>
      <c r="L10" s="342"/>
      <c r="M10" s="342" t="s">
        <v>1843</v>
      </c>
      <c r="N10" s="342"/>
      <c r="O10" s="342"/>
      <c r="P10" s="342"/>
      <c r="Q10" s="338"/>
      <c r="R10" s="334"/>
      <c r="U10" s="453" t="s">
        <v>363</v>
      </c>
      <c r="V10" s="454">
        <v>3</v>
      </c>
    </row>
    <row r="11" spans="1:22" ht="21.75" thickBot="1">
      <c r="A11" s="344"/>
      <c r="B11" s="344"/>
      <c r="C11" s="344"/>
      <c r="D11" s="344"/>
      <c r="E11" s="344"/>
      <c r="F11" s="344"/>
      <c r="G11" s="344"/>
      <c r="H11" s="347"/>
      <c r="I11" s="347"/>
      <c r="J11" s="347"/>
      <c r="K11" s="347"/>
      <c r="L11" s="344"/>
      <c r="M11" s="344"/>
      <c r="N11" s="344"/>
      <c r="O11" s="344"/>
      <c r="P11" s="344"/>
      <c r="Q11" s="347"/>
      <c r="R11" s="334"/>
      <c r="U11" s="453" t="s">
        <v>33</v>
      </c>
      <c r="V11" s="454">
        <v>3</v>
      </c>
    </row>
    <row r="12" spans="1:22" ht="21">
      <c r="A12" s="345">
        <v>3</v>
      </c>
      <c r="B12" s="345">
        <v>5</v>
      </c>
      <c r="C12" s="348">
        <v>22.45</v>
      </c>
      <c r="D12" s="345" t="s">
        <v>1844</v>
      </c>
      <c r="E12" s="345" t="s">
        <v>667</v>
      </c>
      <c r="F12" s="345" t="s">
        <v>436</v>
      </c>
      <c r="G12" s="345" t="s">
        <v>297</v>
      </c>
      <c r="H12" s="346" t="s">
        <v>1845</v>
      </c>
      <c r="I12" s="346" t="s">
        <v>1846</v>
      </c>
      <c r="J12" s="346" t="s">
        <v>70</v>
      </c>
      <c r="K12" s="346" t="s">
        <v>31</v>
      </c>
      <c r="L12" s="345">
        <v>9</v>
      </c>
      <c r="M12" s="345" t="s">
        <v>1847</v>
      </c>
      <c r="N12" s="345">
        <v>53</v>
      </c>
      <c r="O12" s="345">
        <v>0</v>
      </c>
      <c r="P12" s="345">
        <v>11</v>
      </c>
      <c r="Q12" s="346" t="s">
        <v>33</v>
      </c>
      <c r="R12" s="334">
        <v>1</v>
      </c>
      <c r="S12" s="334" t="s">
        <v>351</v>
      </c>
      <c r="T12" s="459">
        <v>2</v>
      </c>
      <c r="U12" s="453" t="s">
        <v>125</v>
      </c>
      <c r="V12" s="454">
        <v>1</v>
      </c>
    </row>
    <row r="13" spans="1:22" ht="21">
      <c r="A13" s="342"/>
      <c r="B13" s="342"/>
      <c r="C13" s="342"/>
      <c r="D13" s="342" t="s">
        <v>677</v>
      </c>
      <c r="E13" s="342"/>
      <c r="F13" s="342"/>
      <c r="G13" s="342"/>
      <c r="H13" s="338" t="s">
        <v>1848</v>
      </c>
      <c r="I13" s="338" t="s">
        <v>1849</v>
      </c>
      <c r="J13" s="338" t="s">
        <v>142</v>
      </c>
      <c r="K13" s="338" t="s">
        <v>31</v>
      </c>
      <c r="L13" s="342"/>
      <c r="M13" s="342" t="s">
        <v>1850</v>
      </c>
      <c r="N13" s="342"/>
      <c r="O13" s="342"/>
      <c r="P13" s="342"/>
      <c r="Q13" s="338"/>
      <c r="R13" s="334"/>
      <c r="U13" s="453" t="s">
        <v>1005</v>
      </c>
      <c r="V13" s="454">
        <v>1</v>
      </c>
    </row>
    <row r="14" spans="1:22" ht="21.75" thickBot="1">
      <c r="A14" s="344"/>
      <c r="B14" s="344"/>
      <c r="C14" s="344"/>
      <c r="D14" s="344"/>
      <c r="E14" s="344"/>
      <c r="F14" s="344"/>
      <c r="G14" s="344"/>
      <c r="H14" s="347"/>
      <c r="I14" s="347"/>
      <c r="J14" s="347"/>
      <c r="K14" s="347"/>
      <c r="L14" s="344"/>
      <c r="M14" s="344"/>
      <c r="N14" s="344"/>
      <c r="O14" s="344"/>
      <c r="P14" s="344"/>
      <c r="Q14" s="347"/>
      <c r="R14" s="334"/>
      <c r="U14" s="453" t="s">
        <v>2581</v>
      </c>
      <c r="V14" s="454">
        <v>3</v>
      </c>
    </row>
    <row r="15" spans="1:22" ht="21">
      <c r="A15" s="345">
        <v>4</v>
      </c>
      <c r="B15" s="345">
        <v>11</v>
      </c>
      <c r="C15" s="348">
        <v>4.45</v>
      </c>
      <c r="D15" s="345" t="s">
        <v>231</v>
      </c>
      <c r="E15" s="345" t="s">
        <v>1851</v>
      </c>
      <c r="F15" s="345" t="s">
        <v>1617</v>
      </c>
      <c r="G15" s="345" t="s">
        <v>360</v>
      </c>
      <c r="H15" s="346" t="s">
        <v>987</v>
      </c>
      <c r="I15" s="346" t="s">
        <v>1852</v>
      </c>
      <c r="J15" s="346" t="s">
        <v>57</v>
      </c>
      <c r="K15" s="346" t="s">
        <v>71</v>
      </c>
      <c r="L15" s="345">
        <v>13</v>
      </c>
      <c r="M15" s="345" t="s">
        <v>203</v>
      </c>
      <c r="N15" s="345"/>
      <c r="O15" s="345">
        <v>1</v>
      </c>
      <c r="P15" s="345">
        <v>1</v>
      </c>
      <c r="Q15" s="346" t="s">
        <v>987</v>
      </c>
      <c r="R15" s="334">
        <v>1</v>
      </c>
      <c r="S15" s="334" t="s">
        <v>267</v>
      </c>
      <c r="T15" s="459">
        <v>1</v>
      </c>
      <c r="U15" s="453" t="s">
        <v>100</v>
      </c>
      <c r="V15" s="454">
        <v>1</v>
      </c>
    </row>
    <row r="16" spans="1:22" ht="21">
      <c r="A16" s="342"/>
      <c r="B16" s="342"/>
      <c r="C16" s="342"/>
      <c r="D16" s="342" t="s">
        <v>223</v>
      </c>
      <c r="E16" s="342"/>
      <c r="F16" s="342"/>
      <c r="G16" s="342"/>
      <c r="H16" s="338"/>
      <c r="I16" s="338"/>
      <c r="J16" s="338"/>
      <c r="K16" s="338"/>
      <c r="L16" s="342"/>
      <c r="M16" s="342"/>
      <c r="N16" s="342"/>
      <c r="O16" s="342"/>
      <c r="P16" s="342"/>
      <c r="Q16" s="338"/>
      <c r="R16" s="334"/>
      <c r="U16" s="453" t="s">
        <v>2582</v>
      </c>
      <c r="V16" s="454">
        <v>1</v>
      </c>
    </row>
    <row r="17" spans="1:22" ht="21">
      <c r="A17" s="342"/>
      <c r="B17" s="342"/>
      <c r="C17" s="342"/>
      <c r="D17" s="342" t="s">
        <v>1853</v>
      </c>
      <c r="E17" s="342"/>
      <c r="F17" s="342"/>
      <c r="G17" s="342"/>
      <c r="H17" s="338"/>
      <c r="I17" s="338"/>
      <c r="J17" s="338"/>
      <c r="K17" s="338"/>
      <c r="L17" s="342"/>
      <c r="M17" s="342"/>
      <c r="N17" s="342"/>
      <c r="O17" s="342"/>
      <c r="P17" s="342"/>
      <c r="Q17" s="338"/>
      <c r="R17" s="334"/>
      <c r="U17" s="453" t="s">
        <v>794</v>
      </c>
      <c r="V17" s="454">
        <v>1</v>
      </c>
    </row>
    <row r="18" spans="1:22" ht="21.75" thickBot="1">
      <c r="A18" s="344"/>
      <c r="B18" s="344"/>
      <c r="C18" s="344"/>
      <c r="D18" s="344"/>
      <c r="E18" s="344"/>
      <c r="F18" s="344"/>
      <c r="G18" s="344"/>
      <c r="H18" s="347"/>
      <c r="I18" s="347"/>
      <c r="J18" s="347"/>
      <c r="K18" s="347"/>
      <c r="L18" s="344"/>
      <c r="M18" s="344"/>
      <c r="N18" s="344"/>
      <c r="O18" s="344"/>
      <c r="P18" s="344"/>
      <c r="Q18" s="347"/>
      <c r="R18" s="334">
        <v>2</v>
      </c>
      <c r="S18" s="334" t="s">
        <v>1854</v>
      </c>
      <c r="U18" s="453" t="s">
        <v>350</v>
      </c>
      <c r="V18" s="454">
        <v>1</v>
      </c>
    </row>
    <row r="19" spans="1:22" ht="21">
      <c r="A19" s="345">
        <v>5</v>
      </c>
      <c r="B19" s="345">
        <v>12</v>
      </c>
      <c r="C19" s="348">
        <v>10.1</v>
      </c>
      <c r="D19" s="345" t="s">
        <v>295</v>
      </c>
      <c r="E19" s="345" t="s">
        <v>327</v>
      </c>
      <c r="F19" s="345" t="s">
        <v>328</v>
      </c>
      <c r="G19" s="345" t="s">
        <v>324</v>
      </c>
      <c r="H19" s="346" t="s">
        <v>1855</v>
      </c>
      <c r="I19" s="346" t="s">
        <v>1856</v>
      </c>
      <c r="J19" s="346" t="s">
        <v>30</v>
      </c>
      <c r="K19" s="346" t="s">
        <v>31</v>
      </c>
      <c r="L19" s="345">
        <v>2</v>
      </c>
      <c r="M19" s="345" t="s">
        <v>1857</v>
      </c>
      <c r="N19" s="345">
        <v>26</v>
      </c>
      <c r="O19" s="345">
        <v>0</v>
      </c>
      <c r="P19" s="345">
        <v>0</v>
      </c>
      <c r="Q19" s="358" t="s">
        <v>1251</v>
      </c>
      <c r="R19" s="334"/>
      <c r="T19" s="460">
        <v>1</v>
      </c>
      <c r="U19" s="453" t="s">
        <v>511</v>
      </c>
      <c r="V19" s="454">
        <v>1</v>
      </c>
    </row>
    <row r="20" spans="1:22" ht="21">
      <c r="A20" s="342"/>
      <c r="B20" s="342"/>
      <c r="C20" s="342"/>
      <c r="D20" s="342" t="s">
        <v>1858</v>
      </c>
      <c r="E20" s="342"/>
      <c r="F20" s="342"/>
      <c r="G20" s="342"/>
      <c r="H20" s="338"/>
      <c r="I20" s="338"/>
      <c r="J20" s="338"/>
      <c r="K20" s="338"/>
      <c r="L20" s="342"/>
      <c r="M20" s="342" t="s">
        <v>1859</v>
      </c>
      <c r="N20" s="342"/>
      <c r="O20" s="342"/>
      <c r="P20" s="342"/>
      <c r="Q20" s="359"/>
      <c r="R20" s="334"/>
      <c r="U20" s="453" t="s">
        <v>1921</v>
      </c>
      <c r="V20" s="454">
        <v>1</v>
      </c>
    </row>
    <row r="21" spans="1:22" ht="21.75" thickBot="1">
      <c r="A21" s="344"/>
      <c r="B21" s="344"/>
      <c r="C21" s="344"/>
      <c r="D21" s="344"/>
      <c r="E21" s="344"/>
      <c r="F21" s="344"/>
      <c r="G21" s="344"/>
      <c r="H21" s="347"/>
      <c r="I21" s="347"/>
      <c r="J21" s="347"/>
      <c r="K21" s="347"/>
      <c r="L21" s="344"/>
      <c r="M21" s="344"/>
      <c r="N21" s="344"/>
      <c r="O21" s="344"/>
      <c r="P21" s="344"/>
      <c r="Q21" s="347"/>
      <c r="R21" s="334"/>
      <c r="U21" s="453" t="s">
        <v>1251</v>
      </c>
      <c r="V21" s="454">
        <v>2</v>
      </c>
    </row>
    <row r="22" spans="1:22" ht="21">
      <c r="A22" s="345">
        <v>6</v>
      </c>
      <c r="B22" s="345">
        <v>12</v>
      </c>
      <c r="C22" s="348">
        <v>15.4</v>
      </c>
      <c r="D22" s="345" t="s">
        <v>295</v>
      </c>
      <c r="E22" s="345" t="s">
        <v>1364</v>
      </c>
      <c r="F22" s="345" t="s">
        <v>53</v>
      </c>
      <c r="G22" s="345" t="s">
        <v>297</v>
      </c>
      <c r="H22" s="346" t="s">
        <v>1860</v>
      </c>
      <c r="I22" s="346" t="s">
        <v>1861</v>
      </c>
      <c r="J22" s="346" t="s">
        <v>405</v>
      </c>
      <c r="K22" s="346" t="s">
        <v>71</v>
      </c>
      <c r="L22" s="345">
        <v>28</v>
      </c>
      <c r="M22" s="345" t="s">
        <v>1862</v>
      </c>
      <c r="N22" s="345">
        <v>36</v>
      </c>
      <c r="O22" s="345">
        <v>1</v>
      </c>
      <c r="P22" s="345">
        <v>9</v>
      </c>
      <c r="Q22" s="346" t="s">
        <v>1251</v>
      </c>
      <c r="R22" s="334">
        <v>1</v>
      </c>
      <c r="S22" s="334" t="s">
        <v>267</v>
      </c>
      <c r="T22" s="459">
        <v>1</v>
      </c>
      <c r="U22" s="453" t="s">
        <v>762</v>
      </c>
      <c r="V22" s="454">
        <v>1</v>
      </c>
    </row>
    <row r="23" spans="1:22" ht="21">
      <c r="A23" s="342"/>
      <c r="B23" s="342"/>
      <c r="C23" s="342"/>
      <c r="D23" s="342" t="s">
        <v>1863</v>
      </c>
      <c r="E23" s="342"/>
      <c r="F23" s="342"/>
      <c r="G23" s="342"/>
      <c r="H23" s="338" t="s">
        <v>270</v>
      </c>
      <c r="I23" s="338"/>
      <c r="J23" s="338"/>
      <c r="K23" s="338"/>
      <c r="L23" s="342"/>
      <c r="M23" s="342" t="s">
        <v>193</v>
      </c>
      <c r="N23" s="342"/>
      <c r="O23" s="342"/>
      <c r="P23" s="342"/>
      <c r="Q23" s="338"/>
      <c r="R23" s="334"/>
      <c r="U23" s="453" t="s">
        <v>1888</v>
      </c>
      <c r="V23" s="454">
        <v>1</v>
      </c>
    </row>
    <row r="24" spans="1:22" ht="21.75" thickBot="1">
      <c r="A24" s="344"/>
      <c r="B24" s="344"/>
      <c r="C24" s="344"/>
      <c r="D24" s="344"/>
      <c r="E24" s="344"/>
      <c r="F24" s="344"/>
      <c r="G24" s="344"/>
      <c r="H24" s="347"/>
      <c r="I24" s="347"/>
      <c r="J24" s="347"/>
      <c r="K24" s="347"/>
      <c r="L24" s="344"/>
      <c r="M24" s="344"/>
      <c r="N24" s="344"/>
      <c r="O24" s="344"/>
      <c r="P24" s="344"/>
      <c r="Q24" s="347"/>
      <c r="R24" s="334"/>
      <c r="U24" s="453" t="s">
        <v>987</v>
      </c>
      <c r="V24" s="454">
        <v>1</v>
      </c>
    </row>
    <row r="25" spans="1:22" ht="21">
      <c r="A25" s="345">
        <v>7</v>
      </c>
      <c r="B25" s="345">
        <v>13</v>
      </c>
      <c r="C25" s="348">
        <v>6.15</v>
      </c>
      <c r="D25" s="345" t="s">
        <v>1864</v>
      </c>
      <c r="E25" s="345" t="s">
        <v>1865</v>
      </c>
      <c r="F25" s="345" t="s">
        <v>53</v>
      </c>
      <c r="G25" s="345" t="s">
        <v>275</v>
      </c>
      <c r="H25" s="346" t="s">
        <v>1866</v>
      </c>
      <c r="I25" s="346" t="s">
        <v>1867</v>
      </c>
      <c r="J25" s="346" t="s">
        <v>1868</v>
      </c>
      <c r="K25" s="346" t="s">
        <v>31</v>
      </c>
      <c r="L25" s="345">
        <v>3</v>
      </c>
      <c r="M25" s="345" t="s">
        <v>1869</v>
      </c>
      <c r="N25" s="345">
        <v>59</v>
      </c>
      <c r="O25" s="345">
        <v>0</v>
      </c>
      <c r="P25" s="345">
        <v>15</v>
      </c>
      <c r="Q25" s="358" t="s">
        <v>125</v>
      </c>
      <c r="R25" s="362">
        <v>1</v>
      </c>
      <c r="S25" s="362" t="s">
        <v>267</v>
      </c>
      <c r="T25" s="460">
        <v>2</v>
      </c>
      <c r="U25" s="453" t="s">
        <v>47</v>
      </c>
      <c r="V25" s="454">
        <v>3</v>
      </c>
    </row>
    <row r="26" spans="1:22" ht="21">
      <c r="A26" s="342"/>
      <c r="B26" s="342"/>
      <c r="C26" s="342"/>
      <c r="D26" s="342" t="s">
        <v>1870</v>
      </c>
      <c r="E26" s="342"/>
      <c r="F26" s="342"/>
      <c r="G26" s="342"/>
      <c r="H26" s="338" t="s">
        <v>1871</v>
      </c>
      <c r="I26" s="338" t="s">
        <v>1872</v>
      </c>
      <c r="J26" s="338" t="s">
        <v>76</v>
      </c>
      <c r="K26" s="338" t="s">
        <v>31</v>
      </c>
      <c r="L26" s="342"/>
      <c r="M26" s="342"/>
      <c r="N26" s="342"/>
      <c r="O26" s="342"/>
      <c r="P26" s="342"/>
      <c r="Q26" s="359"/>
      <c r="R26" s="360"/>
      <c r="S26" s="360"/>
      <c r="U26" s="453" t="s">
        <v>2564</v>
      </c>
      <c r="V26" s="454"/>
    </row>
    <row r="27" spans="1:22" ht="21">
      <c r="A27" s="342"/>
      <c r="B27" s="342"/>
      <c r="C27" s="342"/>
      <c r="D27" s="342">
        <v>307</v>
      </c>
      <c r="E27" s="342"/>
      <c r="F27" s="342"/>
      <c r="G27" s="342"/>
      <c r="H27" s="338"/>
      <c r="I27" s="338"/>
      <c r="J27" s="338"/>
      <c r="K27" s="338"/>
      <c r="L27" s="342"/>
      <c r="M27" s="342"/>
      <c r="N27" s="342"/>
      <c r="O27" s="342"/>
      <c r="P27" s="342"/>
      <c r="Q27" s="338"/>
      <c r="R27" s="334"/>
      <c r="U27" s="453" t="s">
        <v>2565</v>
      </c>
      <c r="V27" s="454">
        <v>29</v>
      </c>
    </row>
    <row r="28" spans="1:18" ht="21.75" thickBot="1">
      <c r="A28" s="344"/>
      <c r="B28" s="344"/>
      <c r="C28" s="344"/>
      <c r="D28" s="344"/>
      <c r="E28" s="344"/>
      <c r="F28" s="344"/>
      <c r="G28" s="344"/>
      <c r="H28" s="347"/>
      <c r="I28" s="347"/>
      <c r="J28" s="347"/>
      <c r="K28" s="347"/>
      <c r="L28" s="344"/>
      <c r="M28" s="344"/>
      <c r="N28" s="344"/>
      <c r="O28" s="344"/>
      <c r="P28" s="344"/>
      <c r="Q28" s="347"/>
      <c r="R28" s="334"/>
    </row>
    <row r="29" spans="1:22" ht="21">
      <c r="A29" s="345">
        <v>8</v>
      </c>
      <c r="B29" s="373">
        <v>13</v>
      </c>
      <c r="C29" s="348">
        <v>10</v>
      </c>
      <c r="D29" s="345" t="s">
        <v>1873</v>
      </c>
      <c r="E29" s="345" t="s">
        <v>1874</v>
      </c>
      <c r="F29" s="345" t="s">
        <v>53</v>
      </c>
      <c r="G29" s="345" t="s">
        <v>555</v>
      </c>
      <c r="H29" s="346" t="s">
        <v>1875</v>
      </c>
      <c r="I29" s="346" t="s">
        <v>1876</v>
      </c>
      <c r="J29" s="346" t="s">
        <v>70</v>
      </c>
      <c r="K29" s="346" t="s">
        <v>31</v>
      </c>
      <c r="L29" s="345">
        <v>7</v>
      </c>
      <c r="M29" s="345" t="s">
        <v>1877</v>
      </c>
      <c r="N29" s="345">
        <v>27</v>
      </c>
      <c r="O29" s="345">
        <v>0</v>
      </c>
      <c r="P29" s="345">
        <v>1</v>
      </c>
      <c r="Q29" s="346" t="s">
        <v>363</v>
      </c>
      <c r="R29" s="362">
        <v>0</v>
      </c>
      <c r="S29" s="362"/>
      <c r="T29" s="460">
        <v>1</v>
      </c>
      <c r="U29" s="452" t="s">
        <v>2563</v>
      </c>
      <c r="V29" t="s">
        <v>2589</v>
      </c>
    </row>
    <row r="30" spans="1:22" ht="21">
      <c r="A30" s="342"/>
      <c r="B30" s="342"/>
      <c r="C30" s="342"/>
      <c r="D30" s="342" t="s">
        <v>1879</v>
      </c>
      <c r="E30" s="342"/>
      <c r="F30" s="342"/>
      <c r="G30" s="342"/>
      <c r="H30" s="338" t="s">
        <v>1880</v>
      </c>
      <c r="I30" s="338" t="s">
        <v>1881</v>
      </c>
      <c r="J30" s="338" t="s">
        <v>142</v>
      </c>
      <c r="K30" s="338" t="s">
        <v>31</v>
      </c>
      <c r="L30" s="342"/>
      <c r="M30" s="361" t="s">
        <v>143</v>
      </c>
      <c r="N30" s="342"/>
      <c r="O30" s="342"/>
      <c r="P30" s="342"/>
      <c r="Q30" s="338" t="s">
        <v>1102</v>
      </c>
      <c r="R30" s="334"/>
      <c r="U30" s="453" t="s">
        <v>351</v>
      </c>
      <c r="V30" s="454">
        <v>1</v>
      </c>
    </row>
    <row r="31" spans="1:22" ht="21">
      <c r="A31" s="342"/>
      <c r="B31" s="342"/>
      <c r="C31" s="342"/>
      <c r="D31" s="342" t="s">
        <v>555</v>
      </c>
      <c r="E31" s="342"/>
      <c r="F31" s="342"/>
      <c r="G31" s="342"/>
      <c r="H31" s="338"/>
      <c r="I31" s="338"/>
      <c r="J31" s="338"/>
      <c r="K31" s="338"/>
      <c r="L31" s="342"/>
      <c r="M31" s="361"/>
      <c r="N31" s="342"/>
      <c r="O31" s="342"/>
      <c r="P31" s="342"/>
      <c r="Q31" s="338"/>
      <c r="R31" s="334"/>
      <c r="U31" s="453" t="s">
        <v>88</v>
      </c>
      <c r="V31" s="454">
        <v>1</v>
      </c>
    </row>
    <row r="32" spans="1:22" ht="21.75" thickBot="1">
      <c r="A32" s="344"/>
      <c r="B32" s="344"/>
      <c r="C32" s="344"/>
      <c r="D32" s="344"/>
      <c r="E32" s="344"/>
      <c r="F32" s="344"/>
      <c r="G32" s="344"/>
      <c r="H32" s="347"/>
      <c r="I32" s="347"/>
      <c r="J32" s="347"/>
      <c r="K32" s="347"/>
      <c r="L32" s="344"/>
      <c r="M32" s="344"/>
      <c r="N32" s="344"/>
      <c r="O32" s="344"/>
      <c r="P32" s="344"/>
      <c r="Q32" s="347"/>
      <c r="R32" s="334"/>
      <c r="U32" s="453" t="s">
        <v>34</v>
      </c>
      <c r="V32" s="454">
        <v>6</v>
      </c>
    </row>
    <row r="33" spans="1:22" ht="21">
      <c r="A33" s="345">
        <v>9</v>
      </c>
      <c r="B33" s="345">
        <v>13</v>
      </c>
      <c r="C33" s="348">
        <v>22.3</v>
      </c>
      <c r="D33" s="345" t="s">
        <v>1882</v>
      </c>
      <c r="E33" s="345" t="s">
        <v>1883</v>
      </c>
      <c r="F33" s="345" t="s">
        <v>1884</v>
      </c>
      <c r="G33" s="345" t="s">
        <v>283</v>
      </c>
      <c r="H33" s="346" t="s">
        <v>1885</v>
      </c>
      <c r="I33" s="346" t="s">
        <v>1886</v>
      </c>
      <c r="J33" s="346" t="s">
        <v>30</v>
      </c>
      <c r="K33" s="346" t="s">
        <v>31</v>
      </c>
      <c r="L33" s="345">
        <v>4</v>
      </c>
      <c r="M33" s="345" t="s">
        <v>1887</v>
      </c>
      <c r="N33" s="345">
        <v>52</v>
      </c>
      <c r="O33" s="345">
        <v>1</v>
      </c>
      <c r="P33" s="345">
        <v>0</v>
      </c>
      <c r="Q33" s="346" t="s">
        <v>1888</v>
      </c>
      <c r="R33" s="334">
        <v>1</v>
      </c>
      <c r="S33" s="334" t="s">
        <v>270</v>
      </c>
      <c r="T33" s="459">
        <v>1</v>
      </c>
      <c r="U33" s="453" t="s">
        <v>270</v>
      </c>
      <c r="V33" s="454">
        <v>1</v>
      </c>
    </row>
    <row r="34" spans="1:22" ht="21">
      <c r="A34" s="342"/>
      <c r="B34" s="342"/>
      <c r="C34" s="342"/>
      <c r="D34" s="342" t="s">
        <v>1889</v>
      </c>
      <c r="E34" s="342"/>
      <c r="F34" s="342"/>
      <c r="G34" s="342"/>
      <c r="H34" s="338" t="s">
        <v>1890</v>
      </c>
      <c r="I34" s="338"/>
      <c r="J34" s="338"/>
      <c r="K34" s="338"/>
      <c r="L34" s="342"/>
      <c r="M34" s="361" t="s">
        <v>1891</v>
      </c>
      <c r="N34" s="342"/>
      <c r="O34" s="342"/>
      <c r="P34" s="342"/>
      <c r="Q34" s="338"/>
      <c r="R34" s="334"/>
      <c r="U34" s="453" t="s">
        <v>60</v>
      </c>
      <c r="V34" s="454">
        <v>2</v>
      </c>
    </row>
    <row r="35" spans="1:22" ht="21.75" thickBot="1">
      <c r="A35" s="344"/>
      <c r="B35" s="344"/>
      <c r="C35" s="344"/>
      <c r="D35" s="344"/>
      <c r="E35" s="344"/>
      <c r="F35" s="344"/>
      <c r="G35" s="344"/>
      <c r="H35" s="347"/>
      <c r="I35" s="347"/>
      <c r="J35" s="347"/>
      <c r="K35" s="347"/>
      <c r="L35" s="344"/>
      <c r="M35" s="344"/>
      <c r="N35" s="344"/>
      <c r="O35" s="344"/>
      <c r="P35" s="344"/>
      <c r="Q35" s="347"/>
      <c r="R35" s="334"/>
      <c r="U35" s="453" t="s">
        <v>267</v>
      </c>
      <c r="V35" s="454">
        <v>5</v>
      </c>
    </row>
    <row r="36" spans="1:22" ht="21">
      <c r="A36" s="342">
        <v>10</v>
      </c>
      <c r="B36" s="342">
        <v>14</v>
      </c>
      <c r="C36" s="352">
        <v>1</v>
      </c>
      <c r="D36" s="342" t="s">
        <v>1188</v>
      </c>
      <c r="E36" s="342" t="s">
        <v>1892</v>
      </c>
      <c r="F36" s="342" t="s">
        <v>53</v>
      </c>
      <c r="G36" s="342" t="s">
        <v>173</v>
      </c>
      <c r="H36" s="338" t="s">
        <v>1893</v>
      </c>
      <c r="I36" s="338" t="s">
        <v>1894</v>
      </c>
      <c r="J36" s="338" t="s">
        <v>405</v>
      </c>
      <c r="K36" s="338" t="s">
        <v>31</v>
      </c>
      <c r="L36" s="342">
        <v>2</v>
      </c>
      <c r="M36" s="342" t="s">
        <v>1895</v>
      </c>
      <c r="N36" s="342">
        <v>38</v>
      </c>
      <c r="O36" s="342">
        <v>2</v>
      </c>
      <c r="P36" s="342">
        <v>0</v>
      </c>
      <c r="Q36" s="338" t="s">
        <v>33</v>
      </c>
      <c r="R36" s="334">
        <v>1</v>
      </c>
      <c r="S36" s="334" t="s">
        <v>60</v>
      </c>
      <c r="T36" s="459">
        <v>2</v>
      </c>
      <c r="U36" s="453" t="s">
        <v>1854</v>
      </c>
      <c r="V36" s="454">
        <v>1</v>
      </c>
    </row>
    <row r="37" spans="1:22" ht="21">
      <c r="A37" s="342"/>
      <c r="B37" s="342"/>
      <c r="C37" s="342"/>
      <c r="D37" s="342" t="s">
        <v>1896</v>
      </c>
      <c r="E37" s="342"/>
      <c r="F37" s="342"/>
      <c r="G37" s="342"/>
      <c r="H37" s="338" t="s">
        <v>1321</v>
      </c>
      <c r="I37" s="338"/>
      <c r="J37" s="338"/>
      <c r="K37" s="338"/>
      <c r="L37" s="342"/>
      <c r="M37" s="342" t="s">
        <v>1897</v>
      </c>
      <c r="N37" s="342"/>
      <c r="O37" s="342"/>
      <c r="P37" s="342"/>
      <c r="Q37" s="338"/>
      <c r="R37" s="334"/>
      <c r="U37" s="453" t="s">
        <v>111</v>
      </c>
      <c r="V37" s="454">
        <v>2</v>
      </c>
    </row>
    <row r="38" spans="1:22" ht="21.75" thickBot="1">
      <c r="A38" s="344"/>
      <c r="B38" s="344"/>
      <c r="C38" s="344"/>
      <c r="D38" s="344"/>
      <c r="E38" s="344"/>
      <c r="F38" s="344"/>
      <c r="G38" s="344"/>
      <c r="H38" s="347"/>
      <c r="I38" s="347"/>
      <c r="J38" s="347"/>
      <c r="K38" s="347"/>
      <c r="L38" s="344"/>
      <c r="M38" s="344"/>
      <c r="N38" s="344"/>
      <c r="O38" s="344"/>
      <c r="P38" s="344"/>
      <c r="Q38" s="347"/>
      <c r="R38" s="334"/>
      <c r="U38" s="453" t="s">
        <v>280</v>
      </c>
      <c r="V38" s="454">
        <v>1</v>
      </c>
    </row>
    <row r="39" spans="1:22" ht="21">
      <c r="A39" s="345">
        <v>11</v>
      </c>
      <c r="B39" s="345">
        <v>14</v>
      </c>
      <c r="C39" s="348">
        <v>15.3</v>
      </c>
      <c r="D39" s="345">
        <v>333</v>
      </c>
      <c r="E39" s="345" t="s">
        <v>1898</v>
      </c>
      <c r="F39" s="345" t="s">
        <v>1898</v>
      </c>
      <c r="G39" s="345" t="s">
        <v>281</v>
      </c>
      <c r="H39" s="346" t="s">
        <v>1899</v>
      </c>
      <c r="I39" s="346" t="s">
        <v>1900</v>
      </c>
      <c r="J39" s="346" t="s">
        <v>57</v>
      </c>
      <c r="K39" s="346" t="s">
        <v>71</v>
      </c>
      <c r="L39" s="345">
        <v>24</v>
      </c>
      <c r="M39" s="345" t="s">
        <v>1901</v>
      </c>
      <c r="N39" s="345">
        <v>44</v>
      </c>
      <c r="O39" s="345">
        <v>1</v>
      </c>
      <c r="P39" s="345">
        <v>1</v>
      </c>
      <c r="Q39" s="346" t="s">
        <v>363</v>
      </c>
      <c r="R39" s="334">
        <v>1</v>
      </c>
      <c r="S39" s="334" t="s">
        <v>60</v>
      </c>
      <c r="T39" s="459">
        <v>1</v>
      </c>
      <c r="U39" s="453" t="s">
        <v>1369</v>
      </c>
      <c r="V39" s="454">
        <v>2</v>
      </c>
    </row>
    <row r="40" spans="1:22" ht="21">
      <c r="A40" s="342"/>
      <c r="B40" s="342"/>
      <c r="C40" s="342"/>
      <c r="D40" s="342" t="s">
        <v>1581</v>
      </c>
      <c r="E40" s="342"/>
      <c r="F40" s="342"/>
      <c r="G40" s="342"/>
      <c r="H40" s="338"/>
      <c r="I40" s="338"/>
      <c r="J40" s="338"/>
      <c r="K40" s="338"/>
      <c r="L40" s="342"/>
      <c r="M40" s="342" t="s">
        <v>1902</v>
      </c>
      <c r="N40" s="342"/>
      <c r="O40" s="342"/>
      <c r="P40" s="342"/>
      <c r="Q40" s="338"/>
      <c r="R40" s="334"/>
      <c r="U40" s="453" t="s">
        <v>408</v>
      </c>
      <c r="V40" s="454">
        <v>1</v>
      </c>
    </row>
    <row r="41" spans="1:22" ht="21.75" thickBot="1">
      <c r="A41" s="344"/>
      <c r="B41" s="344"/>
      <c r="C41" s="344"/>
      <c r="D41" s="344"/>
      <c r="E41" s="344"/>
      <c r="F41" s="344"/>
      <c r="G41" s="344"/>
      <c r="H41" s="347"/>
      <c r="I41" s="347"/>
      <c r="J41" s="347"/>
      <c r="K41" s="347"/>
      <c r="L41" s="344"/>
      <c r="M41" s="344"/>
      <c r="N41" s="344"/>
      <c r="O41" s="344"/>
      <c r="P41" s="344"/>
      <c r="Q41" s="347"/>
      <c r="R41" s="334"/>
      <c r="U41" s="453" t="s">
        <v>2564</v>
      </c>
      <c r="V41" s="454"/>
    </row>
    <row r="42" spans="1:22" ht="21">
      <c r="A42" s="345">
        <v>12</v>
      </c>
      <c r="B42" s="345">
        <v>15</v>
      </c>
      <c r="C42" s="348">
        <v>9.3</v>
      </c>
      <c r="D42" s="345" t="s">
        <v>1903</v>
      </c>
      <c r="E42" s="345" t="s">
        <v>774</v>
      </c>
      <c r="F42" s="345" t="s">
        <v>1904</v>
      </c>
      <c r="G42" s="345" t="s">
        <v>1088</v>
      </c>
      <c r="H42" s="346" t="s">
        <v>1905</v>
      </c>
      <c r="I42" s="346" t="s">
        <v>1906</v>
      </c>
      <c r="J42" s="346" t="s">
        <v>98</v>
      </c>
      <c r="K42" s="346" t="s">
        <v>71</v>
      </c>
      <c r="L42" s="345">
        <v>1</v>
      </c>
      <c r="M42" s="345" t="s">
        <v>1907</v>
      </c>
      <c r="N42" s="345">
        <v>38</v>
      </c>
      <c r="O42" s="345">
        <v>0</v>
      </c>
      <c r="P42" s="345">
        <v>5</v>
      </c>
      <c r="Q42" s="346" t="s">
        <v>2581</v>
      </c>
      <c r="R42" s="360">
        <v>1</v>
      </c>
      <c r="S42" s="360" t="s">
        <v>280</v>
      </c>
      <c r="T42" s="460">
        <v>2</v>
      </c>
      <c r="U42" s="453" t="s">
        <v>2565</v>
      </c>
      <c r="V42" s="454">
        <v>23</v>
      </c>
    </row>
    <row r="43" spans="1:18" ht="21">
      <c r="A43" s="342"/>
      <c r="B43" s="342"/>
      <c r="C43" s="342"/>
      <c r="D43" s="342">
        <v>1246</v>
      </c>
      <c r="E43" s="342"/>
      <c r="F43" s="342"/>
      <c r="G43" s="342"/>
      <c r="H43" s="338" t="s">
        <v>130</v>
      </c>
      <c r="I43" s="338"/>
      <c r="J43" s="338"/>
      <c r="K43" s="338"/>
      <c r="L43" s="342"/>
      <c r="M43" s="342" t="s">
        <v>1806</v>
      </c>
      <c r="N43" s="342"/>
      <c r="O43" s="342"/>
      <c r="P43" s="342"/>
      <c r="Q43" s="338"/>
      <c r="R43" s="334"/>
    </row>
    <row r="44" spans="1:18" ht="21.75" thickBot="1">
      <c r="A44" s="344"/>
      <c r="B44" s="344"/>
      <c r="C44" s="344"/>
      <c r="D44" s="344"/>
      <c r="E44" s="344"/>
      <c r="F44" s="344"/>
      <c r="G44" s="344"/>
      <c r="H44" s="347"/>
      <c r="I44" s="347"/>
      <c r="J44" s="347"/>
      <c r="K44" s="347"/>
      <c r="L44" s="344"/>
      <c r="M44" s="344"/>
      <c r="N44" s="344"/>
      <c r="O44" s="344"/>
      <c r="P44" s="344"/>
      <c r="Q44" s="347"/>
      <c r="R44" s="334"/>
    </row>
    <row r="45" spans="1:20" ht="21">
      <c r="A45" s="345">
        <v>13</v>
      </c>
      <c r="B45" s="345">
        <v>17</v>
      </c>
      <c r="C45" s="348">
        <v>23.3</v>
      </c>
      <c r="D45" s="345" t="s">
        <v>1908</v>
      </c>
      <c r="E45" s="345" t="s">
        <v>1909</v>
      </c>
      <c r="F45" s="345" t="s">
        <v>1909</v>
      </c>
      <c r="G45" s="345" t="s">
        <v>847</v>
      </c>
      <c r="H45" s="346" t="s">
        <v>1910</v>
      </c>
      <c r="I45" s="346" t="s">
        <v>1911</v>
      </c>
      <c r="J45" s="346" t="s">
        <v>57</v>
      </c>
      <c r="K45" s="346" t="s">
        <v>31</v>
      </c>
      <c r="L45" s="345">
        <v>11</v>
      </c>
      <c r="M45" s="345" t="s">
        <v>1912</v>
      </c>
      <c r="N45" s="345">
        <v>42</v>
      </c>
      <c r="O45" s="345">
        <v>0</v>
      </c>
      <c r="P45" s="345">
        <v>7</v>
      </c>
      <c r="Q45" s="346" t="s">
        <v>2581</v>
      </c>
      <c r="R45" s="334">
        <v>1</v>
      </c>
      <c r="S45" s="334" t="s">
        <v>267</v>
      </c>
      <c r="T45" s="459">
        <v>2</v>
      </c>
    </row>
    <row r="46" spans="1:18" ht="21">
      <c r="A46" s="342"/>
      <c r="B46" s="342"/>
      <c r="C46" s="342"/>
      <c r="D46" s="342" t="s">
        <v>1913</v>
      </c>
      <c r="E46" s="342"/>
      <c r="F46" s="342"/>
      <c r="G46" s="342"/>
      <c r="H46" s="338" t="s">
        <v>1914</v>
      </c>
      <c r="I46" s="338" t="s">
        <v>1915</v>
      </c>
      <c r="J46" s="338" t="s">
        <v>76</v>
      </c>
      <c r="K46" s="338" t="s">
        <v>31</v>
      </c>
      <c r="L46" s="342"/>
      <c r="M46" s="361" t="s">
        <v>1916</v>
      </c>
      <c r="N46" s="342"/>
      <c r="O46" s="342"/>
      <c r="P46" s="342"/>
      <c r="Q46" s="338"/>
      <c r="R46" s="334"/>
    </row>
    <row r="47" spans="1:18" ht="21">
      <c r="A47" s="342"/>
      <c r="B47" s="342"/>
      <c r="C47" s="342"/>
      <c r="D47" s="342"/>
      <c r="E47" s="342"/>
      <c r="F47" s="342"/>
      <c r="G47" s="342"/>
      <c r="H47" s="338"/>
      <c r="I47" s="338"/>
      <c r="J47" s="338"/>
      <c r="K47" s="338"/>
      <c r="L47" s="342"/>
      <c r="M47" s="361"/>
      <c r="N47" s="342"/>
      <c r="O47" s="342"/>
      <c r="P47" s="342"/>
      <c r="Q47" s="338"/>
      <c r="R47" s="334"/>
    </row>
    <row r="48" spans="1:18" ht="21.75" thickBot="1">
      <c r="A48" s="344"/>
      <c r="B48" s="344"/>
      <c r="C48" s="344"/>
      <c r="D48" s="344"/>
      <c r="E48" s="344"/>
      <c r="F48" s="344"/>
      <c r="G48" s="344"/>
      <c r="H48" s="347"/>
      <c r="I48" s="347"/>
      <c r="J48" s="347"/>
      <c r="K48" s="347"/>
      <c r="L48" s="344"/>
      <c r="M48" s="344"/>
      <c r="N48" s="344"/>
      <c r="O48" s="344"/>
      <c r="P48" s="344"/>
      <c r="Q48" s="347"/>
      <c r="R48" s="334"/>
    </row>
    <row r="49" spans="1:20" ht="21">
      <c r="A49" s="345">
        <v>14</v>
      </c>
      <c r="B49" s="345">
        <v>18</v>
      </c>
      <c r="C49" s="345">
        <v>5.16</v>
      </c>
      <c r="D49" s="345" t="s">
        <v>506</v>
      </c>
      <c r="E49" s="345" t="s">
        <v>1917</v>
      </c>
      <c r="F49" s="345" t="s">
        <v>1021</v>
      </c>
      <c r="G49" s="345" t="s">
        <v>1022</v>
      </c>
      <c r="H49" s="346" t="s">
        <v>1918</v>
      </c>
      <c r="I49" s="349" t="s">
        <v>1919</v>
      </c>
      <c r="J49" s="346" t="s">
        <v>70</v>
      </c>
      <c r="K49" s="346" t="s">
        <v>31</v>
      </c>
      <c r="L49" s="345">
        <v>4</v>
      </c>
      <c r="M49" s="345" t="s">
        <v>1920</v>
      </c>
      <c r="N49" s="345">
        <v>35</v>
      </c>
      <c r="O49" s="345">
        <v>0</v>
      </c>
      <c r="P49" s="345">
        <v>2</v>
      </c>
      <c r="Q49" s="349" t="s">
        <v>1921</v>
      </c>
      <c r="R49" s="334">
        <v>3</v>
      </c>
      <c r="S49" s="334" t="s">
        <v>111</v>
      </c>
      <c r="T49" s="459">
        <v>1</v>
      </c>
    </row>
    <row r="50" spans="1:18" ht="21">
      <c r="A50" s="342"/>
      <c r="B50" s="342"/>
      <c r="C50" s="342"/>
      <c r="D50" s="342"/>
      <c r="E50" s="342"/>
      <c r="F50" s="342"/>
      <c r="G50" s="342"/>
      <c r="H50" s="338" t="s">
        <v>1922</v>
      </c>
      <c r="I50" s="338"/>
      <c r="J50" s="338"/>
      <c r="K50" s="338"/>
      <c r="L50" s="342"/>
      <c r="M50" s="342" t="s">
        <v>1923</v>
      </c>
      <c r="N50" s="342"/>
      <c r="O50" s="342"/>
      <c r="P50" s="342"/>
      <c r="Q50" s="350"/>
      <c r="R50" s="334"/>
    </row>
    <row r="51" spans="1:18" ht="21.75" thickBot="1">
      <c r="A51" s="344"/>
      <c r="B51" s="344"/>
      <c r="C51" s="344"/>
      <c r="D51" s="344"/>
      <c r="E51" s="344"/>
      <c r="F51" s="344"/>
      <c r="G51" s="344"/>
      <c r="H51" s="347"/>
      <c r="I51" s="347"/>
      <c r="J51" s="347"/>
      <c r="K51" s="347"/>
      <c r="L51" s="344"/>
      <c r="M51" s="344"/>
      <c r="N51" s="344"/>
      <c r="O51" s="344"/>
      <c r="P51" s="344"/>
      <c r="Q51" s="347"/>
      <c r="R51" s="334"/>
    </row>
    <row r="52" spans="1:20" ht="21">
      <c r="A52" s="345">
        <v>15</v>
      </c>
      <c r="B52" s="345">
        <v>19</v>
      </c>
      <c r="C52" s="348">
        <v>16.3</v>
      </c>
      <c r="D52" s="345">
        <v>314</v>
      </c>
      <c r="E52" s="345" t="s">
        <v>1924</v>
      </c>
      <c r="F52" s="345" t="s">
        <v>1647</v>
      </c>
      <c r="G52" s="345" t="s">
        <v>1150</v>
      </c>
      <c r="H52" s="346" t="s">
        <v>1925</v>
      </c>
      <c r="I52" s="346" t="s">
        <v>1926</v>
      </c>
      <c r="J52" s="346" t="s">
        <v>98</v>
      </c>
      <c r="K52" s="346" t="s">
        <v>71</v>
      </c>
      <c r="L52" s="345">
        <v>27</v>
      </c>
      <c r="M52" s="363" t="s">
        <v>1927</v>
      </c>
      <c r="N52" s="345">
        <v>67</v>
      </c>
      <c r="O52" s="345">
        <v>0</v>
      </c>
      <c r="P52" s="345">
        <v>3</v>
      </c>
      <c r="Q52" s="358" t="s">
        <v>511</v>
      </c>
      <c r="R52" s="334">
        <v>2</v>
      </c>
      <c r="S52" s="334" t="s">
        <v>111</v>
      </c>
      <c r="T52" s="459">
        <v>1</v>
      </c>
    </row>
    <row r="53" spans="1:18" ht="21">
      <c r="A53" s="345"/>
      <c r="B53" s="345"/>
      <c r="C53" s="348"/>
      <c r="D53" s="345" t="s">
        <v>1928</v>
      </c>
      <c r="E53" s="345"/>
      <c r="F53" s="345"/>
      <c r="G53" s="345"/>
      <c r="H53" s="346" t="s">
        <v>1929</v>
      </c>
      <c r="I53" s="346"/>
      <c r="J53" s="346"/>
      <c r="K53" s="346"/>
      <c r="L53" s="345"/>
      <c r="M53" s="345" t="s">
        <v>1930</v>
      </c>
      <c r="N53" s="345"/>
      <c r="O53" s="345"/>
      <c r="P53" s="345"/>
      <c r="Q53" s="358"/>
      <c r="R53" s="334"/>
    </row>
    <row r="54" spans="1:18" ht="21">
      <c r="A54" s="342"/>
      <c r="B54" s="342"/>
      <c r="C54" s="342"/>
      <c r="D54" s="342"/>
      <c r="E54" s="342"/>
      <c r="F54" s="342"/>
      <c r="G54" s="342"/>
      <c r="H54" s="338"/>
      <c r="I54" s="338"/>
      <c r="J54" s="338"/>
      <c r="K54" s="338"/>
      <c r="L54" s="342"/>
      <c r="M54" s="342"/>
      <c r="N54" s="342"/>
      <c r="O54" s="342"/>
      <c r="P54" s="342"/>
      <c r="Q54" s="338"/>
      <c r="R54" s="353"/>
    </row>
    <row r="55" spans="1:18" ht="21.75" thickBot="1">
      <c r="A55" s="344"/>
      <c r="B55" s="344"/>
      <c r="C55" s="344"/>
      <c r="D55" s="344"/>
      <c r="E55" s="344"/>
      <c r="F55" s="344"/>
      <c r="G55" s="344"/>
      <c r="H55" s="347"/>
      <c r="I55" s="347"/>
      <c r="J55" s="347"/>
      <c r="K55" s="347"/>
      <c r="L55" s="344"/>
      <c r="M55" s="344"/>
      <c r="N55" s="344"/>
      <c r="O55" s="344"/>
      <c r="P55" s="344"/>
      <c r="Q55" s="347"/>
      <c r="R55" s="334"/>
    </row>
    <row r="56" spans="1:20" ht="21">
      <c r="A56" s="345">
        <v>16</v>
      </c>
      <c r="B56" s="364">
        <v>19</v>
      </c>
      <c r="C56" s="348">
        <v>19.1</v>
      </c>
      <c r="D56" s="345" t="s">
        <v>231</v>
      </c>
      <c r="E56" s="345" t="s">
        <v>1931</v>
      </c>
      <c r="F56" s="345" t="s">
        <v>53</v>
      </c>
      <c r="G56" s="345" t="s">
        <v>235</v>
      </c>
      <c r="H56" s="346" t="s">
        <v>1932</v>
      </c>
      <c r="I56" s="346" t="s">
        <v>1933</v>
      </c>
      <c r="J56" s="346" t="s">
        <v>30</v>
      </c>
      <c r="K56" s="346" t="s">
        <v>31</v>
      </c>
      <c r="L56" s="345">
        <v>4</v>
      </c>
      <c r="M56" s="363" t="s">
        <v>1934</v>
      </c>
      <c r="N56" s="345">
        <v>49</v>
      </c>
      <c r="O56" s="345">
        <v>0</v>
      </c>
      <c r="P56" s="345">
        <v>13</v>
      </c>
      <c r="Q56" s="358" t="s">
        <v>2581</v>
      </c>
      <c r="R56" s="334">
        <v>1</v>
      </c>
      <c r="S56" s="334" t="s">
        <v>267</v>
      </c>
      <c r="T56" s="459">
        <v>2</v>
      </c>
    </row>
    <row r="57" spans="1:18" ht="21">
      <c r="A57" s="342"/>
      <c r="B57" s="342"/>
      <c r="C57" s="342"/>
      <c r="D57" s="342" t="s">
        <v>1935</v>
      </c>
      <c r="E57" s="342"/>
      <c r="F57" s="342"/>
      <c r="G57" s="342"/>
      <c r="H57" s="338" t="s">
        <v>1936</v>
      </c>
      <c r="I57" s="338"/>
      <c r="J57" s="338"/>
      <c r="K57" s="338"/>
      <c r="L57" s="342"/>
      <c r="M57" s="342" t="s">
        <v>1937</v>
      </c>
      <c r="N57" s="342"/>
      <c r="O57" s="342"/>
      <c r="P57" s="342"/>
      <c r="Q57" s="359"/>
      <c r="R57" s="334"/>
    </row>
    <row r="58" spans="1:18" ht="21">
      <c r="A58" s="342"/>
      <c r="B58" s="342"/>
      <c r="C58" s="342"/>
      <c r="D58" s="342"/>
      <c r="E58" s="342"/>
      <c r="F58" s="342"/>
      <c r="G58" s="342"/>
      <c r="H58" s="338" t="s">
        <v>335</v>
      </c>
      <c r="I58" s="338"/>
      <c r="J58" s="338"/>
      <c r="K58" s="338"/>
      <c r="L58" s="342"/>
      <c r="M58" s="342"/>
      <c r="N58" s="342"/>
      <c r="O58" s="342"/>
      <c r="P58" s="342"/>
      <c r="Q58" s="338"/>
      <c r="R58" s="334"/>
    </row>
    <row r="59" spans="1:18" ht="21.75" thickBot="1">
      <c r="A59" s="344"/>
      <c r="B59" s="344"/>
      <c r="C59" s="344"/>
      <c r="D59" s="344"/>
      <c r="E59" s="344"/>
      <c r="F59" s="344"/>
      <c r="G59" s="344"/>
      <c r="H59" s="347"/>
      <c r="I59" s="347"/>
      <c r="J59" s="347"/>
      <c r="K59" s="347"/>
      <c r="L59" s="344"/>
      <c r="M59" s="344"/>
      <c r="N59" s="344"/>
      <c r="O59" s="344"/>
      <c r="P59" s="344"/>
      <c r="Q59" s="347"/>
      <c r="R59" s="334"/>
    </row>
    <row r="60" spans="1:20" ht="21">
      <c r="A60" s="345">
        <v>17</v>
      </c>
      <c r="B60" s="345">
        <v>20</v>
      </c>
      <c r="C60" s="348">
        <v>14.3</v>
      </c>
      <c r="D60" s="345">
        <v>3026</v>
      </c>
      <c r="E60" s="345" t="s">
        <v>1938</v>
      </c>
      <c r="F60" s="345" t="s">
        <v>1898</v>
      </c>
      <c r="G60" s="345" t="s">
        <v>281</v>
      </c>
      <c r="H60" s="346" t="s">
        <v>1939</v>
      </c>
      <c r="I60" s="346" t="s">
        <v>1940</v>
      </c>
      <c r="J60" s="346" t="s">
        <v>30</v>
      </c>
      <c r="K60" s="346" t="s">
        <v>71</v>
      </c>
      <c r="L60" s="345">
        <v>21</v>
      </c>
      <c r="M60" s="345" t="s">
        <v>1941</v>
      </c>
      <c r="N60" s="345">
        <v>38</v>
      </c>
      <c r="O60" s="345">
        <v>1</v>
      </c>
      <c r="P60" s="345">
        <v>0</v>
      </c>
      <c r="Q60" s="346" t="s">
        <v>1645</v>
      </c>
      <c r="R60" s="334">
        <v>1</v>
      </c>
      <c r="S60" s="334" t="s">
        <v>34</v>
      </c>
      <c r="T60" s="459">
        <v>1</v>
      </c>
    </row>
    <row r="61" spans="1:18" ht="21">
      <c r="A61" s="342"/>
      <c r="B61" s="342"/>
      <c r="C61" s="342"/>
      <c r="D61" s="342" t="s">
        <v>1942</v>
      </c>
      <c r="E61" s="342"/>
      <c r="F61" s="342"/>
      <c r="G61" s="342"/>
      <c r="H61" s="338"/>
      <c r="I61" s="338"/>
      <c r="J61" s="338"/>
      <c r="K61" s="338"/>
      <c r="L61" s="342"/>
      <c r="M61" s="351" t="s">
        <v>1943</v>
      </c>
      <c r="N61" s="342"/>
      <c r="O61" s="342"/>
      <c r="P61" s="342"/>
      <c r="Q61" s="338"/>
      <c r="R61" s="334"/>
    </row>
    <row r="62" spans="1:18" ht="21.75" thickBot="1">
      <c r="A62" s="344"/>
      <c r="B62" s="344"/>
      <c r="C62" s="344"/>
      <c r="D62" s="344"/>
      <c r="E62" s="344"/>
      <c r="F62" s="344"/>
      <c r="G62" s="344"/>
      <c r="H62" s="347"/>
      <c r="I62" s="347"/>
      <c r="J62" s="347"/>
      <c r="K62" s="347"/>
      <c r="L62" s="344"/>
      <c r="M62" s="344"/>
      <c r="N62" s="344"/>
      <c r="O62" s="344"/>
      <c r="P62" s="344"/>
      <c r="Q62" s="347"/>
      <c r="R62" s="334"/>
    </row>
    <row r="63" spans="1:20" ht="21">
      <c r="A63" s="345">
        <v>18</v>
      </c>
      <c r="B63" s="345">
        <v>20</v>
      </c>
      <c r="C63" s="348">
        <v>5.35</v>
      </c>
      <c r="D63" s="345" t="s">
        <v>1944</v>
      </c>
      <c r="E63" s="345" t="s">
        <v>1945</v>
      </c>
      <c r="F63" s="345" t="s">
        <v>1946</v>
      </c>
      <c r="G63" s="345" t="s">
        <v>1088</v>
      </c>
      <c r="H63" s="346" t="s">
        <v>1947</v>
      </c>
      <c r="I63" s="346" t="s">
        <v>1948</v>
      </c>
      <c r="J63" s="346" t="s">
        <v>70</v>
      </c>
      <c r="K63" s="346" t="s">
        <v>31</v>
      </c>
      <c r="L63" s="345">
        <v>11</v>
      </c>
      <c r="M63" s="345" t="s">
        <v>1949</v>
      </c>
      <c r="N63" s="345">
        <v>23</v>
      </c>
      <c r="O63" s="345">
        <v>1</v>
      </c>
      <c r="P63" s="345">
        <v>0</v>
      </c>
      <c r="Q63" s="346" t="s">
        <v>47</v>
      </c>
      <c r="R63" s="334">
        <v>0</v>
      </c>
      <c r="T63" s="459">
        <v>1</v>
      </c>
    </row>
    <row r="64" spans="1:18" ht="21">
      <c r="A64" s="342"/>
      <c r="B64" s="342"/>
      <c r="C64" s="342"/>
      <c r="D64" s="342" t="s">
        <v>456</v>
      </c>
      <c r="E64" s="342"/>
      <c r="F64" s="342"/>
      <c r="G64" s="342"/>
      <c r="H64" s="338" t="s">
        <v>1950</v>
      </c>
      <c r="I64" s="338" t="s">
        <v>1951</v>
      </c>
      <c r="J64" s="338" t="s">
        <v>142</v>
      </c>
      <c r="K64" s="338" t="s">
        <v>31</v>
      </c>
      <c r="L64" s="342"/>
      <c r="M64" s="351" t="s">
        <v>1952</v>
      </c>
      <c r="N64" s="342"/>
      <c r="O64" s="342"/>
      <c r="P64" s="342"/>
      <c r="Q64" s="338"/>
      <c r="R64" s="334"/>
    </row>
    <row r="65" spans="1:18" ht="21.75" thickBot="1">
      <c r="A65" s="344"/>
      <c r="B65" s="344"/>
      <c r="C65" s="344"/>
      <c r="D65" s="344" t="s">
        <v>1341</v>
      </c>
      <c r="E65" s="344"/>
      <c r="F65" s="344"/>
      <c r="G65" s="344"/>
      <c r="H65" s="347"/>
      <c r="I65" s="347"/>
      <c r="J65" s="347"/>
      <c r="K65" s="347"/>
      <c r="L65" s="344"/>
      <c r="M65" s="344"/>
      <c r="N65" s="344"/>
      <c r="O65" s="344"/>
      <c r="P65" s="344"/>
      <c r="Q65" s="347"/>
      <c r="R65" s="334"/>
    </row>
    <row r="66" spans="1:20" ht="21">
      <c r="A66" s="342">
        <v>19</v>
      </c>
      <c r="B66" s="342">
        <v>22</v>
      </c>
      <c r="C66" s="352">
        <v>13</v>
      </c>
      <c r="D66" s="342" t="s">
        <v>1953</v>
      </c>
      <c r="E66" s="342" t="s">
        <v>1954</v>
      </c>
      <c r="F66" s="342" t="s">
        <v>1955</v>
      </c>
      <c r="G66" s="342" t="s">
        <v>456</v>
      </c>
      <c r="H66" s="338" t="s">
        <v>1956</v>
      </c>
      <c r="I66" s="338" t="s">
        <v>1957</v>
      </c>
      <c r="J66" s="338" t="s">
        <v>70</v>
      </c>
      <c r="K66" s="338" t="s">
        <v>31</v>
      </c>
      <c r="L66" s="342">
        <v>5</v>
      </c>
      <c r="M66" s="361" t="s">
        <v>1958</v>
      </c>
      <c r="N66" s="342">
        <v>27</v>
      </c>
      <c r="O66" s="342">
        <v>1</v>
      </c>
      <c r="P66" s="342">
        <v>3</v>
      </c>
      <c r="Q66" s="350" t="s">
        <v>47</v>
      </c>
      <c r="R66" s="362">
        <v>0</v>
      </c>
      <c r="S66" s="362"/>
      <c r="T66" s="460">
        <v>1</v>
      </c>
    </row>
    <row r="67" spans="1:18" ht="21">
      <c r="A67" s="342"/>
      <c r="B67" s="342"/>
      <c r="C67" s="342"/>
      <c r="D67" s="342" t="s">
        <v>1959</v>
      </c>
      <c r="E67" s="342"/>
      <c r="F67" s="342"/>
      <c r="G67" s="342"/>
      <c r="H67" s="338" t="s">
        <v>1960</v>
      </c>
      <c r="I67" s="338" t="s">
        <v>1961</v>
      </c>
      <c r="J67" s="338" t="s">
        <v>142</v>
      </c>
      <c r="K67" s="338" t="s">
        <v>31</v>
      </c>
      <c r="L67" s="342"/>
      <c r="M67" s="342" t="s">
        <v>1962</v>
      </c>
      <c r="N67" s="342"/>
      <c r="O67" s="342"/>
      <c r="P67" s="342"/>
      <c r="Q67" s="338"/>
      <c r="R67" s="334"/>
    </row>
    <row r="68" spans="1:18" ht="21.75" thickBot="1">
      <c r="A68" s="356"/>
      <c r="B68" s="356"/>
      <c r="C68" s="356"/>
      <c r="D68" s="356"/>
      <c r="E68" s="356"/>
      <c r="F68" s="356"/>
      <c r="G68" s="356"/>
      <c r="H68" s="357"/>
      <c r="I68" s="357"/>
      <c r="J68" s="357"/>
      <c r="K68" s="357"/>
      <c r="L68" s="356"/>
      <c r="M68" s="356"/>
      <c r="N68" s="356"/>
      <c r="O68" s="356"/>
      <c r="P68" s="356"/>
      <c r="Q68" s="357"/>
      <c r="R68" s="334"/>
    </row>
    <row r="69" spans="1:20" ht="21">
      <c r="A69" s="345">
        <v>20</v>
      </c>
      <c r="B69" s="345">
        <v>25</v>
      </c>
      <c r="C69" s="348">
        <v>8</v>
      </c>
      <c r="D69" s="345" t="s">
        <v>1188</v>
      </c>
      <c r="E69" s="345" t="s">
        <v>1963</v>
      </c>
      <c r="F69" s="345" t="s">
        <v>1964</v>
      </c>
      <c r="G69" s="345" t="s">
        <v>723</v>
      </c>
      <c r="H69" s="371" t="s">
        <v>1965</v>
      </c>
      <c r="I69" s="346" t="s">
        <v>1966</v>
      </c>
      <c r="J69" s="346" t="s">
        <v>405</v>
      </c>
      <c r="K69" s="346" t="s">
        <v>71</v>
      </c>
      <c r="L69" s="345">
        <v>1</v>
      </c>
      <c r="M69" s="345" t="s">
        <v>203</v>
      </c>
      <c r="N69" s="345"/>
      <c r="O69" s="345">
        <v>0</v>
      </c>
      <c r="P69" s="345">
        <v>1</v>
      </c>
      <c r="Q69" s="349" t="s">
        <v>350</v>
      </c>
      <c r="R69" s="334">
        <v>1</v>
      </c>
      <c r="S69" s="334" t="s">
        <v>408</v>
      </c>
      <c r="T69" s="459">
        <v>1</v>
      </c>
    </row>
    <row r="70" spans="1:18" ht="21">
      <c r="A70" s="342"/>
      <c r="B70" s="342"/>
      <c r="C70" s="342"/>
      <c r="D70" s="342" t="s">
        <v>1967</v>
      </c>
      <c r="E70" s="342"/>
      <c r="F70" s="342"/>
      <c r="G70" s="342"/>
      <c r="H70" s="343" t="s">
        <v>1968</v>
      </c>
      <c r="I70" s="338"/>
      <c r="J70" s="338"/>
      <c r="K70" s="338"/>
      <c r="L70" s="342"/>
      <c r="M70" s="342"/>
      <c r="N70" s="342"/>
      <c r="O70" s="342"/>
      <c r="P70" s="342"/>
      <c r="Q70" s="338"/>
      <c r="R70" s="334"/>
    </row>
    <row r="71" spans="1:18" ht="21.75" thickBot="1">
      <c r="A71" s="356"/>
      <c r="B71" s="356"/>
      <c r="C71" s="356"/>
      <c r="D71" s="356"/>
      <c r="E71" s="356"/>
      <c r="F71" s="356"/>
      <c r="G71" s="356"/>
      <c r="H71" s="357"/>
      <c r="I71" s="357"/>
      <c r="J71" s="357"/>
      <c r="K71" s="357"/>
      <c r="L71" s="356"/>
      <c r="M71" s="356"/>
      <c r="N71" s="356"/>
      <c r="O71" s="356"/>
      <c r="P71" s="356"/>
      <c r="Q71" s="357"/>
      <c r="R71" s="334"/>
    </row>
    <row r="72" spans="1:20" ht="21">
      <c r="A72" s="345">
        <v>21</v>
      </c>
      <c r="B72" s="345">
        <v>25</v>
      </c>
      <c r="C72" s="348">
        <v>20</v>
      </c>
      <c r="D72" s="345" t="s">
        <v>1969</v>
      </c>
      <c r="E72" s="345" t="s">
        <v>1970</v>
      </c>
      <c r="F72" s="345" t="s">
        <v>1423</v>
      </c>
      <c r="G72" s="345" t="s">
        <v>173</v>
      </c>
      <c r="H72" s="346" t="s">
        <v>1971</v>
      </c>
      <c r="I72" s="346" t="s">
        <v>1972</v>
      </c>
      <c r="J72" s="346" t="s">
        <v>30</v>
      </c>
      <c r="K72" s="346" t="s">
        <v>71</v>
      </c>
      <c r="L72" s="345">
        <v>5</v>
      </c>
      <c r="M72" s="345" t="s">
        <v>1973</v>
      </c>
      <c r="N72" s="345">
        <v>39</v>
      </c>
      <c r="O72" s="345">
        <v>1</v>
      </c>
      <c r="P72" s="345">
        <v>0</v>
      </c>
      <c r="Q72" s="346" t="s">
        <v>72</v>
      </c>
      <c r="R72" s="334">
        <v>1</v>
      </c>
      <c r="S72" s="334" t="s">
        <v>34</v>
      </c>
      <c r="T72" s="459">
        <v>1</v>
      </c>
    </row>
    <row r="73" spans="1:18" ht="21">
      <c r="A73" s="342"/>
      <c r="B73" s="342"/>
      <c r="C73" s="342"/>
      <c r="D73" s="342" t="s">
        <v>337</v>
      </c>
      <c r="E73" s="342"/>
      <c r="F73" s="342"/>
      <c r="G73" s="342"/>
      <c r="H73" s="338"/>
      <c r="I73" s="338"/>
      <c r="J73" s="338"/>
      <c r="K73" s="338"/>
      <c r="L73" s="342"/>
      <c r="M73" s="342" t="s">
        <v>1843</v>
      </c>
      <c r="N73" s="342"/>
      <c r="O73" s="342"/>
      <c r="P73" s="342"/>
      <c r="Q73" s="338"/>
      <c r="R73" s="334"/>
    </row>
    <row r="74" spans="1:18" ht="21.75" thickBot="1">
      <c r="A74" s="344"/>
      <c r="B74" s="344"/>
      <c r="C74" s="344"/>
      <c r="D74" s="344"/>
      <c r="E74" s="344"/>
      <c r="F74" s="344"/>
      <c r="G74" s="344"/>
      <c r="H74" s="347"/>
      <c r="I74" s="347"/>
      <c r="J74" s="347"/>
      <c r="K74" s="347"/>
      <c r="L74" s="344"/>
      <c r="M74" s="344"/>
      <c r="N74" s="344"/>
      <c r="O74" s="344"/>
      <c r="P74" s="344"/>
      <c r="Q74" s="347"/>
      <c r="R74" s="334"/>
    </row>
    <row r="75" spans="1:20" ht="21">
      <c r="A75" s="365">
        <v>22</v>
      </c>
      <c r="B75" s="365">
        <v>26</v>
      </c>
      <c r="C75" s="366">
        <v>13</v>
      </c>
      <c r="D75" s="365" t="s">
        <v>1188</v>
      </c>
      <c r="E75" s="365" t="s">
        <v>1974</v>
      </c>
      <c r="F75" s="365" t="s">
        <v>1975</v>
      </c>
      <c r="G75" s="365" t="s">
        <v>235</v>
      </c>
      <c r="H75" s="355" t="s">
        <v>1976</v>
      </c>
      <c r="I75" s="355" t="s">
        <v>1977</v>
      </c>
      <c r="J75" s="355" t="s">
        <v>70</v>
      </c>
      <c r="K75" s="355" t="s">
        <v>31</v>
      </c>
      <c r="L75" s="365">
        <v>14</v>
      </c>
      <c r="M75" s="365" t="s">
        <v>1978</v>
      </c>
      <c r="N75" s="365">
        <v>39</v>
      </c>
      <c r="O75" s="365">
        <v>0</v>
      </c>
      <c r="P75" s="365">
        <v>1</v>
      </c>
      <c r="Q75" s="355" t="s">
        <v>762</v>
      </c>
      <c r="R75" s="334">
        <v>0</v>
      </c>
      <c r="T75" s="459">
        <v>1</v>
      </c>
    </row>
    <row r="76" spans="1:18" ht="21">
      <c r="A76" s="342"/>
      <c r="B76" s="342"/>
      <c r="C76" s="342"/>
      <c r="D76" s="342" t="s">
        <v>1979</v>
      </c>
      <c r="E76" s="342"/>
      <c r="F76" s="342"/>
      <c r="G76" s="342"/>
      <c r="H76" s="338" t="s">
        <v>1980</v>
      </c>
      <c r="I76" s="338" t="s">
        <v>1981</v>
      </c>
      <c r="J76" s="338" t="s">
        <v>142</v>
      </c>
      <c r="K76" s="338" t="s">
        <v>31</v>
      </c>
      <c r="L76" s="342"/>
      <c r="M76" s="342" t="s">
        <v>1982</v>
      </c>
      <c r="N76" s="342"/>
      <c r="O76" s="342"/>
      <c r="P76" s="342"/>
      <c r="Q76" s="338"/>
      <c r="R76" s="334"/>
    </row>
    <row r="77" spans="1:18" ht="21.75" thickBot="1">
      <c r="A77" s="344"/>
      <c r="B77" s="344"/>
      <c r="C77" s="344"/>
      <c r="D77" s="344"/>
      <c r="E77" s="344"/>
      <c r="F77" s="344"/>
      <c r="G77" s="344"/>
      <c r="H77" s="347" t="s">
        <v>1983</v>
      </c>
      <c r="I77" s="347"/>
      <c r="J77" s="347"/>
      <c r="K77" s="347"/>
      <c r="L77" s="344"/>
      <c r="M77" s="344"/>
      <c r="N77" s="344"/>
      <c r="O77" s="344"/>
      <c r="P77" s="344"/>
      <c r="Q77" s="347"/>
      <c r="R77" s="334"/>
    </row>
    <row r="78" spans="1:20" ht="21">
      <c r="A78" s="345">
        <v>23</v>
      </c>
      <c r="B78" s="345">
        <v>29</v>
      </c>
      <c r="C78" s="348">
        <v>5.3</v>
      </c>
      <c r="D78" s="345" t="s">
        <v>1984</v>
      </c>
      <c r="E78" s="345" t="s">
        <v>1985</v>
      </c>
      <c r="F78" s="345" t="s">
        <v>1964</v>
      </c>
      <c r="G78" s="345" t="s">
        <v>723</v>
      </c>
      <c r="H78" s="346" t="s">
        <v>1986</v>
      </c>
      <c r="I78" s="346" t="s">
        <v>1987</v>
      </c>
      <c r="J78" s="346" t="s">
        <v>109</v>
      </c>
      <c r="K78" s="346" t="s">
        <v>31</v>
      </c>
      <c r="L78" s="345">
        <v>24</v>
      </c>
      <c r="M78" s="345" t="s">
        <v>1988</v>
      </c>
      <c r="N78" s="345">
        <v>37</v>
      </c>
      <c r="O78" s="345">
        <v>1</v>
      </c>
      <c r="P78" s="345">
        <v>0</v>
      </c>
      <c r="Q78" s="346" t="s">
        <v>100</v>
      </c>
      <c r="R78" s="334">
        <v>1</v>
      </c>
      <c r="S78" s="334" t="s">
        <v>88</v>
      </c>
      <c r="T78" s="459">
        <v>2</v>
      </c>
    </row>
    <row r="79" spans="1:18" ht="21">
      <c r="A79" s="342"/>
      <c r="B79" s="342"/>
      <c r="C79" s="342"/>
      <c r="D79" s="342" t="s">
        <v>1989</v>
      </c>
      <c r="E79" s="342"/>
      <c r="F79" s="342"/>
      <c r="G79" s="342"/>
      <c r="H79" s="338" t="s">
        <v>1990</v>
      </c>
      <c r="I79" s="338" t="s">
        <v>1991</v>
      </c>
      <c r="J79" s="338" t="s">
        <v>76</v>
      </c>
      <c r="K79" s="338" t="s">
        <v>31</v>
      </c>
      <c r="L79" s="342"/>
      <c r="M79" s="342" t="s">
        <v>1992</v>
      </c>
      <c r="N79" s="342"/>
      <c r="O79" s="342"/>
      <c r="P79" s="342"/>
      <c r="Q79" s="338"/>
      <c r="R79" s="334"/>
    </row>
    <row r="80" spans="1:18" ht="21.75" thickBot="1">
      <c r="A80" s="344"/>
      <c r="B80" s="344"/>
      <c r="C80" s="344"/>
      <c r="D80" s="344"/>
      <c r="E80" s="344"/>
      <c r="F80" s="344"/>
      <c r="G80" s="344"/>
      <c r="H80" s="347"/>
      <c r="I80" s="347"/>
      <c r="J80" s="347"/>
      <c r="K80" s="347"/>
      <c r="L80" s="344"/>
      <c r="M80" s="344"/>
      <c r="N80" s="344"/>
      <c r="O80" s="344"/>
      <c r="P80" s="344"/>
      <c r="Q80" s="347"/>
      <c r="R80" s="334"/>
    </row>
    <row r="81" spans="1:20" ht="21">
      <c r="A81" s="345">
        <v>24</v>
      </c>
      <c r="B81" s="345">
        <v>30</v>
      </c>
      <c r="C81" s="348">
        <v>7</v>
      </c>
      <c r="D81" s="345">
        <v>333</v>
      </c>
      <c r="E81" s="345" t="s">
        <v>1993</v>
      </c>
      <c r="F81" s="345" t="s">
        <v>1994</v>
      </c>
      <c r="G81" s="345" t="s">
        <v>281</v>
      </c>
      <c r="H81" s="346" t="s">
        <v>72</v>
      </c>
      <c r="I81" s="346" t="s">
        <v>1995</v>
      </c>
      <c r="J81" s="346" t="s">
        <v>57</v>
      </c>
      <c r="K81" s="346" t="s">
        <v>71</v>
      </c>
      <c r="L81" s="345">
        <v>35</v>
      </c>
      <c r="M81" s="345" t="s">
        <v>1996</v>
      </c>
      <c r="N81" s="345">
        <v>53</v>
      </c>
      <c r="O81" s="345">
        <v>0</v>
      </c>
      <c r="P81" s="345">
        <v>23</v>
      </c>
      <c r="Q81" s="346" t="s">
        <v>363</v>
      </c>
      <c r="R81" s="334">
        <v>1</v>
      </c>
      <c r="S81" s="334" t="s">
        <v>1369</v>
      </c>
      <c r="T81" s="459">
        <v>1</v>
      </c>
    </row>
    <row r="82" spans="1:18" ht="21">
      <c r="A82" s="342"/>
      <c r="B82" s="342"/>
      <c r="C82" s="342"/>
      <c r="D82" s="342" t="s">
        <v>1997</v>
      </c>
      <c r="E82" s="342"/>
      <c r="F82" s="342"/>
      <c r="G82" s="342"/>
      <c r="H82" s="338"/>
      <c r="I82" s="338"/>
      <c r="J82" s="338"/>
      <c r="K82" s="338"/>
      <c r="L82" s="342"/>
      <c r="M82" s="372" t="s">
        <v>1998</v>
      </c>
      <c r="N82" s="342"/>
      <c r="O82" s="342"/>
      <c r="P82" s="342"/>
      <c r="Q82" s="338"/>
      <c r="R82" s="334"/>
    </row>
    <row r="83" spans="1:18" ht="21.75" thickBot="1">
      <c r="A83" s="344"/>
      <c r="B83" s="344"/>
      <c r="C83" s="344"/>
      <c r="D83" s="344"/>
      <c r="E83" s="344"/>
      <c r="F83" s="344"/>
      <c r="G83" s="344"/>
      <c r="H83" s="347"/>
      <c r="I83" s="347"/>
      <c r="J83" s="347"/>
      <c r="K83" s="347"/>
      <c r="L83" s="344"/>
      <c r="M83" s="344"/>
      <c r="N83" s="344"/>
      <c r="O83" s="344"/>
      <c r="P83" s="344"/>
      <c r="Q83" s="347"/>
      <c r="R83" s="334"/>
    </row>
    <row r="84" spans="1:20" ht="21">
      <c r="A84" s="345">
        <v>25</v>
      </c>
      <c r="B84" s="345">
        <v>31</v>
      </c>
      <c r="C84" s="348">
        <v>3.2</v>
      </c>
      <c r="D84" s="345" t="s">
        <v>1908</v>
      </c>
      <c r="E84" s="345" t="s">
        <v>1909</v>
      </c>
      <c r="F84" s="345" t="s">
        <v>1909</v>
      </c>
      <c r="G84" s="345" t="s">
        <v>847</v>
      </c>
      <c r="H84" s="346" t="s">
        <v>47</v>
      </c>
      <c r="I84" s="346" t="s">
        <v>1999</v>
      </c>
      <c r="J84" s="346" t="s">
        <v>45</v>
      </c>
      <c r="K84" s="346" t="s">
        <v>31</v>
      </c>
      <c r="L84" s="345">
        <v>3</v>
      </c>
      <c r="M84" s="345" t="s">
        <v>2000</v>
      </c>
      <c r="N84" s="345">
        <v>44</v>
      </c>
      <c r="O84" s="345">
        <v>0</v>
      </c>
      <c r="P84" s="345">
        <v>1</v>
      </c>
      <c r="Q84" s="346" t="s">
        <v>47</v>
      </c>
      <c r="R84" s="334">
        <v>0</v>
      </c>
      <c r="T84" s="459">
        <v>1</v>
      </c>
    </row>
    <row r="85" spans="1:18" ht="21">
      <c r="A85" s="342"/>
      <c r="B85" s="342"/>
      <c r="C85" s="342"/>
      <c r="D85" s="342" t="s">
        <v>2001</v>
      </c>
      <c r="E85" s="342"/>
      <c r="F85" s="342"/>
      <c r="G85" s="342"/>
      <c r="H85" s="338"/>
      <c r="I85" s="338"/>
      <c r="J85" s="338"/>
      <c r="K85" s="338"/>
      <c r="L85" s="342"/>
      <c r="M85" s="342" t="s">
        <v>373</v>
      </c>
      <c r="N85" s="342"/>
      <c r="O85" s="342"/>
      <c r="P85" s="342"/>
      <c r="Q85" s="338"/>
      <c r="R85" s="334"/>
    </row>
    <row r="86" spans="1:18" ht="21.75" thickBot="1">
      <c r="A86" s="344"/>
      <c r="B86" s="344"/>
      <c r="C86" s="344"/>
      <c r="D86" s="344"/>
      <c r="E86" s="344"/>
      <c r="F86" s="368"/>
      <c r="G86" s="344"/>
      <c r="H86" s="347"/>
      <c r="I86" s="347"/>
      <c r="J86" s="347"/>
      <c r="K86" s="354"/>
      <c r="L86" s="344"/>
      <c r="M86" s="368"/>
      <c r="N86" s="368"/>
      <c r="O86" s="368"/>
      <c r="P86" s="368"/>
      <c r="Q86" s="354"/>
      <c r="R86" s="334"/>
    </row>
    <row r="87" spans="1:20" ht="21">
      <c r="A87" s="365">
        <v>26</v>
      </c>
      <c r="B87" s="365">
        <v>31</v>
      </c>
      <c r="C87" s="366">
        <v>17.3</v>
      </c>
      <c r="D87" s="365" t="s">
        <v>2002</v>
      </c>
      <c r="E87" s="365" t="s">
        <v>1963</v>
      </c>
      <c r="F87" s="369" t="s">
        <v>1964</v>
      </c>
      <c r="G87" s="365" t="s">
        <v>723</v>
      </c>
      <c r="H87" s="355" t="s">
        <v>72</v>
      </c>
      <c r="I87" s="355" t="s">
        <v>2003</v>
      </c>
      <c r="J87" s="355" t="s">
        <v>30</v>
      </c>
      <c r="K87" s="370" t="s">
        <v>71</v>
      </c>
      <c r="L87" s="365">
        <v>14</v>
      </c>
      <c r="M87" s="369" t="s">
        <v>1273</v>
      </c>
      <c r="N87" s="369"/>
      <c r="O87" s="369">
        <v>0</v>
      </c>
      <c r="P87" s="369">
        <v>1</v>
      </c>
      <c r="Q87" s="370" t="s">
        <v>72</v>
      </c>
      <c r="R87" s="334">
        <v>1</v>
      </c>
      <c r="S87" s="334" t="s">
        <v>1369</v>
      </c>
      <c r="T87" s="459">
        <v>1</v>
      </c>
    </row>
    <row r="88" spans="1:18" ht="21">
      <c r="A88" s="368"/>
      <c r="B88" s="368"/>
      <c r="C88" s="368"/>
      <c r="D88" s="368"/>
      <c r="E88" s="368"/>
      <c r="F88" s="368"/>
      <c r="G88" s="368"/>
      <c r="H88" s="354"/>
      <c r="I88" s="354"/>
      <c r="J88" s="354"/>
      <c r="K88" s="354"/>
      <c r="L88" s="368"/>
      <c r="M88" s="368">
        <v>54002599</v>
      </c>
      <c r="N88" s="368"/>
      <c r="O88" s="368"/>
      <c r="P88" s="368"/>
      <c r="Q88" s="354"/>
      <c r="R88" s="334"/>
    </row>
    <row r="89" spans="1:18" ht="21.75" thickBot="1">
      <c r="A89" s="344"/>
      <c r="B89" s="344"/>
      <c r="C89" s="344"/>
      <c r="D89" s="344"/>
      <c r="E89" s="344"/>
      <c r="F89" s="344"/>
      <c r="G89" s="344"/>
      <c r="H89" s="347"/>
      <c r="I89" s="347"/>
      <c r="J89" s="347"/>
      <c r="K89" s="347"/>
      <c r="L89" s="344"/>
      <c r="M89" s="344"/>
      <c r="N89" s="344"/>
      <c r="O89" s="344"/>
      <c r="P89" s="344"/>
      <c r="Q89" s="347"/>
      <c r="R89" s="334"/>
    </row>
    <row r="90" spans="1:20" ht="21">
      <c r="A90" s="365">
        <v>27</v>
      </c>
      <c r="B90" s="365">
        <v>31</v>
      </c>
      <c r="C90" s="366">
        <v>19.59</v>
      </c>
      <c r="D90" s="365" t="s">
        <v>1356</v>
      </c>
      <c r="E90" s="365" t="s">
        <v>2004</v>
      </c>
      <c r="F90" s="369" t="s">
        <v>53</v>
      </c>
      <c r="G90" s="365" t="s">
        <v>508</v>
      </c>
      <c r="H90" s="355" t="s">
        <v>2005</v>
      </c>
      <c r="I90" s="355" t="s">
        <v>2006</v>
      </c>
      <c r="J90" s="355" t="s">
        <v>30</v>
      </c>
      <c r="K90" s="370" t="s">
        <v>71</v>
      </c>
      <c r="L90" s="365">
        <v>3</v>
      </c>
      <c r="M90" s="369" t="s">
        <v>2007</v>
      </c>
      <c r="N90" s="369">
        <v>46</v>
      </c>
      <c r="O90" s="369">
        <v>2</v>
      </c>
      <c r="P90" s="369">
        <v>0</v>
      </c>
      <c r="Q90" s="370" t="s">
        <v>2582</v>
      </c>
      <c r="R90" s="334">
        <v>1</v>
      </c>
      <c r="S90" s="334" t="s">
        <v>34</v>
      </c>
      <c r="T90" s="459">
        <v>1</v>
      </c>
    </row>
    <row r="91" spans="1:18" ht="21">
      <c r="A91" s="368"/>
      <c r="B91" s="368"/>
      <c r="C91" s="368"/>
      <c r="D91" s="368" t="s">
        <v>2008</v>
      </c>
      <c r="E91" s="368"/>
      <c r="F91" s="368"/>
      <c r="G91" s="368"/>
      <c r="H91" s="354" t="s">
        <v>2009</v>
      </c>
      <c r="I91" s="354" t="s">
        <v>2010</v>
      </c>
      <c r="J91" s="354" t="s">
        <v>76</v>
      </c>
      <c r="K91" s="354" t="s">
        <v>71</v>
      </c>
      <c r="L91" s="368"/>
      <c r="M91" s="368" t="s">
        <v>2011</v>
      </c>
      <c r="N91" s="368"/>
      <c r="O91" s="374"/>
      <c r="P91" s="374"/>
      <c r="Q91" s="374"/>
      <c r="R91" s="334"/>
    </row>
    <row r="92" spans="1:18" ht="21.75" thickBot="1">
      <c r="A92" s="344"/>
      <c r="B92" s="344"/>
      <c r="C92" s="344"/>
      <c r="D92" s="344"/>
      <c r="E92" s="344"/>
      <c r="F92" s="344"/>
      <c r="G92" s="344"/>
      <c r="H92" s="347"/>
      <c r="I92" s="347"/>
      <c r="J92" s="347"/>
      <c r="K92" s="347"/>
      <c r="L92" s="344"/>
      <c r="M92" s="344"/>
      <c r="N92" s="344"/>
      <c r="O92" s="344"/>
      <c r="P92" s="344"/>
      <c r="Q92" s="347"/>
      <c r="R92" s="334"/>
    </row>
    <row r="93" spans="1:20" ht="21">
      <c r="A93" s="365">
        <v>28</v>
      </c>
      <c r="B93" s="365">
        <v>31</v>
      </c>
      <c r="C93" s="366">
        <v>17.1</v>
      </c>
      <c r="D93" s="365" t="s">
        <v>2012</v>
      </c>
      <c r="E93" s="365" t="s">
        <v>2013</v>
      </c>
      <c r="F93" s="369" t="s">
        <v>53</v>
      </c>
      <c r="G93" s="365" t="s">
        <v>149</v>
      </c>
      <c r="H93" s="355" t="s">
        <v>2014</v>
      </c>
      <c r="I93" s="355" t="s">
        <v>2015</v>
      </c>
      <c r="J93" s="355" t="s">
        <v>30</v>
      </c>
      <c r="K93" s="370" t="s">
        <v>31</v>
      </c>
      <c r="L93" s="365">
        <v>24</v>
      </c>
      <c r="M93" s="369" t="s">
        <v>2016</v>
      </c>
      <c r="N93" s="369">
        <v>30</v>
      </c>
      <c r="O93" s="369">
        <v>0</v>
      </c>
      <c r="P93" s="369">
        <v>1</v>
      </c>
      <c r="Q93" s="370" t="s">
        <v>1005</v>
      </c>
      <c r="R93" s="334">
        <v>1</v>
      </c>
      <c r="S93" s="334" t="s">
        <v>34</v>
      </c>
      <c r="T93" s="459">
        <v>2</v>
      </c>
    </row>
    <row r="94" spans="1:18" ht="21">
      <c r="A94" s="368"/>
      <c r="B94" s="368"/>
      <c r="C94" s="368"/>
      <c r="D94" s="368" t="s">
        <v>2017</v>
      </c>
      <c r="E94" s="368"/>
      <c r="F94" s="368"/>
      <c r="G94" s="368"/>
      <c r="H94" s="354" t="s">
        <v>2018</v>
      </c>
      <c r="I94" s="354"/>
      <c r="J94" s="354"/>
      <c r="K94" s="354"/>
      <c r="L94" s="368"/>
      <c r="M94" s="368" t="s">
        <v>2019</v>
      </c>
      <c r="N94" s="368"/>
      <c r="O94" s="368"/>
      <c r="P94" s="368"/>
      <c r="Q94" s="354"/>
      <c r="R94" s="334"/>
    </row>
    <row r="95" spans="1:18" ht="21.75" thickBot="1">
      <c r="A95" s="344"/>
      <c r="B95" s="344"/>
      <c r="C95" s="344"/>
      <c r="D95" s="344"/>
      <c r="E95" s="344"/>
      <c r="F95" s="344"/>
      <c r="G95" s="344"/>
      <c r="H95" s="347" t="s">
        <v>2020</v>
      </c>
      <c r="I95" s="347"/>
      <c r="J95" s="347"/>
      <c r="K95" s="347"/>
      <c r="L95" s="344"/>
      <c r="M95" s="344"/>
      <c r="N95" s="344"/>
      <c r="O95" s="344"/>
      <c r="P95" s="344"/>
      <c r="Q95" s="347"/>
      <c r="R95" s="334"/>
    </row>
    <row r="96" spans="1:18" ht="21">
      <c r="A96" s="368"/>
      <c r="B96" s="368"/>
      <c r="C96" s="368"/>
      <c r="D96" s="368"/>
      <c r="E96" s="368"/>
      <c r="F96" s="368"/>
      <c r="G96" s="368"/>
      <c r="H96" s="354"/>
      <c r="I96" s="354"/>
      <c r="J96" s="354"/>
      <c r="K96" s="354"/>
      <c r="L96" s="368"/>
      <c r="M96" s="368"/>
      <c r="N96" s="368"/>
      <c r="O96" s="368"/>
      <c r="P96" s="368"/>
      <c r="Q96" s="354"/>
      <c r="R96" s="334"/>
    </row>
    <row r="97" spans="1:18" ht="21.75" thickBot="1">
      <c r="A97" s="344"/>
      <c r="B97" s="344"/>
      <c r="C97" s="344"/>
      <c r="D97" s="344"/>
      <c r="E97" s="344"/>
      <c r="F97" s="344"/>
      <c r="G97" s="344"/>
      <c r="H97" s="347"/>
      <c r="I97" s="347"/>
      <c r="J97" s="347"/>
      <c r="K97" s="347"/>
      <c r="L97" s="344"/>
      <c r="M97" s="344"/>
      <c r="N97" s="344"/>
      <c r="O97" s="344">
        <f>SUM(O6:O95)</f>
        <v>15</v>
      </c>
      <c r="P97" s="344">
        <f>SUM(P6:P95)</f>
        <v>100</v>
      </c>
      <c r="Q97" s="347"/>
      <c r="R97" s="334">
        <v>27</v>
      </c>
    </row>
    <row r="101" spans="2:7" ht="21">
      <c r="B101" s="457" t="s">
        <v>2568</v>
      </c>
      <c r="C101" s="333"/>
      <c r="D101" s="333" t="s">
        <v>2569</v>
      </c>
      <c r="E101" s="333" t="s">
        <v>1321</v>
      </c>
      <c r="F101" s="452" t="s">
        <v>2563</v>
      </c>
      <c r="G101" t="s">
        <v>2566</v>
      </c>
    </row>
    <row r="102" spans="2:7" ht="21">
      <c r="B102" s="342" t="s">
        <v>2570</v>
      </c>
      <c r="C102" s="333">
        <f>_xlfn.COUNTIFS(C6:C93,"&gt;=16.01",C6:C93,"&lt;=20.00")</f>
        <v>6</v>
      </c>
      <c r="D102" s="333"/>
      <c r="E102" s="333">
        <f>C102-D102</f>
        <v>6</v>
      </c>
      <c r="F102" s="453" t="s">
        <v>1150</v>
      </c>
      <c r="G102" s="454">
        <v>1</v>
      </c>
    </row>
    <row r="103" spans="2:7" ht="21">
      <c r="B103" s="342" t="s">
        <v>2571</v>
      </c>
      <c r="C103" s="333">
        <f>_xlfn.COUNTIFS(C6:C93,"&gt;=20.01",C6:C93,"&lt;=24.00")</f>
        <v>4</v>
      </c>
      <c r="D103" s="333"/>
      <c r="E103" s="333">
        <f aca="true" t="shared" si="0" ref="E103:E109">C103-D103</f>
        <v>4</v>
      </c>
      <c r="F103" s="453" t="s">
        <v>555</v>
      </c>
      <c r="G103" s="454">
        <v>1</v>
      </c>
    </row>
    <row r="104" spans="2:7" ht="21">
      <c r="B104" s="342" t="s">
        <v>2572</v>
      </c>
      <c r="C104" s="333">
        <f>_xlfn.COUNTIFS(C6:C93,"&gt;=00.01",C6:C93,"&lt;=04.00")</f>
        <v>2</v>
      </c>
      <c r="D104" s="333"/>
      <c r="E104" s="333">
        <f t="shared" si="0"/>
        <v>2</v>
      </c>
      <c r="F104" s="453" t="s">
        <v>1022</v>
      </c>
      <c r="G104" s="454">
        <v>1</v>
      </c>
    </row>
    <row r="105" spans="2:7" ht="21">
      <c r="B105" s="342" t="s">
        <v>2573</v>
      </c>
      <c r="C105" s="333">
        <f>_xlfn.COUNTIFS(C6:C93,"&gt;=04.01",C6:C93,"&lt;=08.00")</f>
        <v>8</v>
      </c>
      <c r="D105" s="333"/>
      <c r="E105" s="333">
        <f t="shared" si="0"/>
        <v>8</v>
      </c>
      <c r="F105" s="453" t="s">
        <v>297</v>
      </c>
      <c r="G105" s="454">
        <v>2</v>
      </c>
    </row>
    <row r="106" spans="2:7" ht="21">
      <c r="B106" s="458" t="s">
        <v>2574</v>
      </c>
      <c r="C106" s="333" t="s">
        <v>1102</v>
      </c>
      <c r="D106" s="333"/>
      <c r="E106" s="333"/>
      <c r="F106" s="453" t="s">
        <v>723</v>
      </c>
      <c r="G106" s="454">
        <v>4</v>
      </c>
    </row>
    <row r="107" spans="2:7" ht="21">
      <c r="B107" s="342" t="s">
        <v>2575</v>
      </c>
      <c r="C107" s="333">
        <f>_xlfn.COUNTIFS(C6:C93,"&gt;=08.01",C6:C93,"&lt;=12.00")</f>
        <v>3</v>
      </c>
      <c r="D107" s="333"/>
      <c r="E107" s="333">
        <f t="shared" si="0"/>
        <v>3</v>
      </c>
      <c r="F107" s="453" t="s">
        <v>275</v>
      </c>
      <c r="G107" s="454">
        <v>1</v>
      </c>
    </row>
    <row r="108" spans="2:7" ht="21">
      <c r="B108" s="342" t="s">
        <v>2576</v>
      </c>
      <c r="C108" s="333">
        <f>_xlfn.COUNTIFS(C6:C93,"&gt;=12.01",C6:C93,"&lt;=16.00")</f>
        <v>5</v>
      </c>
      <c r="D108" s="333"/>
      <c r="E108" s="333">
        <f t="shared" si="0"/>
        <v>5</v>
      </c>
      <c r="F108" s="453" t="s">
        <v>456</v>
      </c>
      <c r="G108" s="454">
        <v>1</v>
      </c>
    </row>
    <row r="109" spans="2:7" ht="14.25">
      <c r="B109" s="333"/>
      <c r="C109" s="333">
        <f>SUM(C102:C108)</f>
        <v>28</v>
      </c>
      <c r="D109" s="333"/>
      <c r="E109" s="333">
        <f t="shared" si="0"/>
        <v>28</v>
      </c>
      <c r="F109" s="453" t="s">
        <v>508</v>
      </c>
      <c r="G109" s="454">
        <v>1</v>
      </c>
    </row>
    <row r="110" spans="6:7" ht="14.25">
      <c r="F110" s="453" t="s">
        <v>847</v>
      </c>
      <c r="G110" s="454">
        <v>2</v>
      </c>
    </row>
    <row r="111" spans="6:7" ht="14.25">
      <c r="F111" s="453" t="s">
        <v>256</v>
      </c>
      <c r="G111" s="454">
        <v>1</v>
      </c>
    </row>
    <row r="112" spans="6:7" ht="14.25">
      <c r="F112" s="453" t="s">
        <v>235</v>
      </c>
      <c r="G112" s="454">
        <v>2</v>
      </c>
    </row>
    <row r="113" spans="6:7" ht="14.25">
      <c r="F113" s="453" t="s">
        <v>149</v>
      </c>
      <c r="G113" s="454">
        <v>1</v>
      </c>
    </row>
    <row r="114" spans="6:7" ht="14.25">
      <c r="F114" s="453" t="s">
        <v>1088</v>
      </c>
      <c r="G114" s="454">
        <v>2</v>
      </c>
    </row>
    <row r="115" spans="6:7" ht="14.25">
      <c r="F115" s="453" t="s">
        <v>324</v>
      </c>
      <c r="G115" s="454">
        <v>1</v>
      </c>
    </row>
    <row r="116" spans="6:7" ht="14.25">
      <c r="F116" s="453" t="s">
        <v>283</v>
      </c>
      <c r="G116" s="454">
        <v>1</v>
      </c>
    </row>
    <row r="117" spans="6:7" ht="14.25">
      <c r="F117" s="453" t="s">
        <v>281</v>
      </c>
      <c r="G117" s="454">
        <v>3</v>
      </c>
    </row>
    <row r="118" spans="6:7" ht="14.25">
      <c r="F118" s="453" t="s">
        <v>360</v>
      </c>
      <c r="G118" s="454">
        <v>1</v>
      </c>
    </row>
    <row r="119" spans="6:7" ht="14.25">
      <c r="F119" s="453" t="s">
        <v>173</v>
      </c>
      <c r="G119" s="454">
        <v>2</v>
      </c>
    </row>
    <row r="120" spans="6:7" ht="14.25">
      <c r="F120" s="453" t="s">
        <v>2564</v>
      </c>
      <c r="G120" s="454"/>
    </row>
    <row r="121" spans="6:7" ht="14.25">
      <c r="F121" s="453" t="s">
        <v>2565</v>
      </c>
      <c r="G121" s="454">
        <v>28</v>
      </c>
    </row>
  </sheetData>
  <sheetProtection/>
  <mergeCells count="10">
    <mergeCell ref="A1:Q1"/>
    <mergeCell ref="A2:Q2"/>
    <mergeCell ref="A4:A5"/>
    <mergeCell ref="B4:C4"/>
    <mergeCell ref="D4:G4"/>
    <mergeCell ref="H4:H5"/>
    <mergeCell ref="I4:L4"/>
    <mergeCell ref="M4:N4"/>
    <mergeCell ref="O4:P4"/>
    <mergeCell ref="Q4:Q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9"/>
  <sheetViews>
    <sheetView zoomScalePageLayoutView="0" workbookViewId="0" topLeftCell="A1">
      <selection activeCell="A1" sqref="A1:Q2"/>
    </sheetView>
  </sheetViews>
  <sheetFormatPr defaultColWidth="9.140625" defaultRowHeight="15"/>
  <sheetData>
    <row r="1" spans="1:17" s="333" customFormat="1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</row>
    <row r="2" spans="1:17" s="333" customFormat="1" ht="21">
      <c r="A2" s="514" t="s">
        <v>1209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</row>
    <row r="3" spans="1:19" ht="21">
      <c r="A3" s="515" t="s">
        <v>0</v>
      </c>
      <c r="B3" s="516" t="s">
        <v>1</v>
      </c>
      <c r="C3" s="516"/>
      <c r="D3" s="515" t="s">
        <v>2</v>
      </c>
      <c r="E3" s="515"/>
      <c r="F3" s="515"/>
      <c r="G3" s="515"/>
      <c r="H3" s="515" t="s">
        <v>3</v>
      </c>
      <c r="I3" s="515" t="s">
        <v>4</v>
      </c>
      <c r="J3" s="515"/>
      <c r="K3" s="515"/>
      <c r="L3" s="515"/>
      <c r="M3" s="515" t="s">
        <v>5</v>
      </c>
      <c r="N3" s="515"/>
      <c r="O3" s="515" t="s">
        <v>6</v>
      </c>
      <c r="P3" s="515"/>
      <c r="Q3" s="515" t="s">
        <v>7</v>
      </c>
      <c r="R3" s="4"/>
      <c r="S3" s="4"/>
    </row>
    <row r="4" spans="1:19" ht="63">
      <c r="A4" s="515"/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515"/>
      <c r="I4" s="5" t="s">
        <v>14</v>
      </c>
      <c r="J4" s="5" t="s">
        <v>15</v>
      </c>
      <c r="K4" s="8" t="s">
        <v>16</v>
      </c>
      <c r="L4" s="9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515"/>
      <c r="R4" s="4" t="s">
        <v>22</v>
      </c>
      <c r="S4" s="4"/>
    </row>
    <row r="5" spans="1:19" ht="21">
      <c r="A5" s="10">
        <v>1</v>
      </c>
      <c r="B5" s="10" t="s">
        <v>23</v>
      </c>
      <c r="C5" s="10">
        <v>19.4</v>
      </c>
      <c r="D5" s="10" t="s">
        <v>24</v>
      </c>
      <c r="E5" s="10" t="s">
        <v>25</v>
      </c>
      <c r="F5" s="10" t="s">
        <v>26</v>
      </c>
      <c r="G5" s="10" t="s">
        <v>27</v>
      </c>
      <c r="H5" s="6" t="s">
        <v>28</v>
      </c>
      <c r="I5" s="6" t="s">
        <v>29</v>
      </c>
      <c r="J5" s="6" t="s">
        <v>30</v>
      </c>
      <c r="K5" s="6" t="s">
        <v>31</v>
      </c>
      <c r="L5" s="10">
        <v>3</v>
      </c>
      <c r="M5" s="10" t="s">
        <v>32</v>
      </c>
      <c r="N5" s="10">
        <v>41</v>
      </c>
      <c r="O5" s="10">
        <v>1</v>
      </c>
      <c r="P5" s="10">
        <v>0</v>
      </c>
      <c r="Q5" s="6" t="s">
        <v>33</v>
      </c>
      <c r="R5" s="3">
        <v>1</v>
      </c>
      <c r="S5" s="2" t="s">
        <v>34</v>
      </c>
    </row>
    <row r="6" spans="1:19" ht="21">
      <c r="A6" s="10"/>
      <c r="B6" s="10"/>
      <c r="C6" s="10"/>
      <c r="D6" s="10" t="s">
        <v>35</v>
      </c>
      <c r="E6" s="10"/>
      <c r="F6" s="10"/>
      <c r="G6" s="10"/>
      <c r="H6" s="6" t="s">
        <v>36</v>
      </c>
      <c r="I6" s="6"/>
      <c r="J6" s="6"/>
      <c r="K6" s="6"/>
      <c r="L6" s="10">
        <v>7</v>
      </c>
      <c r="M6" s="10" t="s">
        <v>37</v>
      </c>
      <c r="N6" s="10"/>
      <c r="O6" s="10"/>
      <c r="P6" s="10"/>
      <c r="Q6" s="6"/>
      <c r="R6" s="3"/>
      <c r="S6" s="1"/>
    </row>
    <row r="7" spans="1:19" ht="21.75" thickBot="1">
      <c r="A7" s="13"/>
      <c r="B7" s="13"/>
      <c r="C7" s="13"/>
      <c r="D7" s="13"/>
      <c r="E7" s="13"/>
      <c r="F7" s="13"/>
      <c r="G7" s="13"/>
      <c r="H7" s="16"/>
      <c r="I7" s="16"/>
      <c r="J7" s="16"/>
      <c r="K7" s="16"/>
      <c r="L7" s="13"/>
      <c r="M7" s="13"/>
      <c r="N7" s="13"/>
      <c r="O7" s="13"/>
      <c r="P7" s="13"/>
      <c r="Q7" s="16"/>
      <c r="R7" s="3"/>
      <c r="S7" s="1"/>
    </row>
    <row r="8" spans="1:19" ht="21">
      <c r="A8" s="14">
        <v>2</v>
      </c>
      <c r="B8" s="14" t="s">
        <v>38</v>
      </c>
      <c r="C8" s="14">
        <v>15.13</v>
      </c>
      <c r="D8" s="14" t="s">
        <v>39</v>
      </c>
      <c r="E8" s="14" t="s">
        <v>40</v>
      </c>
      <c r="F8" s="14" t="s">
        <v>41</v>
      </c>
      <c r="G8" s="14" t="s">
        <v>42</v>
      </c>
      <c r="H8" s="15" t="s">
        <v>43</v>
      </c>
      <c r="I8" s="15" t="s">
        <v>44</v>
      </c>
      <c r="J8" s="15" t="s">
        <v>45</v>
      </c>
      <c r="K8" s="15" t="s">
        <v>31</v>
      </c>
      <c r="L8" s="14">
        <v>2</v>
      </c>
      <c r="M8" s="14" t="s">
        <v>46</v>
      </c>
      <c r="N8" s="14">
        <v>66</v>
      </c>
      <c r="O8" s="14">
        <v>0</v>
      </c>
      <c r="P8" s="14">
        <v>0</v>
      </c>
      <c r="Q8" s="15" t="s">
        <v>47</v>
      </c>
      <c r="R8" s="3">
        <v>0</v>
      </c>
      <c r="S8" s="1"/>
    </row>
    <row r="9" spans="1:19" ht="21">
      <c r="A9" s="10"/>
      <c r="B9" s="10"/>
      <c r="C9" s="10"/>
      <c r="D9" s="10"/>
      <c r="E9" s="10"/>
      <c r="F9" s="10"/>
      <c r="G9" s="10"/>
      <c r="H9" s="6" t="s">
        <v>48</v>
      </c>
      <c r="I9" s="6"/>
      <c r="J9" s="6"/>
      <c r="K9" s="6"/>
      <c r="L9" s="10">
        <v>4</v>
      </c>
      <c r="M9" s="10" t="s">
        <v>49</v>
      </c>
      <c r="N9" s="10"/>
      <c r="O9" s="10"/>
      <c r="P9" s="10"/>
      <c r="Q9" s="6"/>
      <c r="R9" s="3"/>
      <c r="S9" s="1"/>
    </row>
    <row r="10" spans="1:19" ht="21.75" thickBot="1">
      <c r="A10" s="13"/>
      <c r="B10" s="13"/>
      <c r="C10" s="13"/>
      <c r="D10" s="13"/>
      <c r="E10" s="13"/>
      <c r="F10" s="13"/>
      <c r="G10" s="13"/>
      <c r="H10" s="16" t="s">
        <v>50</v>
      </c>
      <c r="I10" s="16"/>
      <c r="J10" s="16"/>
      <c r="K10" s="16"/>
      <c r="L10" s="13"/>
      <c r="M10" s="13"/>
      <c r="N10" s="13"/>
      <c r="O10" s="13"/>
      <c r="P10" s="13"/>
      <c r="Q10" s="16"/>
      <c r="R10" s="3"/>
      <c r="S10" s="1"/>
    </row>
    <row r="11" spans="1:19" ht="21">
      <c r="A11" s="14">
        <v>3</v>
      </c>
      <c r="B11" s="14" t="s">
        <v>38</v>
      </c>
      <c r="C11" s="17">
        <v>14</v>
      </c>
      <c r="D11" s="14" t="s">
        <v>51</v>
      </c>
      <c r="E11" s="14" t="s">
        <v>52</v>
      </c>
      <c r="F11" s="14" t="s">
        <v>53</v>
      </c>
      <c r="G11" s="14" t="s">
        <v>54</v>
      </c>
      <c r="H11" s="15" t="s">
        <v>55</v>
      </c>
      <c r="I11" s="15" t="s">
        <v>56</v>
      </c>
      <c r="J11" s="15" t="s">
        <v>57</v>
      </c>
      <c r="K11" s="15" t="s">
        <v>31</v>
      </c>
      <c r="L11" s="14">
        <v>1</v>
      </c>
      <c r="M11" s="14" t="s">
        <v>58</v>
      </c>
      <c r="N11" s="14"/>
      <c r="O11" s="14">
        <v>0</v>
      </c>
      <c r="P11" s="14">
        <v>0</v>
      </c>
      <c r="Q11" s="15" t="s">
        <v>59</v>
      </c>
      <c r="R11" s="3">
        <v>1</v>
      </c>
      <c r="S11" s="2" t="s">
        <v>60</v>
      </c>
    </row>
    <row r="12" spans="1:19" ht="21">
      <c r="A12" s="10"/>
      <c r="B12" s="10"/>
      <c r="C12" s="10"/>
      <c r="D12" s="10" t="s">
        <v>61</v>
      </c>
      <c r="E12" s="10"/>
      <c r="F12" s="10"/>
      <c r="G12" s="10"/>
      <c r="H12" s="6" t="s">
        <v>62</v>
      </c>
      <c r="I12" s="6"/>
      <c r="J12" s="6"/>
      <c r="K12" s="6"/>
      <c r="L12" s="10">
        <v>11</v>
      </c>
      <c r="M12" s="10"/>
      <c r="N12" s="10"/>
      <c r="O12" s="10"/>
      <c r="P12" s="10"/>
      <c r="Q12" s="6"/>
      <c r="R12" s="3"/>
      <c r="S12" s="1"/>
    </row>
    <row r="13" spans="1:19" ht="21.75" thickBot="1">
      <c r="A13" s="13"/>
      <c r="B13" s="13"/>
      <c r="C13" s="13"/>
      <c r="D13" s="13"/>
      <c r="E13" s="13"/>
      <c r="F13" s="13"/>
      <c r="G13" s="13"/>
      <c r="H13" s="16" t="s">
        <v>63</v>
      </c>
      <c r="I13" s="16"/>
      <c r="J13" s="16"/>
      <c r="K13" s="16"/>
      <c r="L13" s="13"/>
      <c r="M13" s="13"/>
      <c r="N13" s="13"/>
      <c r="O13" s="13"/>
      <c r="P13" s="13"/>
      <c r="Q13" s="16"/>
      <c r="R13" s="3"/>
      <c r="S13" s="1"/>
    </row>
    <row r="14" spans="1:19" ht="21">
      <c r="A14" s="14">
        <v>4</v>
      </c>
      <c r="B14" s="14" t="s">
        <v>64</v>
      </c>
      <c r="C14" s="17">
        <v>21.5</v>
      </c>
      <c r="D14" s="14" t="s">
        <v>65</v>
      </c>
      <c r="E14" s="14" t="s">
        <v>66</v>
      </c>
      <c r="F14" s="14" t="s">
        <v>67</v>
      </c>
      <c r="G14" s="14" t="s">
        <v>42</v>
      </c>
      <c r="H14" s="15" t="s">
        <v>68</v>
      </c>
      <c r="I14" s="15" t="s">
        <v>69</v>
      </c>
      <c r="J14" s="15" t="s">
        <v>70</v>
      </c>
      <c r="K14" s="15" t="s">
        <v>71</v>
      </c>
      <c r="L14" s="14">
        <v>4</v>
      </c>
      <c r="M14" s="14" t="s">
        <v>58</v>
      </c>
      <c r="N14" s="14"/>
      <c r="O14" s="14">
        <v>0</v>
      </c>
      <c r="P14" s="14">
        <v>0</v>
      </c>
      <c r="Q14" s="15" t="s">
        <v>72</v>
      </c>
      <c r="R14" s="3">
        <v>0</v>
      </c>
      <c r="S14" s="1"/>
    </row>
    <row r="15" spans="1:19" ht="21">
      <c r="A15" s="10"/>
      <c r="B15" s="10"/>
      <c r="C15" s="10"/>
      <c r="D15" s="10" t="s">
        <v>73</v>
      </c>
      <c r="E15" s="10"/>
      <c r="F15" s="10"/>
      <c r="G15" s="10"/>
      <c r="H15" s="6" t="s">
        <v>74</v>
      </c>
      <c r="I15" s="6" t="s">
        <v>75</v>
      </c>
      <c r="J15" s="6" t="s">
        <v>76</v>
      </c>
      <c r="K15" s="6" t="s">
        <v>71</v>
      </c>
      <c r="L15" s="10"/>
      <c r="M15" s="10"/>
      <c r="N15" s="10"/>
      <c r="O15" s="10"/>
      <c r="P15" s="10"/>
      <c r="Q15" s="6"/>
      <c r="R15" s="3"/>
      <c r="S15" s="1"/>
    </row>
    <row r="16" spans="1:19" ht="21">
      <c r="A16" s="10"/>
      <c r="B16" s="10"/>
      <c r="C16" s="10"/>
      <c r="D16" s="10" t="s">
        <v>77</v>
      </c>
      <c r="E16" s="10"/>
      <c r="F16" s="10"/>
      <c r="G16" s="10"/>
      <c r="H16" s="6" t="s">
        <v>78</v>
      </c>
      <c r="I16" s="6"/>
      <c r="J16" s="6"/>
      <c r="K16" s="6"/>
      <c r="L16" s="10"/>
      <c r="M16" s="10"/>
      <c r="N16" s="10"/>
      <c r="O16" s="10"/>
      <c r="P16" s="10"/>
      <c r="Q16" s="6"/>
      <c r="R16" s="3"/>
      <c r="S16" s="1"/>
    </row>
    <row r="17" spans="1:19" ht="21.75" thickBot="1">
      <c r="A17" s="13"/>
      <c r="B17" s="13"/>
      <c r="C17" s="13"/>
      <c r="D17" s="13"/>
      <c r="E17" s="13"/>
      <c r="F17" s="13"/>
      <c r="G17" s="13"/>
      <c r="H17" s="16" t="s">
        <v>79</v>
      </c>
      <c r="I17" s="16"/>
      <c r="J17" s="16"/>
      <c r="K17" s="16"/>
      <c r="L17" s="13"/>
      <c r="M17" s="13"/>
      <c r="N17" s="13"/>
      <c r="O17" s="13"/>
      <c r="P17" s="13"/>
      <c r="Q17" s="16"/>
      <c r="R17" s="3"/>
      <c r="S17" s="1"/>
    </row>
    <row r="18" spans="1:19" ht="21">
      <c r="A18" s="14">
        <v>5</v>
      </c>
      <c r="B18" s="14" t="s">
        <v>80</v>
      </c>
      <c r="C18" s="14">
        <v>12.38</v>
      </c>
      <c r="D18" s="14" t="s">
        <v>81</v>
      </c>
      <c r="E18" s="14" t="s">
        <v>82</v>
      </c>
      <c r="F18" s="14" t="s">
        <v>53</v>
      </c>
      <c r="G18" s="14" t="s">
        <v>83</v>
      </c>
      <c r="H18" s="15" t="s">
        <v>84</v>
      </c>
      <c r="I18" s="15" t="s">
        <v>85</v>
      </c>
      <c r="J18" s="15" t="s">
        <v>45</v>
      </c>
      <c r="K18" s="15" t="s">
        <v>31</v>
      </c>
      <c r="L18" s="14">
        <v>2</v>
      </c>
      <c r="M18" s="14" t="s">
        <v>86</v>
      </c>
      <c r="N18" s="14">
        <v>36</v>
      </c>
      <c r="O18" s="14">
        <v>0</v>
      </c>
      <c r="P18" s="14">
        <v>6</v>
      </c>
      <c r="Q18" s="18" t="s">
        <v>87</v>
      </c>
      <c r="R18" s="3">
        <v>1</v>
      </c>
      <c r="S18" s="2" t="s">
        <v>88</v>
      </c>
    </row>
    <row r="19" spans="1:19" ht="21">
      <c r="A19" s="10"/>
      <c r="B19" s="10"/>
      <c r="C19" s="10"/>
      <c r="D19" s="10" t="s">
        <v>89</v>
      </c>
      <c r="E19" s="10"/>
      <c r="F19" s="10"/>
      <c r="G19" s="10"/>
      <c r="H19" s="6" t="s">
        <v>90</v>
      </c>
      <c r="I19" s="6"/>
      <c r="J19" s="6"/>
      <c r="K19" s="6"/>
      <c r="L19" s="10"/>
      <c r="M19" s="10" t="s">
        <v>37</v>
      </c>
      <c r="N19" s="10"/>
      <c r="O19" s="10"/>
      <c r="P19" s="10"/>
      <c r="Q19" s="11"/>
      <c r="R19" s="3"/>
      <c r="S19" s="1"/>
    </row>
    <row r="20" spans="1:19" ht="21.75" thickBot="1">
      <c r="A20" s="13"/>
      <c r="B20" s="13"/>
      <c r="C20" s="13"/>
      <c r="D20" s="13"/>
      <c r="E20" s="13"/>
      <c r="F20" s="13"/>
      <c r="G20" s="13"/>
      <c r="H20" s="16" t="s">
        <v>91</v>
      </c>
      <c r="I20" s="16"/>
      <c r="J20" s="16"/>
      <c r="K20" s="16"/>
      <c r="L20" s="13"/>
      <c r="M20" s="13"/>
      <c r="N20" s="13"/>
      <c r="O20" s="13"/>
      <c r="P20" s="13"/>
      <c r="Q20" s="16"/>
      <c r="R20" s="3"/>
      <c r="S20" s="1"/>
    </row>
    <row r="21" spans="1:19" ht="21">
      <c r="A21" s="14">
        <v>6</v>
      </c>
      <c r="B21" s="14" t="s">
        <v>92</v>
      </c>
      <c r="C21" s="17">
        <v>5.4</v>
      </c>
      <c r="D21" s="14" t="s">
        <v>93</v>
      </c>
      <c r="E21" s="14" t="s">
        <v>94</v>
      </c>
      <c r="F21" s="14" t="s">
        <v>94</v>
      </c>
      <c r="G21" s="14" t="s">
        <v>95</v>
      </c>
      <c r="H21" s="15" t="s">
        <v>96</v>
      </c>
      <c r="I21" s="15" t="s">
        <v>97</v>
      </c>
      <c r="J21" s="15" t="s">
        <v>98</v>
      </c>
      <c r="K21" s="15" t="s">
        <v>71</v>
      </c>
      <c r="L21" s="14">
        <v>6</v>
      </c>
      <c r="M21" s="14" t="s">
        <v>99</v>
      </c>
      <c r="N21" s="14">
        <v>40</v>
      </c>
      <c r="O21" s="14">
        <v>1</v>
      </c>
      <c r="P21" s="14">
        <v>2</v>
      </c>
      <c r="Q21" s="15" t="s">
        <v>100</v>
      </c>
      <c r="R21" s="3">
        <v>1</v>
      </c>
      <c r="S21" s="2" t="s">
        <v>88</v>
      </c>
    </row>
    <row r="22" spans="1:19" ht="21">
      <c r="A22" s="10"/>
      <c r="B22" s="10"/>
      <c r="C22" s="10"/>
      <c r="D22" s="10" t="s">
        <v>101</v>
      </c>
      <c r="E22" s="10"/>
      <c r="F22" s="10"/>
      <c r="G22" s="10"/>
      <c r="H22" s="6" t="s">
        <v>102</v>
      </c>
      <c r="I22" s="6"/>
      <c r="J22" s="6"/>
      <c r="K22" s="6"/>
      <c r="L22" s="10">
        <v>18</v>
      </c>
      <c r="M22" s="10" t="s">
        <v>103</v>
      </c>
      <c r="N22" s="10"/>
      <c r="O22" s="10"/>
      <c r="P22" s="10"/>
      <c r="Q22" s="6"/>
      <c r="R22" s="3"/>
      <c r="S22" s="1"/>
    </row>
    <row r="23" spans="1:19" ht="21.75" thickBot="1">
      <c r="A23" s="13"/>
      <c r="B23" s="13"/>
      <c r="C23" s="13"/>
      <c r="D23" s="13"/>
      <c r="E23" s="13"/>
      <c r="F23" s="13"/>
      <c r="G23" s="13"/>
      <c r="H23" s="16"/>
      <c r="I23" s="16"/>
      <c r="J23" s="16"/>
      <c r="K23" s="16"/>
      <c r="L23" s="13"/>
      <c r="M23" s="13"/>
      <c r="N23" s="13"/>
      <c r="O23" s="13"/>
      <c r="P23" s="13"/>
      <c r="Q23" s="16"/>
      <c r="R23" s="3"/>
      <c r="S23" s="1"/>
    </row>
    <row r="24" spans="1:19" ht="21">
      <c r="A24" s="14">
        <v>7</v>
      </c>
      <c r="B24" s="14" t="s">
        <v>92</v>
      </c>
      <c r="C24" s="17">
        <v>19.3</v>
      </c>
      <c r="D24" s="14" t="s">
        <v>104</v>
      </c>
      <c r="E24" s="14" t="s">
        <v>105</v>
      </c>
      <c r="F24" s="14" t="s">
        <v>53</v>
      </c>
      <c r="G24" s="14" t="s">
        <v>106</v>
      </c>
      <c r="H24" s="15" t="s">
        <v>107</v>
      </c>
      <c r="I24" s="15" t="s">
        <v>108</v>
      </c>
      <c r="J24" s="15" t="s">
        <v>109</v>
      </c>
      <c r="K24" s="15" t="s">
        <v>71</v>
      </c>
      <c r="L24" s="14">
        <v>14</v>
      </c>
      <c r="M24" s="14" t="s">
        <v>110</v>
      </c>
      <c r="N24" s="14">
        <v>48</v>
      </c>
      <c r="O24" s="14">
        <v>2</v>
      </c>
      <c r="P24" s="14">
        <v>24</v>
      </c>
      <c r="Q24" s="18" t="s">
        <v>87</v>
      </c>
      <c r="R24" s="25">
        <v>1</v>
      </c>
      <c r="S24" s="26" t="s">
        <v>111</v>
      </c>
    </row>
    <row r="25" spans="1:19" ht="21">
      <c r="A25" s="10"/>
      <c r="B25" s="10"/>
      <c r="C25" s="10"/>
      <c r="D25" s="10" t="s">
        <v>112</v>
      </c>
      <c r="E25" s="10"/>
      <c r="F25" s="10"/>
      <c r="G25" s="10"/>
      <c r="H25" s="6" t="s">
        <v>113</v>
      </c>
      <c r="I25" s="6"/>
      <c r="J25" s="6"/>
      <c r="K25" s="6"/>
      <c r="L25" s="10"/>
      <c r="M25" s="10" t="s">
        <v>114</v>
      </c>
      <c r="N25" s="10"/>
      <c r="O25" s="10"/>
      <c r="P25" s="10"/>
      <c r="Q25" s="11"/>
      <c r="R25" s="3"/>
      <c r="S25" s="1"/>
    </row>
    <row r="26" spans="1:19" ht="21">
      <c r="A26" s="10"/>
      <c r="B26" s="10"/>
      <c r="C26" s="10"/>
      <c r="D26" s="10"/>
      <c r="E26" s="10"/>
      <c r="F26" s="10"/>
      <c r="G26" s="10"/>
      <c r="H26" s="6" t="s">
        <v>115</v>
      </c>
      <c r="I26" s="6"/>
      <c r="J26" s="6"/>
      <c r="K26" s="6"/>
      <c r="L26" s="10"/>
      <c r="M26" s="10"/>
      <c r="N26" s="10"/>
      <c r="O26" s="10"/>
      <c r="P26" s="10"/>
      <c r="Q26" s="6"/>
      <c r="R26" s="3"/>
      <c r="S26" s="1"/>
    </row>
    <row r="27" spans="1:19" ht="21.75" thickBot="1">
      <c r="A27" s="13"/>
      <c r="B27" s="13"/>
      <c r="C27" s="13"/>
      <c r="D27" s="13"/>
      <c r="E27" s="13"/>
      <c r="F27" s="13"/>
      <c r="G27" s="13"/>
      <c r="H27" s="16" t="s">
        <v>116</v>
      </c>
      <c r="I27" s="16"/>
      <c r="J27" s="16"/>
      <c r="K27" s="16"/>
      <c r="L27" s="13"/>
      <c r="M27" s="13"/>
      <c r="N27" s="13"/>
      <c r="O27" s="13"/>
      <c r="P27" s="13"/>
      <c r="Q27" s="16"/>
      <c r="R27" s="3"/>
      <c r="S27" s="1"/>
    </row>
    <row r="28" spans="1:19" ht="21">
      <c r="A28" s="14">
        <v>8</v>
      </c>
      <c r="B28" s="14" t="s">
        <v>117</v>
      </c>
      <c r="C28" s="17">
        <v>3.3</v>
      </c>
      <c r="D28" s="14" t="s">
        <v>118</v>
      </c>
      <c r="E28" s="14" t="s">
        <v>119</v>
      </c>
      <c r="F28" s="14" t="s">
        <v>120</v>
      </c>
      <c r="G28" s="14" t="s">
        <v>121</v>
      </c>
      <c r="H28" s="15" t="s">
        <v>122</v>
      </c>
      <c r="I28" s="15" t="s">
        <v>123</v>
      </c>
      <c r="J28" s="15" t="s">
        <v>57</v>
      </c>
      <c r="K28" s="15" t="s">
        <v>31</v>
      </c>
      <c r="L28" s="14">
        <v>9</v>
      </c>
      <c r="M28" s="14" t="s">
        <v>124</v>
      </c>
      <c r="N28" s="14"/>
      <c r="O28" s="14">
        <v>2</v>
      </c>
      <c r="P28" s="14">
        <v>8</v>
      </c>
      <c r="Q28" s="15" t="s">
        <v>125</v>
      </c>
      <c r="R28" s="25">
        <v>1</v>
      </c>
      <c r="S28" s="26" t="s">
        <v>111</v>
      </c>
    </row>
    <row r="29" spans="1:19" ht="21">
      <c r="A29" s="10"/>
      <c r="B29" s="10"/>
      <c r="C29" s="10"/>
      <c r="D29" s="10" t="s">
        <v>126</v>
      </c>
      <c r="E29" s="10"/>
      <c r="F29" s="10"/>
      <c r="G29" s="10"/>
      <c r="H29" s="6" t="s">
        <v>127</v>
      </c>
      <c r="I29" s="6"/>
      <c r="J29" s="6"/>
      <c r="K29" s="6"/>
      <c r="L29" s="10">
        <v>12</v>
      </c>
      <c r="M29" s="12" t="s">
        <v>128</v>
      </c>
      <c r="N29" s="10"/>
      <c r="O29" s="10"/>
      <c r="P29" s="10"/>
      <c r="Q29" s="6"/>
      <c r="R29" s="3"/>
      <c r="S29" s="1"/>
    </row>
    <row r="30" spans="1:19" ht="21">
      <c r="A30" s="10"/>
      <c r="B30" s="10"/>
      <c r="C30" s="10"/>
      <c r="D30" s="10" t="s">
        <v>129</v>
      </c>
      <c r="E30" s="10"/>
      <c r="F30" s="10"/>
      <c r="G30" s="10"/>
      <c r="H30" s="6" t="s">
        <v>130</v>
      </c>
      <c r="I30" s="6"/>
      <c r="J30" s="6"/>
      <c r="K30" s="6"/>
      <c r="L30" s="10"/>
      <c r="M30" s="12" t="s">
        <v>131</v>
      </c>
      <c r="N30" s="10"/>
      <c r="O30" s="10"/>
      <c r="P30" s="10"/>
      <c r="Q30" s="6"/>
      <c r="R30" s="3"/>
      <c r="S30" s="1"/>
    </row>
    <row r="31" spans="1:19" ht="21">
      <c r="A31" s="10"/>
      <c r="B31" s="10"/>
      <c r="C31" s="10"/>
      <c r="D31" s="10"/>
      <c r="E31" s="10"/>
      <c r="F31" s="10"/>
      <c r="G31" s="10"/>
      <c r="H31" s="6"/>
      <c r="I31" s="6"/>
      <c r="J31" s="6"/>
      <c r="K31" s="6"/>
      <c r="L31" s="10"/>
      <c r="M31" s="10"/>
      <c r="N31" s="10"/>
      <c r="O31" s="10"/>
      <c r="P31" s="10"/>
      <c r="Q31" s="6"/>
      <c r="R31" s="3"/>
      <c r="S31" s="1"/>
    </row>
    <row r="32" spans="1:19" ht="21.75" thickBot="1">
      <c r="A32" s="13"/>
      <c r="B32" s="13"/>
      <c r="C32" s="13"/>
      <c r="D32" s="13"/>
      <c r="E32" s="13"/>
      <c r="F32" s="13"/>
      <c r="G32" s="13"/>
      <c r="H32" s="16"/>
      <c r="I32" s="16"/>
      <c r="J32" s="16"/>
      <c r="K32" s="16"/>
      <c r="L32" s="13"/>
      <c r="M32" s="13"/>
      <c r="N32" s="13"/>
      <c r="O32" s="13"/>
      <c r="P32" s="13"/>
      <c r="Q32" s="16"/>
      <c r="R32" s="3"/>
      <c r="S32" s="1"/>
    </row>
    <row r="33" spans="1:19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3"/>
      <c r="S33" s="1"/>
    </row>
    <row r="34" spans="1:19" ht="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"/>
      <c r="S34" s="1"/>
    </row>
    <row r="35" spans="1:19" ht="2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"/>
      <c r="S35" s="1"/>
    </row>
    <row r="36" spans="1:19" ht="2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"/>
      <c r="S36" s="1"/>
    </row>
    <row r="37" spans="1:19" ht="2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"/>
      <c r="S37" s="1"/>
    </row>
    <row r="38" spans="1:19" ht="2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"/>
      <c r="S38" s="1"/>
    </row>
    <row r="39" spans="1:19" ht="21">
      <c r="A39" s="515" t="s">
        <v>0</v>
      </c>
      <c r="B39" s="516" t="s">
        <v>1</v>
      </c>
      <c r="C39" s="516"/>
      <c r="D39" s="515" t="s">
        <v>2</v>
      </c>
      <c r="E39" s="515"/>
      <c r="F39" s="515"/>
      <c r="G39" s="515"/>
      <c r="H39" s="515" t="s">
        <v>3</v>
      </c>
      <c r="I39" s="515" t="s">
        <v>4</v>
      </c>
      <c r="J39" s="515"/>
      <c r="K39" s="515"/>
      <c r="L39" s="515"/>
      <c r="M39" s="515" t="s">
        <v>5</v>
      </c>
      <c r="N39" s="515"/>
      <c r="O39" s="515" t="s">
        <v>6</v>
      </c>
      <c r="P39" s="515"/>
      <c r="Q39" s="515" t="s">
        <v>7</v>
      </c>
      <c r="R39" s="3"/>
      <c r="S39" s="1"/>
    </row>
    <row r="40" spans="1:19" ht="63">
      <c r="A40" s="515"/>
      <c r="B40" s="7" t="s">
        <v>8</v>
      </c>
      <c r="C40" s="7" t="s">
        <v>9</v>
      </c>
      <c r="D40" s="7" t="s">
        <v>10</v>
      </c>
      <c r="E40" s="7" t="s">
        <v>11</v>
      </c>
      <c r="F40" s="7" t="s">
        <v>12</v>
      </c>
      <c r="G40" s="7" t="s">
        <v>13</v>
      </c>
      <c r="H40" s="515"/>
      <c r="I40" s="5" t="s">
        <v>14</v>
      </c>
      <c r="J40" s="5" t="s">
        <v>15</v>
      </c>
      <c r="K40" s="8" t="s">
        <v>16</v>
      </c>
      <c r="L40" s="9" t="s">
        <v>17</v>
      </c>
      <c r="M40" s="7" t="s">
        <v>18</v>
      </c>
      <c r="N40" s="7" t="s">
        <v>19</v>
      </c>
      <c r="O40" s="7" t="s">
        <v>20</v>
      </c>
      <c r="P40" s="7" t="s">
        <v>21</v>
      </c>
      <c r="Q40" s="515"/>
      <c r="R40" s="3"/>
      <c r="S40" s="1"/>
    </row>
    <row r="41" spans="1:19" ht="21">
      <c r="A41" s="10">
        <v>9</v>
      </c>
      <c r="B41" s="10" t="s">
        <v>117</v>
      </c>
      <c r="C41" s="22">
        <v>16.3</v>
      </c>
      <c r="D41" s="10" t="s">
        <v>51</v>
      </c>
      <c r="E41" s="10" t="s">
        <v>132</v>
      </c>
      <c r="F41" s="10" t="s">
        <v>133</v>
      </c>
      <c r="G41" s="10" t="s">
        <v>134</v>
      </c>
      <c r="H41" s="6" t="s">
        <v>135</v>
      </c>
      <c r="I41" s="6" t="s">
        <v>136</v>
      </c>
      <c r="J41" s="6" t="s">
        <v>70</v>
      </c>
      <c r="K41" s="6" t="s">
        <v>31</v>
      </c>
      <c r="L41" s="10">
        <v>3</v>
      </c>
      <c r="M41" s="10" t="s">
        <v>137</v>
      </c>
      <c r="N41" s="10">
        <v>53</v>
      </c>
      <c r="O41" s="10">
        <v>1</v>
      </c>
      <c r="P41" s="10">
        <v>4</v>
      </c>
      <c r="Q41" s="6" t="s">
        <v>138</v>
      </c>
      <c r="R41" s="3">
        <v>1</v>
      </c>
      <c r="S41" s="2" t="s">
        <v>60</v>
      </c>
    </row>
    <row r="42" spans="1:19" ht="21">
      <c r="A42" s="10"/>
      <c r="B42" s="10"/>
      <c r="C42" s="10"/>
      <c r="D42" s="10" t="s">
        <v>139</v>
      </c>
      <c r="E42" s="10"/>
      <c r="F42" s="10"/>
      <c r="G42" s="10"/>
      <c r="H42" s="6" t="s">
        <v>140</v>
      </c>
      <c r="I42" s="6" t="s">
        <v>141</v>
      </c>
      <c r="J42" s="6" t="s">
        <v>142</v>
      </c>
      <c r="K42" s="6" t="s">
        <v>31</v>
      </c>
      <c r="L42" s="10">
        <v>2</v>
      </c>
      <c r="M42" s="10" t="s">
        <v>143</v>
      </c>
      <c r="N42" s="10"/>
      <c r="O42" s="10"/>
      <c r="P42" s="10"/>
      <c r="Q42" s="6" t="s">
        <v>144</v>
      </c>
      <c r="R42" s="3"/>
      <c r="S42" s="1"/>
    </row>
    <row r="43" spans="1:19" ht="21.75" thickBot="1">
      <c r="A43" s="13"/>
      <c r="B43" s="13"/>
      <c r="C43" s="13"/>
      <c r="D43" s="13"/>
      <c r="E43" s="13"/>
      <c r="F43" s="13"/>
      <c r="G43" s="13"/>
      <c r="H43" s="16"/>
      <c r="I43" s="16"/>
      <c r="J43" s="16"/>
      <c r="K43" s="16"/>
      <c r="L43" s="13"/>
      <c r="M43" s="13"/>
      <c r="N43" s="13"/>
      <c r="O43" s="13"/>
      <c r="P43" s="13"/>
      <c r="Q43" s="16"/>
      <c r="R43" s="3"/>
      <c r="S43" s="1"/>
    </row>
    <row r="44" spans="1:19" ht="21">
      <c r="A44" s="14">
        <v>10</v>
      </c>
      <c r="B44" s="14" t="s">
        <v>145</v>
      </c>
      <c r="C44" s="17">
        <v>21</v>
      </c>
      <c r="D44" s="14" t="s">
        <v>146</v>
      </c>
      <c r="E44" s="14" t="s">
        <v>147</v>
      </c>
      <c r="F44" s="14" t="s">
        <v>148</v>
      </c>
      <c r="G44" s="14" t="s">
        <v>149</v>
      </c>
      <c r="H44" s="15" t="s">
        <v>150</v>
      </c>
      <c r="I44" s="15" t="s">
        <v>151</v>
      </c>
      <c r="J44" s="15" t="s">
        <v>109</v>
      </c>
      <c r="K44" s="15" t="s">
        <v>31</v>
      </c>
      <c r="L44" s="14">
        <v>1</v>
      </c>
      <c r="M44" s="14" t="s">
        <v>152</v>
      </c>
      <c r="N44" s="14">
        <v>44</v>
      </c>
      <c r="O44" s="14">
        <v>1</v>
      </c>
      <c r="P44" s="14">
        <v>2</v>
      </c>
      <c r="Q44" s="15" t="s">
        <v>153</v>
      </c>
      <c r="R44" s="3">
        <v>1</v>
      </c>
      <c r="S44" s="2" t="s">
        <v>60</v>
      </c>
    </row>
    <row r="45" spans="1:19" ht="21">
      <c r="A45" s="10"/>
      <c r="B45" s="10"/>
      <c r="C45" s="10"/>
      <c r="D45" s="10" t="s">
        <v>154</v>
      </c>
      <c r="E45" s="10"/>
      <c r="F45" s="10"/>
      <c r="G45" s="10"/>
      <c r="H45" s="6" t="s">
        <v>155</v>
      </c>
      <c r="I45" s="6" t="s">
        <v>156</v>
      </c>
      <c r="J45" s="6" t="s">
        <v>76</v>
      </c>
      <c r="K45" s="6" t="s">
        <v>31</v>
      </c>
      <c r="L45" s="10">
        <v>2</v>
      </c>
      <c r="M45" s="10" t="s">
        <v>157</v>
      </c>
      <c r="N45" s="10"/>
      <c r="O45" s="10"/>
      <c r="P45" s="10"/>
      <c r="Q45" s="6" t="s">
        <v>158</v>
      </c>
      <c r="R45" s="3"/>
      <c r="S45" s="1"/>
    </row>
    <row r="46" spans="1:19" ht="21.75" thickBot="1">
      <c r="A46" s="13"/>
      <c r="B46" s="13"/>
      <c r="C46" s="13"/>
      <c r="D46" s="13"/>
      <c r="E46" s="13"/>
      <c r="F46" s="13"/>
      <c r="G46" s="13"/>
      <c r="H46" s="16"/>
      <c r="I46" s="16"/>
      <c r="J46" s="16"/>
      <c r="K46" s="16"/>
      <c r="L46" s="13"/>
      <c r="M46" s="13"/>
      <c r="N46" s="13"/>
      <c r="O46" s="13"/>
      <c r="P46" s="13"/>
      <c r="Q46" s="16"/>
      <c r="R46" s="3"/>
      <c r="S46" s="1"/>
    </row>
    <row r="47" spans="1:19" ht="21">
      <c r="A47" s="14">
        <v>11</v>
      </c>
      <c r="B47" s="14" t="s">
        <v>159</v>
      </c>
      <c r="C47" s="17">
        <v>17</v>
      </c>
      <c r="D47" s="14" t="s">
        <v>51</v>
      </c>
      <c r="E47" s="14" t="s">
        <v>160</v>
      </c>
      <c r="F47" s="14" t="s">
        <v>160</v>
      </c>
      <c r="G47" s="14" t="s">
        <v>161</v>
      </c>
      <c r="H47" s="15" t="s">
        <v>162</v>
      </c>
      <c r="I47" s="15" t="s">
        <v>163</v>
      </c>
      <c r="J47" s="15" t="s">
        <v>109</v>
      </c>
      <c r="K47" s="15" t="s">
        <v>31</v>
      </c>
      <c r="L47" s="14" t="s">
        <v>164</v>
      </c>
      <c r="M47" s="14" t="s">
        <v>165</v>
      </c>
      <c r="N47" s="14">
        <v>33</v>
      </c>
      <c r="O47" s="14">
        <v>0</v>
      </c>
      <c r="P47" s="14">
        <v>18</v>
      </c>
      <c r="Q47" s="15" t="s">
        <v>166</v>
      </c>
      <c r="R47" s="25">
        <v>1</v>
      </c>
      <c r="S47" s="26" t="s">
        <v>111</v>
      </c>
    </row>
    <row r="48" spans="1:19" ht="21">
      <c r="A48" s="10"/>
      <c r="B48" s="10"/>
      <c r="C48" s="10"/>
      <c r="D48" s="10" t="s">
        <v>146</v>
      </c>
      <c r="E48" s="10"/>
      <c r="F48" s="10"/>
      <c r="G48" s="10"/>
      <c r="H48" s="6" t="s">
        <v>167</v>
      </c>
      <c r="I48" s="6" t="s">
        <v>168</v>
      </c>
      <c r="J48" s="6" t="s">
        <v>76</v>
      </c>
      <c r="K48" s="6" t="s">
        <v>31</v>
      </c>
      <c r="L48" s="10">
        <v>4</v>
      </c>
      <c r="M48" s="10" t="s">
        <v>169</v>
      </c>
      <c r="N48" s="10"/>
      <c r="O48" s="10"/>
      <c r="P48" s="10"/>
      <c r="Q48" s="6" t="s">
        <v>144</v>
      </c>
      <c r="R48" s="3"/>
      <c r="S48" s="1"/>
    </row>
    <row r="49" spans="1:19" ht="21.75" thickBot="1">
      <c r="A49" s="13"/>
      <c r="B49" s="13"/>
      <c r="C49" s="13"/>
      <c r="D49" s="13"/>
      <c r="E49" s="13"/>
      <c r="F49" s="13"/>
      <c r="G49" s="13"/>
      <c r="H49" s="16"/>
      <c r="I49" s="16"/>
      <c r="J49" s="16"/>
      <c r="K49" s="16"/>
      <c r="L49" s="13"/>
      <c r="M49" s="13"/>
      <c r="N49" s="13"/>
      <c r="O49" s="13"/>
      <c r="P49" s="13"/>
      <c r="Q49" s="16"/>
      <c r="R49" s="3"/>
      <c r="S49" s="1"/>
    </row>
    <row r="50" spans="1:19" ht="21">
      <c r="A50" s="14">
        <v>12</v>
      </c>
      <c r="B50" s="14" t="s">
        <v>159</v>
      </c>
      <c r="C50" s="17">
        <v>21.55</v>
      </c>
      <c r="D50" s="14" t="s">
        <v>170</v>
      </c>
      <c r="E50" s="14" t="s">
        <v>171</v>
      </c>
      <c r="F50" s="14" t="s">
        <v>172</v>
      </c>
      <c r="G50" s="14" t="s">
        <v>173</v>
      </c>
      <c r="H50" s="15" t="s">
        <v>174</v>
      </c>
      <c r="I50" s="15" t="s">
        <v>175</v>
      </c>
      <c r="J50" s="15" t="s">
        <v>30</v>
      </c>
      <c r="K50" s="15" t="s">
        <v>71</v>
      </c>
      <c r="L50" s="14" t="s">
        <v>176</v>
      </c>
      <c r="M50" s="14" t="s">
        <v>177</v>
      </c>
      <c r="N50" s="14"/>
      <c r="O50" s="14">
        <v>2</v>
      </c>
      <c r="P50" s="14">
        <v>0</v>
      </c>
      <c r="Q50" s="15" t="s">
        <v>100</v>
      </c>
      <c r="R50" s="3">
        <v>1</v>
      </c>
      <c r="S50" s="2" t="s">
        <v>60</v>
      </c>
    </row>
    <row r="51" spans="1:19" ht="21">
      <c r="A51" s="10"/>
      <c r="B51" s="10"/>
      <c r="C51" s="10"/>
      <c r="D51" s="10" t="s">
        <v>178</v>
      </c>
      <c r="E51" s="10"/>
      <c r="F51" s="10"/>
      <c r="G51" s="10"/>
      <c r="H51" s="6" t="s">
        <v>179</v>
      </c>
      <c r="I51" s="6" t="s">
        <v>180</v>
      </c>
      <c r="J51" s="6" t="s">
        <v>76</v>
      </c>
      <c r="K51" s="6" t="s">
        <v>71</v>
      </c>
      <c r="L51" s="10" t="s">
        <v>181</v>
      </c>
      <c r="M51" s="12" t="s">
        <v>182</v>
      </c>
      <c r="N51" s="10"/>
      <c r="O51" s="10"/>
      <c r="P51" s="10"/>
      <c r="Q51" s="6"/>
      <c r="R51" s="3"/>
      <c r="S51" s="1"/>
    </row>
    <row r="52" spans="1:19" ht="21">
      <c r="A52" s="10"/>
      <c r="B52" s="10"/>
      <c r="C52" s="10"/>
      <c r="D52" s="10"/>
      <c r="E52" s="10"/>
      <c r="F52" s="10"/>
      <c r="G52" s="10"/>
      <c r="H52" s="6"/>
      <c r="I52" s="6"/>
      <c r="J52" s="6"/>
      <c r="K52" s="6"/>
      <c r="L52" s="10"/>
      <c r="M52" s="12" t="s">
        <v>183</v>
      </c>
      <c r="N52" s="10"/>
      <c r="O52" s="10"/>
      <c r="P52" s="10"/>
      <c r="Q52" s="6"/>
      <c r="R52" s="3"/>
      <c r="S52" s="1"/>
    </row>
    <row r="53" spans="1:19" ht="21.75" thickBot="1">
      <c r="A53" s="13"/>
      <c r="B53" s="13"/>
      <c r="C53" s="13"/>
      <c r="D53" s="13"/>
      <c r="E53" s="13"/>
      <c r="F53" s="13"/>
      <c r="G53" s="13"/>
      <c r="H53" s="16"/>
      <c r="I53" s="16"/>
      <c r="J53" s="16"/>
      <c r="K53" s="16"/>
      <c r="L53" s="13"/>
      <c r="M53" s="13"/>
      <c r="N53" s="13"/>
      <c r="O53" s="13"/>
      <c r="P53" s="13"/>
      <c r="Q53" s="16"/>
      <c r="R53" s="3"/>
      <c r="S53" s="1"/>
    </row>
    <row r="54" spans="1:19" ht="21">
      <c r="A54" s="14">
        <v>13</v>
      </c>
      <c r="B54" s="14" t="s">
        <v>184</v>
      </c>
      <c r="C54" s="14">
        <v>4.05</v>
      </c>
      <c r="D54" s="14" t="s">
        <v>65</v>
      </c>
      <c r="E54" s="14" t="s">
        <v>185</v>
      </c>
      <c r="F54" s="14" t="s">
        <v>186</v>
      </c>
      <c r="G54" s="14" t="s">
        <v>42</v>
      </c>
      <c r="H54" s="15" t="s">
        <v>187</v>
      </c>
      <c r="I54" s="15" t="s">
        <v>188</v>
      </c>
      <c r="J54" s="15" t="s">
        <v>70</v>
      </c>
      <c r="K54" s="15" t="s">
        <v>31</v>
      </c>
      <c r="L54" s="14">
        <v>2</v>
      </c>
      <c r="M54" s="14" t="s">
        <v>189</v>
      </c>
      <c r="N54" s="14">
        <v>58</v>
      </c>
      <c r="O54" s="14">
        <v>1</v>
      </c>
      <c r="P54" s="14">
        <v>1</v>
      </c>
      <c r="Q54" s="19" t="s">
        <v>100</v>
      </c>
      <c r="R54" s="3">
        <v>1</v>
      </c>
      <c r="S54" s="2" t="s">
        <v>60</v>
      </c>
    </row>
    <row r="55" spans="1:19" ht="21">
      <c r="A55" s="10"/>
      <c r="B55" s="10"/>
      <c r="C55" s="10"/>
      <c r="D55" s="10" t="s">
        <v>190</v>
      </c>
      <c r="E55" s="10"/>
      <c r="F55" s="10"/>
      <c r="G55" s="10"/>
      <c r="H55" s="6" t="s">
        <v>191</v>
      </c>
      <c r="I55" s="6" t="s">
        <v>192</v>
      </c>
      <c r="J55" s="6" t="s">
        <v>142</v>
      </c>
      <c r="K55" s="6" t="s">
        <v>31</v>
      </c>
      <c r="L55" s="10">
        <v>8</v>
      </c>
      <c r="M55" s="10" t="s">
        <v>193</v>
      </c>
      <c r="N55" s="10"/>
      <c r="O55" s="10"/>
      <c r="P55" s="10"/>
      <c r="Q55" s="20"/>
      <c r="R55" s="3"/>
      <c r="S55" s="1"/>
    </row>
    <row r="56" spans="1:19" ht="21.75" thickBot="1">
      <c r="A56" s="13"/>
      <c r="B56" s="13"/>
      <c r="C56" s="13"/>
      <c r="D56" s="13" t="s">
        <v>194</v>
      </c>
      <c r="E56" s="13"/>
      <c r="F56" s="13"/>
      <c r="G56" s="13"/>
      <c r="H56" s="16" t="s">
        <v>195</v>
      </c>
      <c r="I56" s="16"/>
      <c r="J56" s="16"/>
      <c r="K56" s="16"/>
      <c r="L56" s="13"/>
      <c r="M56" s="13"/>
      <c r="N56" s="13"/>
      <c r="O56" s="13"/>
      <c r="P56" s="13"/>
      <c r="Q56" s="16"/>
      <c r="R56" s="3"/>
      <c r="S56" s="1"/>
    </row>
    <row r="57" spans="1:19" ht="21">
      <c r="A57" s="14">
        <v>14</v>
      </c>
      <c r="B57" s="14" t="s">
        <v>184</v>
      </c>
      <c r="C57" s="17">
        <v>13.25</v>
      </c>
      <c r="D57" s="14" t="s">
        <v>196</v>
      </c>
      <c r="E57" s="14" t="s">
        <v>197</v>
      </c>
      <c r="F57" s="14" t="s">
        <v>53</v>
      </c>
      <c r="G57" s="14" t="s">
        <v>198</v>
      </c>
      <c r="H57" s="15" t="s">
        <v>199</v>
      </c>
      <c r="I57" s="15" t="s">
        <v>200</v>
      </c>
      <c r="J57" s="15" t="s">
        <v>201</v>
      </c>
      <c r="K57" s="15" t="s">
        <v>31</v>
      </c>
      <c r="L57" s="14" t="s">
        <v>202</v>
      </c>
      <c r="M57" s="23" t="s">
        <v>203</v>
      </c>
      <c r="N57" s="14"/>
      <c r="O57" s="14">
        <v>2</v>
      </c>
      <c r="P57" s="14">
        <v>1</v>
      </c>
      <c r="Q57" s="18" t="s">
        <v>204</v>
      </c>
      <c r="R57" s="3">
        <v>2</v>
      </c>
      <c r="S57" s="2" t="s">
        <v>205</v>
      </c>
    </row>
    <row r="58" spans="1:19" ht="21">
      <c r="A58" s="14"/>
      <c r="B58" s="14"/>
      <c r="C58" s="17"/>
      <c r="D58" s="14"/>
      <c r="E58" s="14"/>
      <c r="F58" s="14"/>
      <c r="G58" s="14"/>
      <c r="H58" s="15" t="s">
        <v>206</v>
      </c>
      <c r="I58" s="15"/>
      <c r="J58" s="15"/>
      <c r="K58" s="15"/>
      <c r="L58" s="14"/>
      <c r="M58" s="14"/>
      <c r="N58" s="14"/>
      <c r="O58" s="14"/>
      <c r="P58" s="14"/>
      <c r="Q58" s="18" t="s">
        <v>207</v>
      </c>
      <c r="R58" s="3"/>
      <c r="S58" s="2" t="s">
        <v>205</v>
      </c>
    </row>
    <row r="59" spans="1:19" ht="21">
      <c r="A59" s="10"/>
      <c r="B59" s="10"/>
      <c r="C59" s="10"/>
      <c r="D59" s="10" t="s">
        <v>208</v>
      </c>
      <c r="E59" s="10"/>
      <c r="F59" s="10"/>
      <c r="G59" s="10"/>
      <c r="H59" s="6" t="s">
        <v>209</v>
      </c>
      <c r="I59" s="6"/>
      <c r="J59" s="6"/>
      <c r="K59" s="6"/>
      <c r="L59" s="10"/>
      <c r="M59" s="10"/>
      <c r="N59" s="10"/>
      <c r="O59" s="10"/>
      <c r="P59" s="10"/>
      <c r="Q59" s="6"/>
      <c r="R59" s="3"/>
      <c r="S59" s="1"/>
    </row>
    <row r="60" spans="1:19" ht="21.75" thickBot="1">
      <c r="A60" s="13"/>
      <c r="B60" s="13"/>
      <c r="C60" s="13"/>
      <c r="D60" s="13"/>
      <c r="E60" s="13"/>
      <c r="F60" s="13"/>
      <c r="G60" s="13"/>
      <c r="H60" s="16"/>
      <c r="I60" s="16"/>
      <c r="J60" s="16"/>
      <c r="K60" s="16"/>
      <c r="L60" s="13"/>
      <c r="M60" s="13"/>
      <c r="N60" s="13"/>
      <c r="O60" s="13"/>
      <c r="P60" s="13"/>
      <c r="Q60" s="16"/>
      <c r="R60" s="3"/>
      <c r="S60" s="1"/>
    </row>
    <row r="61" spans="1:19" ht="21">
      <c r="A61" s="14">
        <v>15</v>
      </c>
      <c r="B61" s="17" t="s">
        <v>210</v>
      </c>
      <c r="C61" s="17">
        <v>2</v>
      </c>
      <c r="D61" s="14" t="s">
        <v>211</v>
      </c>
      <c r="E61" s="14" t="s">
        <v>212</v>
      </c>
      <c r="F61" s="14" t="s">
        <v>213</v>
      </c>
      <c r="G61" s="14" t="s">
        <v>214</v>
      </c>
      <c r="H61" s="15" t="s">
        <v>215</v>
      </c>
      <c r="I61" s="15" t="s">
        <v>216</v>
      </c>
      <c r="J61" s="15" t="s">
        <v>109</v>
      </c>
      <c r="K61" s="15" t="s">
        <v>71</v>
      </c>
      <c r="L61" s="14">
        <v>10</v>
      </c>
      <c r="M61" s="23" t="s">
        <v>203</v>
      </c>
      <c r="N61" s="14"/>
      <c r="O61" s="14">
        <v>0</v>
      </c>
      <c r="P61" s="14">
        <v>1</v>
      </c>
      <c r="Q61" s="18" t="s">
        <v>204</v>
      </c>
      <c r="R61" s="3">
        <v>0</v>
      </c>
      <c r="S61" s="1"/>
    </row>
    <row r="62" spans="1:19" ht="21">
      <c r="A62" s="10"/>
      <c r="B62" s="10"/>
      <c r="C62" s="10"/>
      <c r="D62" s="10" t="s">
        <v>213</v>
      </c>
      <c r="E62" s="10"/>
      <c r="F62" s="10"/>
      <c r="G62" s="10"/>
      <c r="H62" s="6" t="s">
        <v>217</v>
      </c>
      <c r="I62" s="6" t="s">
        <v>218</v>
      </c>
      <c r="J62" s="6" t="s">
        <v>76</v>
      </c>
      <c r="K62" s="6" t="s">
        <v>71</v>
      </c>
      <c r="L62" s="10">
        <v>10</v>
      </c>
      <c r="M62" s="10"/>
      <c r="N62" s="10"/>
      <c r="O62" s="10"/>
      <c r="P62" s="10"/>
      <c r="Q62" s="11" t="s">
        <v>219</v>
      </c>
      <c r="R62" s="3"/>
      <c r="S62" s="1"/>
    </row>
    <row r="63" spans="1:19" ht="21">
      <c r="A63" s="10"/>
      <c r="B63" s="10"/>
      <c r="C63" s="10"/>
      <c r="D63" s="10" t="s">
        <v>220</v>
      </c>
      <c r="E63" s="10"/>
      <c r="F63" s="10"/>
      <c r="G63" s="10"/>
      <c r="H63" s="6" t="s">
        <v>221</v>
      </c>
      <c r="I63" s="6"/>
      <c r="J63" s="6"/>
      <c r="K63" s="6"/>
      <c r="L63" s="10"/>
      <c r="M63" s="10"/>
      <c r="N63" s="10"/>
      <c r="O63" s="10"/>
      <c r="P63" s="10"/>
      <c r="Q63" s="6"/>
      <c r="R63" s="3"/>
      <c r="S63" s="1"/>
    </row>
    <row r="64" spans="1:19" ht="21.75" thickBot="1">
      <c r="A64" s="13"/>
      <c r="B64" s="13"/>
      <c r="C64" s="13"/>
      <c r="D64" s="13"/>
      <c r="E64" s="13"/>
      <c r="F64" s="13"/>
      <c r="G64" s="13"/>
      <c r="H64" s="16"/>
      <c r="I64" s="16"/>
      <c r="J64" s="16"/>
      <c r="K64" s="16"/>
      <c r="L64" s="13"/>
      <c r="M64" s="13"/>
      <c r="N64" s="13"/>
      <c r="O64" s="13"/>
      <c r="P64" s="13"/>
      <c r="Q64" s="16"/>
      <c r="R64" s="3"/>
      <c r="S64" s="1"/>
    </row>
    <row r="65" spans="1:19" ht="21">
      <c r="A65" s="14">
        <v>16</v>
      </c>
      <c r="B65" s="14" t="s">
        <v>222</v>
      </c>
      <c r="C65" s="17">
        <v>2.4</v>
      </c>
      <c r="D65" s="14" t="s">
        <v>223</v>
      </c>
      <c r="E65" s="14" t="s">
        <v>224</v>
      </c>
      <c r="F65" s="14" t="s">
        <v>53</v>
      </c>
      <c r="G65" s="14" t="s">
        <v>225</v>
      </c>
      <c r="H65" s="15" t="s">
        <v>226</v>
      </c>
      <c r="I65" s="15" t="s">
        <v>227</v>
      </c>
      <c r="J65" s="15" t="s">
        <v>70</v>
      </c>
      <c r="K65" s="15" t="s">
        <v>31</v>
      </c>
      <c r="L65" s="14" t="s">
        <v>228</v>
      </c>
      <c r="M65" s="14" t="s">
        <v>229</v>
      </c>
      <c r="N65" s="14">
        <v>58</v>
      </c>
      <c r="O65" s="14">
        <v>2</v>
      </c>
      <c r="P65" s="14">
        <v>2</v>
      </c>
      <c r="Q65" s="15" t="s">
        <v>230</v>
      </c>
      <c r="R65" s="3">
        <v>1</v>
      </c>
      <c r="S65" s="2" t="s">
        <v>60</v>
      </c>
    </row>
    <row r="66" spans="1:19" ht="21">
      <c r="A66" s="10"/>
      <c r="B66" s="10"/>
      <c r="C66" s="10"/>
      <c r="D66" s="10" t="s">
        <v>231</v>
      </c>
      <c r="E66" s="10"/>
      <c r="F66" s="10"/>
      <c r="G66" s="10"/>
      <c r="H66" s="6" t="s">
        <v>232</v>
      </c>
      <c r="I66" s="6" t="s">
        <v>233</v>
      </c>
      <c r="J66" s="6" t="s">
        <v>142</v>
      </c>
      <c r="K66" s="6" t="s">
        <v>31</v>
      </c>
      <c r="L66" s="10" t="s">
        <v>234</v>
      </c>
      <c r="M66" s="21" t="s">
        <v>235</v>
      </c>
      <c r="N66" s="10"/>
      <c r="O66" s="10"/>
      <c r="P66" s="10"/>
      <c r="Q66" s="6"/>
      <c r="R66" s="3"/>
      <c r="S66" s="1"/>
    </row>
    <row r="67" spans="1:19" ht="21">
      <c r="A67" s="10"/>
      <c r="B67" s="10"/>
      <c r="C67" s="10"/>
      <c r="D67" s="10"/>
      <c r="E67" s="10"/>
      <c r="F67" s="10"/>
      <c r="G67" s="10"/>
      <c r="H67" s="6"/>
      <c r="I67" s="6"/>
      <c r="J67" s="6"/>
      <c r="K67" s="6"/>
      <c r="L67" s="10"/>
      <c r="M67" s="21"/>
      <c r="N67" s="10"/>
      <c r="O67" s="10"/>
      <c r="P67" s="10"/>
      <c r="Q67" s="6"/>
      <c r="R67" s="3"/>
      <c r="S67" s="1"/>
    </row>
    <row r="68" spans="1:19" ht="21">
      <c r="A68" s="10"/>
      <c r="B68" s="10"/>
      <c r="C68" s="10"/>
      <c r="D68" s="10"/>
      <c r="E68" s="10"/>
      <c r="F68" s="10"/>
      <c r="G68" s="10"/>
      <c r="H68" s="6"/>
      <c r="I68" s="6"/>
      <c r="J68" s="6"/>
      <c r="K68" s="6"/>
      <c r="L68" s="10"/>
      <c r="M68" s="10"/>
      <c r="N68" s="10"/>
      <c r="O68" s="10"/>
      <c r="P68" s="10"/>
      <c r="Q68" s="6"/>
      <c r="R68" s="3"/>
      <c r="S68" s="1"/>
    </row>
    <row r="69" spans="1:19" ht="21.75" thickBot="1">
      <c r="A69" s="13"/>
      <c r="B69" s="13"/>
      <c r="C69" s="13"/>
      <c r="D69" s="13"/>
      <c r="E69" s="13"/>
      <c r="F69" s="13"/>
      <c r="G69" s="13"/>
      <c r="H69" s="16"/>
      <c r="I69" s="16"/>
      <c r="J69" s="16"/>
      <c r="K69" s="16"/>
      <c r="L69" s="13"/>
      <c r="M69" s="13"/>
      <c r="N69" s="13"/>
      <c r="O69" s="13"/>
      <c r="P69" s="13"/>
      <c r="Q69" s="16"/>
      <c r="R69" s="3"/>
      <c r="S69" s="1"/>
    </row>
    <row r="70" spans="1:19" ht="2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3"/>
      <c r="S70" s="1"/>
    </row>
    <row r="71" spans="1:19" ht="2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3"/>
      <c r="S71" s="1"/>
    </row>
    <row r="72" spans="1:19" ht="2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"/>
      <c r="S72" s="1"/>
    </row>
    <row r="73" spans="1:19" ht="2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3"/>
      <c r="S73" s="1"/>
    </row>
    <row r="74" spans="1:19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3"/>
      <c r="S74" s="1"/>
    </row>
    <row r="75" spans="1:19" ht="21">
      <c r="A75" s="515" t="s">
        <v>0</v>
      </c>
      <c r="B75" s="516" t="s">
        <v>1</v>
      </c>
      <c r="C75" s="516"/>
      <c r="D75" s="515" t="s">
        <v>2</v>
      </c>
      <c r="E75" s="515"/>
      <c r="F75" s="515"/>
      <c r="G75" s="515"/>
      <c r="H75" s="515" t="s">
        <v>3</v>
      </c>
      <c r="I75" s="515" t="s">
        <v>4</v>
      </c>
      <c r="J75" s="515"/>
      <c r="K75" s="515"/>
      <c r="L75" s="515"/>
      <c r="M75" s="515" t="s">
        <v>5</v>
      </c>
      <c r="N75" s="515"/>
      <c r="O75" s="515" t="s">
        <v>6</v>
      </c>
      <c r="P75" s="515"/>
      <c r="Q75" s="515" t="s">
        <v>7</v>
      </c>
      <c r="R75" s="3"/>
      <c r="S75" s="1"/>
    </row>
    <row r="76" spans="1:19" ht="63">
      <c r="A76" s="515"/>
      <c r="B76" s="7" t="s">
        <v>8</v>
      </c>
      <c r="C76" s="7" t="s">
        <v>9</v>
      </c>
      <c r="D76" s="7" t="s">
        <v>10</v>
      </c>
      <c r="E76" s="7" t="s">
        <v>11</v>
      </c>
      <c r="F76" s="7" t="s">
        <v>12</v>
      </c>
      <c r="G76" s="7" t="s">
        <v>13</v>
      </c>
      <c r="H76" s="515"/>
      <c r="I76" s="5" t="s">
        <v>14</v>
      </c>
      <c r="J76" s="5" t="s">
        <v>15</v>
      </c>
      <c r="K76" s="8" t="s">
        <v>16</v>
      </c>
      <c r="L76" s="9" t="s">
        <v>17</v>
      </c>
      <c r="M76" s="7" t="s">
        <v>18</v>
      </c>
      <c r="N76" s="7" t="s">
        <v>19</v>
      </c>
      <c r="O76" s="7" t="s">
        <v>20</v>
      </c>
      <c r="P76" s="7" t="s">
        <v>21</v>
      </c>
      <c r="Q76" s="515"/>
      <c r="R76" s="3"/>
      <c r="S76" s="1"/>
    </row>
    <row r="77" spans="1:19" ht="21">
      <c r="A77" s="10">
        <v>17</v>
      </c>
      <c r="B77" s="10" t="s">
        <v>236</v>
      </c>
      <c r="C77" s="22">
        <v>5</v>
      </c>
      <c r="D77" s="10" t="s">
        <v>223</v>
      </c>
      <c r="E77" s="10" t="s">
        <v>237</v>
      </c>
      <c r="F77" s="10" t="s">
        <v>53</v>
      </c>
      <c r="G77" s="10" t="s">
        <v>95</v>
      </c>
      <c r="H77" s="6" t="s">
        <v>238</v>
      </c>
      <c r="I77" s="6" t="s">
        <v>239</v>
      </c>
      <c r="J77" s="6" t="s">
        <v>109</v>
      </c>
      <c r="K77" s="6" t="s">
        <v>71</v>
      </c>
      <c r="L77" s="10">
        <v>11</v>
      </c>
      <c r="M77" s="12" t="s">
        <v>203</v>
      </c>
      <c r="N77" s="10"/>
      <c r="O77" s="10">
        <v>0</v>
      </c>
      <c r="P77" s="10">
        <v>2</v>
      </c>
      <c r="Q77" s="6" t="s">
        <v>100</v>
      </c>
      <c r="R77" s="25">
        <v>1</v>
      </c>
      <c r="S77" s="26" t="s">
        <v>240</v>
      </c>
    </row>
    <row r="78" spans="1:19" ht="21">
      <c r="A78" s="10"/>
      <c r="B78" s="10"/>
      <c r="C78" s="10"/>
      <c r="D78" s="10" t="s">
        <v>231</v>
      </c>
      <c r="E78" s="10"/>
      <c r="F78" s="10"/>
      <c r="G78" s="10"/>
      <c r="H78" s="6" t="s">
        <v>241</v>
      </c>
      <c r="I78" s="6" t="s">
        <v>242</v>
      </c>
      <c r="J78" s="6" t="s">
        <v>76</v>
      </c>
      <c r="K78" s="6" t="s">
        <v>71</v>
      </c>
      <c r="L78" s="10">
        <v>11</v>
      </c>
      <c r="M78" s="10"/>
      <c r="N78" s="10"/>
      <c r="O78" s="10"/>
      <c r="P78" s="10"/>
      <c r="Q78" s="6"/>
      <c r="R78" s="3"/>
      <c r="S78" s="1"/>
    </row>
    <row r="79" spans="1:19" ht="21">
      <c r="A79" s="10"/>
      <c r="B79" s="10"/>
      <c r="C79" s="10"/>
      <c r="D79" s="10" t="s">
        <v>243</v>
      </c>
      <c r="E79" s="10"/>
      <c r="F79" s="10"/>
      <c r="G79" s="10"/>
      <c r="H79" s="6"/>
      <c r="I79" s="6"/>
      <c r="J79" s="6"/>
      <c r="K79" s="6"/>
      <c r="L79" s="10"/>
      <c r="M79" s="10"/>
      <c r="N79" s="10"/>
      <c r="O79" s="10"/>
      <c r="P79" s="10"/>
      <c r="Q79" s="6"/>
      <c r="R79" s="3"/>
      <c r="S79" s="1"/>
    </row>
    <row r="80" spans="1:19" ht="21.75" thickBot="1">
      <c r="A80" s="27"/>
      <c r="B80" s="27"/>
      <c r="C80" s="27"/>
      <c r="D80" s="27"/>
      <c r="E80" s="27"/>
      <c r="F80" s="27"/>
      <c r="G80" s="27"/>
      <c r="H80" s="28"/>
      <c r="I80" s="28"/>
      <c r="J80" s="28"/>
      <c r="K80" s="28"/>
      <c r="L80" s="27"/>
      <c r="M80" s="27"/>
      <c r="N80" s="27"/>
      <c r="O80" s="27"/>
      <c r="P80" s="27"/>
      <c r="Q80" s="28"/>
      <c r="R80" s="3"/>
      <c r="S80" s="1"/>
    </row>
    <row r="81" spans="1:19" ht="21">
      <c r="A81" s="14">
        <v>18</v>
      </c>
      <c r="B81" s="14" t="s">
        <v>244</v>
      </c>
      <c r="C81" s="17">
        <v>14</v>
      </c>
      <c r="D81" s="14" t="s">
        <v>245</v>
      </c>
      <c r="E81" s="14" t="s">
        <v>246</v>
      </c>
      <c r="F81" s="14" t="s">
        <v>247</v>
      </c>
      <c r="G81" s="14" t="s">
        <v>248</v>
      </c>
      <c r="H81" s="15" t="s">
        <v>249</v>
      </c>
      <c r="I81" s="15" t="s">
        <v>250</v>
      </c>
      <c r="J81" s="15" t="s">
        <v>70</v>
      </c>
      <c r="K81" s="15" t="s">
        <v>31</v>
      </c>
      <c r="L81" s="14">
        <v>5</v>
      </c>
      <c r="M81" s="14" t="s">
        <v>251</v>
      </c>
      <c r="N81" s="14">
        <v>33</v>
      </c>
      <c r="O81" s="14">
        <v>1</v>
      </c>
      <c r="P81" s="14">
        <v>0</v>
      </c>
      <c r="Q81" s="15" t="s">
        <v>252</v>
      </c>
      <c r="R81" s="3">
        <v>0</v>
      </c>
      <c r="S81" s="1"/>
    </row>
    <row r="82" spans="1:19" ht="21">
      <c r="A82" s="10"/>
      <c r="B82" s="10"/>
      <c r="C82" s="10"/>
      <c r="D82" s="10" t="s">
        <v>253</v>
      </c>
      <c r="E82" s="10"/>
      <c r="F82" s="10"/>
      <c r="G82" s="10"/>
      <c r="H82" s="6" t="s">
        <v>254</v>
      </c>
      <c r="I82" s="6" t="s">
        <v>255</v>
      </c>
      <c r="J82" s="6" t="s">
        <v>142</v>
      </c>
      <c r="K82" s="6" t="s">
        <v>31</v>
      </c>
      <c r="L82" s="10">
        <v>5</v>
      </c>
      <c r="M82" s="10" t="s">
        <v>256</v>
      </c>
      <c r="N82" s="10"/>
      <c r="O82" s="10"/>
      <c r="P82" s="10"/>
      <c r="Q82" s="6"/>
      <c r="R82" s="3"/>
      <c r="S82" s="1"/>
    </row>
    <row r="83" spans="1:19" ht="21">
      <c r="A83" s="10"/>
      <c r="B83" s="10"/>
      <c r="C83" s="10"/>
      <c r="D83" s="10" t="s">
        <v>257</v>
      </c>
      <c r="E83" s="10"/>
      <c r="F83" s="10"/>
      <c r="G83" s="10"/>
      <c r="H83" s="6" t="s">
        <v>258</v>
      </c>
      <c r="I83" s="6"/>
      <c r="J83" s="6"/>
      <c r="K83" s="6"/>
      <c r="L83" s="10"/>
      <c r="M83" s="10"/>
      <c r="N83" s="10"/>
      <c r="O83" s="10"/>
      <c r="P83" s="10"/>
      <c r="Q83" s="6"/>
      <c r="R83" s="3"/>
      <c r="S83" s="1"/>
    </row>
    <row r="84" spans="1:19" ht="21.75" thickBot="1">
      <c r="A84" s="27"/>
      <c r="B84" s="27"/>
      <c r="C84" s="27"/>
      <c r="D84" s="27"/>
      <c r="E84" s="27"/>
      <c r="F84" s="27"/>
      <c r="G84" s="27"/>
      <c r="H84" s="28"/>
      <c r="I84" s="28"/>
      <c r="J84" s="28"/>
      <c r="K84" s="28"/>
      <c r="L84" s="27"/>
      <c r="M84" s="27"/>
      <c r="N84" s="27"/>
      <c r="O84" s="27"/>
      <c r="P84" s="27"/>
      <c r="Q84" s="28"/>
      <c r="R84" s="3"/>
      <c r="S84" s="1"/>
    </row>
    <row r="85" spans="1:19" ht="21">
      <c r="A85" s="23">
        <v>19</v>
      </c>
      <c r="B85" s="14" t="s">
        <v>259</v>
      </c>
      <c r="C85" s="17">
        <v>4</v>
      </c>
      <c r="D85" s="14" t="s">
        <v>260</v>
      </c>
      <c r="E85" s="14" t="s">
        <v>261</v>
      </c>
      <c r="F85" s="14" t="s">
        <v>262</v>
      </c>
      <c r="G85" s="14" t="s">
        <v>235</v>
      </c>
      <c r="H85" s="15" t="s">
        <v>263</v>
      </c>
      <c r="I85" s="15" t="s">
        <v>264</v>
      </c>
      <c r="J85" s="15" t="s">
        <v>30</v>
      </c>
      <c r="K85" s="15" t="s">
        <v>31</v>
      </c>
      <c r="L85" s="14">
        <v>25</v>
      </c>
      <c r="M85" s="14" t="s">
        <v>265</v>
      </c>
      <c r="N85" s="14">
        <v>43</v>
      </c>
      <c r="O85" s="14">
        <v>0</v>
      </c>
      <c r="P85" s="14">
        <v>5</v>
      </c>
      <c r="Q85" s="15" t="s">
        <v>266</v>
      </c>
      <c r="R85" s="3">
        <v>2</v>
      </c>
      <c r="S85" s="2" t="s">
        <v>267</v>
      </c>
    </row>
    <row r="86" spans="1:19" ht="21">
      <c r="A86" s="12"/>
      <c r="B86" s="10"/>
      <c r="C86" s="10"/>
      <c r="D86" s="10">
        <v>804</v>
      </c>
      <c r="E86" s="10"/>
      <c r="F86" s="10"/>
      <c r="G86" s="10"/>
      <c r="H86" s="6" t="s">
        <v>268</v>
      </c>
      <c r="I86" s="6"/>
      <c r="J86" s="6"/>
      <c r="K86" s="6"/>
      <c r="L86" s="10"/>
      <c r="M86" s="10" t="s">
        <v>269</v>
      </c>
      <c r="N86" s="10"/>
      <c r="O86" s="10"/>
      <c r="P86" s="10"/>
      <c r="Q86" s="6"/>
      <c r="R86" s="3"/>
      <c r="S86" s="2" t="s">
        <v>270</v>
      </c>
    </row>
    <row r="87" spans="1:19" ht="21">
      <c r="A87" s="12"/>
      <c r="B87" s="10"/>
      <c r="C87" s="10"/>
      <c r="D87" s="10"/>
      <c r="E87" s="10"/>
      <c r="F87" s="10"/>
      <c r="G87" s="10"/>
      <c r="H87" s="6"/>
      <c r="I87" s="6"/>
      <c r="J87" s="6"/>
      <c r="K87" s="6"/>
      <c r="L87" s="10"/>
      <c r="M87" s="10"/>
      <c r="N87" s="10"/>
      <c r="O87" s="10"/>
      <c r="P87" s="10"/>
      <c r="Q87" s="6"/>
      <c r="R87" s="3"/>
      <c r="S87" s="1"/>
    </row>
    <row r="88" spans="1:19" ht="21.75" thickBot="1">
      <c r="A88" s="29"/>
      <c r="B88" s="27"/>
      <c r="C88" s="27"/>
      <c r="D88" s="27"/>
      <c r="E88" s="27"/>
      <c r="F88" s="27"/>
      <c r="G88" s="27"/>
      <c r="H88" s="28"/>
      <c r="I88" s="28"/>
      <c r="J88" s="28"/>
      <c r="K88" s="28"/>
      <c r="L88" s="27"/>
      <c r="M88" s="27"/>
      <c r="N88" s="27"/>
      <c r="O88" s="27"/>
      <c r="P88" s="27"/>
      <c r="Q88" s="28"/>
      <c r="R88" s="24"/>
      <c r="S88" s="1"/>
    </row>
    <row r="89" spans="1:19" ht="21">
      <c r="A89" s="14">
        <v>20</v>
      </c>
      <c r="B89" s="14" t="s">
        <v>271</v>
      </c>
      <c r="C89" s="17">
        <v>7</v>
      </c>
      <c r="D89" s="14" t="s">
        <v>272</v>
      </c>
      <c r="E89" s="14" t="s">
        <v>273</v>
      </c>
      <c r="F89" s="14" t="s">
        <v>274</v>
      </c>
      <c r="G89" s="14" t="s">
        <v>275</v>
      </c>
      <c r="H89" s="15" t="s">
        <v>276</v>
      </c>
      <c r="I89" s="15" t="s">
        <v>277</v>
      </c>
      <c r="J89" s="15" t="s">
        <v>30</v>
      </c>
      <c r="K89" s="15" t="s">
        <v>31</v>
      </c>
      <c r="L89" s="14">
        <v>13</v>
      </c>
      <c r="M89" s="14" t="s">
        <v>278</v>
      </c>
      <c r="N89" s="14">
        <v>52</v>
      </c>
      <c r="O89" s="14">
        <v>0</v>
      </c>
      <c r="P89" s="14">
        <v>1</v>
      </c>
      <c r="Q89" s="15" t="s">
        <v>279</v>
      </c>
      <c r="R89" s="3">
        <v>1</v>
      </c>
      <c r="S89" s="2" t="s">
        <v>280</v>
      </c>
    </row>
    <row r="90" spans="1:19" ht="21">
      <c r="A90" s="10"/>
      <c r="B90" s="10"/>
      <c r="C90" s="10"/>
      <c r="D90" s="10" t="s">
        <v>281</v>
      </c>
      <c r="E90" s="10"/>
      <c r="F90" s="10"/>
      <c r="G90" s="10"/>
      <c r="H90" s="6" t="s">
        <v>282</v>
      </c>
      <c r="I90" s="6"/>
      <c r="J90" s="6"/>
      <c r="K90" s="6"/>
      <c r="L90" s="10"/>
      <c r="M90" s="10" t="s">
        <v>283</v>
      </c>
      <c r="N90" s="10"/>
      <c r="O90" s="10"/>
      <c r="P90" s="10"/>
      <c r="Q90" s="6"/>
      <c r="R90" s="1"/>
      <c r="S90" s="1"/>
    </row>
    <row r="91" spans="1:19" ht="21">
      <c r="A91" s="10"/>
      <c r="B91" s="10"/>
      <c r="C91" s="10"/>
      <c r="D91" s="10"/>
      <c r="E91" s="10"/>
      <c r="F91" s="10"/>
      <c r="G91" s="10"/>
      <c r="H91" s="6"/>
      <c r="I91" s="6"/>
      <c r="J91" s="6"/>
      <c r="K91" s="6"/>
      <c r="L91" s="10"/>
      <c r="M91" s="10"/>
      <c r="N91" s="10"/>
      <c r="O91" s="10"/>
      <c r="P91" s="10"/>
      <c r="Q91" s="6"/>
      <c r="R91" s="1"/>
      <c r="S91" s="1"/>
    </row>
    <row r="92" spans="1:19" ht="21.75" thickBot="1">
      <c r="A92" s="27"/>
      <c r="B92" s="27"/>
      <c r="C92" s="27"/>
      <c r="D92" s="27"/>
      <c r="E92" s="27"/>
      <c r="F92" s="27"/>
      <c r="G92" s="27"/>
      <c r="H92" s="28"/>
      <c r="I92" s="28"/>
      <c r="J92" s="28"/>
      <c r="K92" s="28"/>
      <c r="L92" s="27"/>
      <c r="M92" s="27"/>
      <c r="N92" s="27"/>
      <c r="O92" s="27"/>
      <c r="P92" s="27"/>
      <c r="Q92" s="28"/>
      <c r="R92" s="1"/>
      <c r="S92" s="1"/>
    </row>
    <row r="93" spans="1:19" ht="21">
      <c r="A93" s="14">
        <v>21</v>
      </c>
      <c r="B93" s="14" t="s">
        <v>159</v>
      </c>
      <c r="C93" s="17">
        <v>22</v>
      </c>
      <c r="D93" s="14" t="s">
        <v>284</v>
      </c>
      <c r="E93" s="14" t="s">
        <v>285</v>
      </c>
      <c r="F93" s="14" t="s">
        <v>148</v>
      </c>
      <c r="G93" s="14" t="s">
        <v>149</v>
      </c>
      <c r="H93" s="15" t="s">
        <v>286</v>
      </c>
      <c r="I93" s="15" t="s">
        <v>287</v>
      </c>
      <c r="J93" s="15" t="s">
        <v>30</v>
      </c>
      <c r="K93" s="15" t="s">
        <v>71</v>
      </c>
      <c r="L93" s="14">
        <v>3</v>
      </c>
      <c r="M93" s="14" t="s">
        <v>288</v>
      </c>
      <c r="N93" s="14"/>
      <c r="O93" s="14">
        <v>1</v>
      </c>
      <c r="P93" s="14">
        <v>0</v>
      </c>
      <c r="Q93" s="15" t="s">
        <v>289</v>
      </c>
      <c r="R93" s="3">
        <v>1</v>
      </c>
      <c r="S93" s="2" t="s">
        <v>60</v>
      </c>
    </row>
    <row r="94" spans="1:19" ht="21">
      <c r="A94" s="10"/>
      <c r="B94" s="10"/>
      <c r="C94" s="10"/>
      <c r="D94" s="10"/>
      <c r="E94" s="10"/>
      <c r="F94" s="10"/>
      <c r="G94" s="10"/>
      <c r="H94" s="6" t="s">
        <v>290</v>
      </c>
      <c r="I94" s="6" t="s">
        <v>291</v>
      </c>
      <c r="J94" s="6" t="s">
        <v>76</v>
      </c>
      <c r="K94" s="6" t="s">
        <v>71</v>
      </c>
      <c r="L94" s="10">
        <v>3</v>
      </c>
      <c r="M94" s="10" t="s">
        <v>292</v>
      </c>
      <c r="N94" s="10"/>
      <c r="O94" s="10"/>
      <c r="P94" s="10"/>
      <c r="Q94" s="6" t="s">
        <v>293</v>
      </c>
      <c r="R94" s="1"/>
      <c r="S94" s="1"/>
    </row>
    <row r="95" spans="1:19" ht="21">
      <c r="A95" s="10"/>
      <c r="B95" s="10"/>
      <c r="C95" s="10"/>
      <c r="D95" s="10"/>
      <c r="E95" s="10"/>
      <c r="F95" s="10"/>
      <c r="G95" s="10"/>
      <c r="H95" s="6"/>
      <c r="I95" s="6"/>
      <c r="J95" s="6"/>
      <c r="K95" s="6"/>
      <c r="L95" s="10"/>
      <c r="M95" s="10"/>
      <c r="N95" s="10"/>
      <c r="O95" s="10"/>
      <c r="P95" s="10"/>
      <c r="Q95" s="6"/>
      <c r="R95" s="1"/>
      <c r="S95" s="1"/>
    </row>
    <row r="96" spans="1:19" ht="21.75" thickBot="1">
      <c r="A96" s="27"/>
      <c r="B96" s="27"/>
      <c r="C96" s="27"/>
      <c r="D96" s="27"/>
      <c r="E96" s="27"/>
      <c r="F96" s="27"/>
      <c r="G96" s="27"/>
      <c r="H96" s="28"/>
      <c r="I96" s="28"/>
      <c r="J96" s="28"/>
      <c r="K96" s="28"/>
      <c r="L96" s="27"/>
      <c r="M96" s="27"/>
      <c r="N96" s="27"/>
      <c r="O96" s="27"/>
      <c r="P96" s="27"/>
      <c r="Q96" s="28"/>
      <c r="R96" s="1"/>
      <c r="S96" s="1"/>
    </row>
    <row r="97" spans="1:19" ht="21">
      <c r="A97" s="14">
        <v>22</v>
      </c>
      <c r="B97" s="14" t="s">
        <v>294</v>
      </c>
      <c r="C97" s="17">
        <v>1.1</v>
      </c>
      <c r="D97" s="14" t="s">
        <v>295</v>
      </c>
      <c r="E97" s="14" t="s">
        <v>296</v>
      </c>
      <c r="F97" s="14" t="s">
        <v>53</v>
      </c>
      <c r="G97" s="14" t="s">
        <v>297</v>
      </c>
      <c r="H97" s="15" t="s">
        <v>298</v>
      </c>
      <c r="I97" s="15" t="s">
        <v>299</v>
      </c>
      <c r="J97" s="15" t="s">
        <v>30</v>
      </c>
      <c r="K97" s="15" t="s">
        <v>71</v>
      </c>
      <c r="L97" s="14">
        <v>1</v>
      </c>
      <c r="M97" s="14" t="s">
        <v>203</v>
      </c>
      <c r="N97" s="14"/>
      <c r="O97" s="14">
        <v>0</v>
      </c>
      <c r="P97" s="14">
        <v>4</v>
      </c>
      <c r="Q97" s="15" t="s">
        <v>300</v>
      </c>
      <c r="R97" s="3">
        <v>1</v>
      </c>
      <c r="S97" s="2" t="s">
        <v>267</v>
      </c>
    </row>
    <row r="98" spans="1:19" ht="21">
      <c r="A98" s="10"/>
      <c r="B98" s="10"/>
      <c r="C98" s="10"/>
      <c r="D98" s="10"/>
      <c r="E98" s="10"/>
      <c r="F98" s="10"/>
      <c r="G98" s="10"/>
      <c r="H98" s="6" t="s">
        <v>267</v>
      </c>
      <c r="I98" s="6"/>
      <c r="J98" s="6"/>
      <c r="K98" s="6"/>
      <c r="L98" s="10"/>
      <c r="M98" s="10"/>
      <c r="N98" s="10"/>
      <c r="O98" s="10"/>
      <c r="P98" s="10"/>
      <c r="Q98" s="6"/>
      <c r="R98" s="1"/>
      <c r="S98" s="1"/>
    </row>
    <row r="99" spans="1:19" ht="21.75" thickBot="1">
      <c r="A99" s="27"/>
      <c r="B99" s="27"/>
      <c r="C99" s="27"/>
      <c r="D99" s="27"/>
      <c r="E99" s="27"/>
      <c r="F99" s="27"/>
      <c r="G99" s="27"/>
      <c r="H99" s="28"/>
      <c r="I99" s="28"/>
      <c r="J99" s="28"/>
      <c r="K99" s="28"/>
      <c r="L99" s="27"/>
      <c r="M99" s="27"/>
      <c r="N99" s="27"/>
      <c r="O99" s="27"/>
      <c r="P99" s="27"/>
      <c r="Q99" s="28"/>
      <c r="R99" s="1"/>
      <c r="S99" s="1"/>
    </row>
    <row r="100" spans="1:19" ht="21">
      <c r="A100" s="14">
        <v>23</v>
      </c>
      <c r="B100" s="14" t="s">
        <v>301</v>
      </c>
      <c r="C100" s="17">
        <v>14</v>
      </c>
      <c r="D100" s="14" t="s">
        <v>302</v>
      </c>
      <c r="E100" s="14" t="s">
        <v>303</v>
      </c>
      <c r="F100" s="14" t="s">
        <v>304</v>
      </c>
      <c r="G100" s="14" t="s">
        <v>305</v>
      </c>
      <c r="H100" s="15" t="s">
        <v>279</v>
      </c>
      <c r="I100" s="15" t="s">
        <v>306</v>
      </c>
      <c r="J100" s="15" t="s">
        <v>45</v>
      </c>
      <c r="K100" s="15" t="s">
        <v>31</v>
      </c>
      <c r="L100" s="14">
        <v>10</v>
      </c>
      <c r="M100" s="14" t="s">
        <v>307</v>
      </c>
      <c r="N100" s="14">
        <v>43</v>
      </c>
      <c r="O100" s="14">
        <v>0</v>
      </c>
      <c r="P100" s="14">
        <v>0</v>
      </c>
      <c r="Q100" s="15" t="s">
        <v>308</v>
      </c>
      <c r="R100" s="2">
        <v>0</v>
      </c>
      <c r="S100" s="1"/>
    </row>
    <row r="101" spans="1:19" ht="21">
      <c r="A101" s="10"/>
      <c r="B101" s="10"/>
      <c r="C101" s="10"/>
      <c r="D101" s="10"/>
      <c r="E101" s="10"/>
      <c r="F101" s="10"/>
      <c r="G101" s="10"/>
      <c r="H101" s="6"/>
      <c r="I101" s="6"/>
      <c r="J101" s="6"/>
      <c r="K101" s="6"/>
      <c r="L101" s="10"/>
      <c r="M101" s="10" t="s">
        <v>309</v>
      </c>
      <c r="N101" s="10"/>
      <c r="O101" s="10"/>
      <c r="P101" s="10"/>
      <c r="Q101" s="6"/>
      <c r="R101" s="1"/>
      <c r="S101" s="1"/>
    </row>
    <row r="102" spans="1:19" ht="21">
      <c r="A102" s="10"/>
      <c r="B102" s="10"/>
      <c r="C102" s="10"/>
      <c r="D102" s="10"/>
      <c r="E102" s="10"/>
      <c r="F102" s="10"/>
      <c r="G102" s="10"/>
      <c r="H102" s="6"/>
      <c r="I102" s="6"/>
      <c r="J102" s="6"/>
      <c r="K102" s="6"/>
      <c r="L102" s="10"/>
      <c r="M102" s="10"/>
      <c r="N102" s="10"/>
      <c r="O102" s="10"/>
      <c r="P102" s="10"/>
      <c r="Q102" s="6"/>
      <c r="R102" s="1"/>
      <c r="S102" s="1"/>
    </row>
    <row r="103" spans="1:19" ht="21.75" thickBot="1">
      <c r="A103" s="27"/>
      <c r="B103" s="27"/>
      <c r="C103" s="27"/>
      <c r="D103" s="27"/>
      <c r="E103" s="27"/>
      <c r="F103" s="27"/>
      <c r="G103" s="27"/>
      <c r="H103" s="28"/>
      <c r="I103" s="28"/>
      <c r="J103" s="28"/>
      <c r="K103" s="28"/>
      <c r="L103" s="27"/>
      <c r="M103" s="27"/>
      <c r="N103" s="27"/>
      <c r="O103" s="27"/>
      <c r="P103" s="27"/>
      <c r="Q103" s="28"/>
      <c r="R103" s="1"/>
      <c r="S103" s="1"/>
    </row>
    <row r="110" spans="1:19" ht="21">
      <c r="A110" s="6" t="s">
        <v>109</v>
      </c>
      <c r="B110" s="6"/>
      <c r="C110" s="6"/>
      <c r="D110" s="6"/>
      <c r="E110" s="6"/>
      <c r="F110" s="10">
        <v>5</v>
      </c>
      <c r="G110" s="10"/>
      <c r="H110" s="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21">
      <c r="A111" s="6" t="s">
        <v>310</v>
      </c>
      <c r="B111" s="6"/>
      <c r="C111" s="6"/>
      <c r="D111" s="6"/>
      <c r="E111" s="6"/>
      <c r="F111" s="10">
        <v>2</v>
      </c>
      <c r="G111" s="10"/>
      <c r="H111" s="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1" ht="21">
      <c r="A112" s="6" t="s">
        <v>311</v>
      </c>
      <c r="B112" s="6"/>
      <c r="C112" s="6"/>
      <c r="D112" s="6"/>
      <c r="E112" s="6"/>
      <c r="F112" s="10">
        <v>2</v>
      </c>
      <c r="G112" s="10"/>
      <c r="H112" s="6"/>
      <c r="I112" s="1"/>
      <c r="J112" s="1"/>
      <c r="K112" s="1"/>
    </row>
    <row r="113" spans="1:11" ht="21">
      <c r="A113" s="6" t="s">
        <v>312</v>
      </c>
      <c r="B113" s="6"/>
      <c r="C113" s="6"/>
      <c r="D113" s="6"/>
      <c r="E113" s="6"/>
      <c r="F113" s="10">
        <v>1</v>
      </c>
      <c r="G113" s="10"/>
      <c r="H113" s="6"/>
      <c r="I113" s="1"/>
      <c r="J113" s="1"/>
      <c r="K113" s="1"/>
    </row>
    <row r="114" spans="1:11" ht="21">
      <c r="A114" s="6" t="s">
        <v>201</v>
      </c>
      <c r="B114" s="6"/>
      <c r="C114" s="6"/>
      <c r="D114" s="6"/>
      <c r="E114" s="6"/>
      <c r="F114" s="10">
        <v>1</v>
      </c>
      <c r="G114" s="10"/>
      <c r="H114" s="6"/>
      <c r="I114" s="1"/>
      <c r="J114" s="1"/>
      <c r="K114" s="1"/>
    </row>
    <row r="115" spans="1:11" ht="21">
      <c r="A115" s="6" t="s">
        <v>45</v>
      </c>
      <c r="B115" s="6"/>
      <c r="C115" s="6"/>
      <c r="D115" s="6"/>
      <c r="E115" s="6"/>
      <c r="F115" s="10">
        <v>2</v>
      </c>
      <c r="G115" s="10"/>
      <c r="H115" s="6"/>
      <c r="I115" s="1"/>
      <c r="J115" s="6" t="s">
        <v>31</v>
      </c>
      <c r="K115" s="10">
        <v>12</v>
      </c>
    </row>
    <row r="116" spans="1:11" ht="21">
      <c r="A116" s="6" t="s">
        <v>76</v>
      </c>
      <c r="B116" s="6"/>
      <c r="C116" s="6"/>
      <c r="D116" s="6"/>
      <c r="E116" s="6"/>
      <c r="F116" s="10"/>
      <c r="G116" s="12">
        <v>6</v>
      </c>
      <c r="H116" s="11" t="s">
        <v>313</v>
      </c>
      <c r="I116" s="1"/>
      <c r="J116" s="6" t="s">
        <v>71</v>
      </c>
      <c r="K116" s="10">
        <v>6</v>
      </c>
    </row>
    <row r="117" spans="1:11" ht="21">
      <c r="A117" s="6" t="s">
        <v>142</v>
      </c>
      <c r="B117" s="6"/>
      <c r="C117" s="6"/>
      <c r="D117" s="6"/>
      <c r="E117" s="6"/>
      <c r="F117" s="10"/>
      <c r="G117" s="12">
        <v>4</v>
      </c>
      <c r="H117" s="11" t="s">
        <v>313</v>
      </c>
      <c r="I117" s="1"/>
      <c r="J117" s="6"/>
      <c r="K117" s="12">
        <v>18</v>
      </c>
    </row>
    <row r="118" spans="1:11" ht="21">
      <c r="A118" s="6" t="s">
        <v>70</v>
      </c>
      <c r="B118" s="6"/>
      <c r="C118" s="6"/>
      <c r="D118" s="6"/>
      <c r="E118" s="6"/>
      <c r="F118" s="10">
        <v>5</v>
      </c>
      <c r="G118" s="10"/>
      <c r="H118" s="6"/>
      <c r="I118" s="1"/>
      <c r="J118" s="1"/>
      <c r="K118" s="1"/>
    </row>
    <row r="119" spans="1:11" ht="21">
      <c r="A119" s="6"/>
      <c r="B119" s="6"/>
      <c r="C119" s="6"/>
      <c r="D119" s="6"/>
      <c r="E119" s="6"/>
      <c r="F119" s="12">
        <v>18</v>
      </c>
      <c r="G119" s="10"/>
      <c r="H119" s="6"/>
      <c r="I119" s="1"/>
      <c r="J119" s="1"/>
      <c r="K119" s="1"/>
    </row>
  </sheetData>
  <sheetProtection/>
  <mergeCells count="26">
    <mergeCell ref="H75:H76"/>
    <mergeCell ref="I75:L75"/>
    <mergeCell ref="M39:N39"/>
    <mergeCell ref="O39:P39"/>
    <mergeCell ref="Q39:Q40"/>
    <mergeCell ref="M75:N75"/>
    <mergeCell ref="O75:P75"/>
    <mergeCell ref="Q75:Q76"/>
    <mergeCell ref="H39:H40"/>
    <mergeCell ref="I39:L39"/>
    <mergeCell ref="D39:G39"/>
    <mergeCell ref="H3:H4"/>
    <mergeCell ref="I3:L3"/>
    <mergeCell ref="M3:N3"/>
    <mergeCell ref="O3:P3"/>
    <mergeCell ref="Q3:Q4"/>
    <mergeCell ref="A1:Q1"/>
    <mergeCell ref="A2:Q2"/>
    <mergeCell ref="A75:A76"/>
    <mergeCell ref="B75:C75"/>
    <mergeCell ref="D75:G75"/>
    <mergeCell ref="A3:A4"/>
    <mergeCell ref="B3:C3"/>
    <mergeCell ref="D3:G3"/>
    <mergeCell ref="A39:A40"/>
    <mergeCell ref="B39:C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">
      <selection activeCell="A1" sqref="A1:Q2"/>
    </sheetView>
  </sheetViews>
  <sheetFormatPr defaultColWidth="9.140625" defaultRowHeight="15"/>
  <sheetData>
    <row r="1" spans="1:17" s="333" customFormat="1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</row>
    <row r="2" spans="1:17" s="333" customFormat="1" ht="21">
      <c r="A2" s="514" t="s">
        <v>1209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</row>
    <row r="3" spans="1:19" ht="21">
      <c r="A3" s="515" t="s">
        <v>0</v>
      </c>
      <c r="B3" s="516" t="s">
        <v>1</v>
      </c>
      <c r="C3" s="516"/>
      <c r="D3" s="515" t="s">
        <v>2</v>
      </c>
      <c r="E3" s="515"/>
      <c r="F3" s="515"/>
      <c r="G3" s="515"/>
      <c r="H3" s="515" t="s">
        <v>3</v>
      </c>
      <c r="I3" s="515" t="s">
        <v>4</v>
      </c>
      <c r="J3" s="515"/>
      <c r="K3" s="515"/>
      <c r="L3" s="515"/>
      <c r="M3" s="515" t="s">
        <v>5</v>
      </c>
      <c r="N3" s="515"/>
      <c r="O3" s="515" t="s">
        <v>6</v>
      </c>
      <c r="P3" s="515"/>
      <c r="Q3" s="515" t="s">
        <v>7</v>
      </c>
      <c r="R3" s="33"/>
      <c r="S3" s="33"/>
    </row>
    <row r="4" spans="1:19" ht="63">
      <c r="A4" s="515"/>
      <c r="B4" s="36" t="s">
        <v>8</v>
      </c>
      <c r="C4" s="36" t="s">
        <v>9</v>
      </c>
      <c r="D4" s="36" t="s">
        <v>10</v>
      </c>
      <c r="E4" s="36" t="s">
        <v>11</v>
      </c>
      <c r="F4" s="36" t="s">
        <v>12</v>
      </c>
      <c r="G4" s="36" t="s">
        <v>13</v>
      </c>
      <c r="H4" s="515"/>
      <c r="I4" s="34" t="s">
        <v>14</v>
      </c>
      <c r="J4" s="34" t="s">
        <v>15</v>
      </c>
      <c r="K4" s="37" t="s">
        <v>16</v>
      </c>
      <c r="L4" s="38" t="s">
        <v>17</v>
      </c>
      <c r="M4" s="36" t="s">
        <v>18</v>
      </c>
      <c r="N4" s="36" t="s">
        <v>19</v>
      </c>
      <c r="O4" s="36" t="s">
        <v>20</v>
      </c>
      <c r="P4" s="36" t="s">
        <v>21</v>
      </c>
      <c r="Q4" s="515"/>
      <c r="R4" s="33" t="s">
        <v>22</v>
      </c>
      <c r="S4" s="33"/>
    </row>
    <row r="5" spans="1:19" ht="21">
      <c r="A5" s="39">
        <v>1</v>
      </c>
      <c r="B5" s="39" t="s">
        <v>314</v>
      </c>
      <c r="C5" s="50">
        <v>21</v>
      </c>
      <c r="D5" s="39" t="s">
        <v>315</v>
      </c>
      <c r="E5" s="39" t="s">
        <v>316</v>
      </c>
      <c r="F5" s="39" t="s">
        <v>317</v>
      </c>
      <c r="G5" s="39" t="s">
        <v>318</v>
      </c>
      <c r="H5" s="35" t="s">
        <v>319</v>
      </c>
      <c r="I5" s="35" t="s">
        <v>320</v>
      </c>
      <c r="J5" s="35" t="s">
        <v>30</v>
      </c>
      <c r="K5" s="35" t="s">
        <v>31</v>
      </c>
      <c r="L5" s="39">
        <v>4</v>
      </c>
      <c r="M5" s="39" t="s">
        <v>321</v>
      </c>
      <c r="N5" s="39">
        <v>40</v>
      </c>
      <c r="O5" s="39">
        <v>0</v>
      </c>
      <c r="P5" s="39">
        <v>0</v>
      </c>
      <c r="Q5" s="35" t="s">
        <v>322</v>
      </c>
      <c r="R5" s="32">
        <v>0</v>
      </c>
      <c r="S5" s="30"/>
    </row>
    <row r="6" spans="1:19" ht="21">
      <c r="A6" s="39"/>
      <c r="B6" s="39"/>
      <c r="C6" s="39"/>
      <c r="D6" s="39" t="s">
        <v>323</v>
      </c>
      <c r="E6" s="39"/>
      <c r="F6" s="39"/>
      <c r="G6" s="39"/>
      <c r="H6" s="35"/>
      <c r="I6" s="35"/>
      <c r="J6" s="35"/>
      <c r="K6" s="35"/>
      <c r="L6" s="39"/>
      <c r="M6" s="39" t="s">
        <v>324</v>
      </c>
      <c r="N6" s="39"/>
      <c r="O6" s="39"/>
      <c r="P6" s="39"/>
      <c r="Q6" s="35"/>
      <c r="R6" s="32"/>
      <c r="S6" s="30"/>
    </row>
    <row r="7" spans="1:19" ht="21.75" thickBot="1">
      <c r="A7" s="42"/>
      <c r="B7" s="42"/>
      <c r="C7" s="42"/>
      <c r="D7" s="42"/>
      <c r="E7" s="42"/>
      <c r="F7" s="42"/>
      <c r="G7" s="42"/>
      <c r="H7" s="45"/>
      <c r="I7" s="45"/>
      <c r="J7" s="45"/>
      <c r="K7" s="45"/>
      <c r="L7" s="42"/>
      <c r="M7" s="42"/>
      <c r="N7" s="42"/>
      <c r="O7" s="42"/>
      <c r="P7" s="42"/>
      <c r="Q7" s="45"/>
      <c r="R7" s="32"/>
      <c r="S7" s="30"/>
    </row>
    <row r="8" spans="1:19" ht="21">
      <c r="A8" s="43">
        <v>2</v>
      </c>
      <c r="B8" s="43" t="s">
        <v>325</v>
      </c>
      <c r="C8" s="46">
        <v>16.3</v>
      </c>
      <c r="D8" s="43" t="s">
        <v>326</v>
      </c>
      <c r="E8" s="43" t="s">
        <v>327</v>
      </c>
      <c r="F8" s="43" t="s">
        <v>328</v>
      </c>
      <c r="G8" s="43" t="s">
        <v>324</v>
      </c>
      <c r="H8" s="44" t="s">
        <v>329</v>
      </c>
      <c r="I8" s="44" t="s">
        <v>330</v>
      </c>
      <c r="J8" s="44" t="s">
        <v>109</v>
      </c>
      <c r="K8" s="44" t="s">
        <v>71</v>
      </c>
      <c r="L8" s="43">
        <v>12</v>
      </c>
      <c r="M8" s="39" t="s">
        <v>331</v>
      </c>
      <c r="N8" s="39">
        <v>27</v>
      </c>
      <c r="O8" s="39">
        <v>0</v>
      </c>
      <c r="P8" s="39">
        <v>3</v>
      </c>
      <c r="Q8" s="44" t="s">
        <v>332</v>
      </c>
      <c r="R8" s="32">
        <v>1</v>
      </c>
      <c r="S8" s="31" t="s">
        <v>267</v>
      </c>
    </row>
    <row r="9" spans="1:19" ht="21.75" thickBot="1">
      <c r="A9" s="39"/>
      <c r="B9" s="39"/>
      <c r="C9" s="39"/>
      <c r="D9" s="39" t="s">
        <v>295</v>
      </c>
      <c r="E9" s="39"/>
      <c r="F9" s="39"/>
      <c r="G9" s="39"/>
      <c r="H9" s="35" t="s">
        <v>333</v>
      </c>
      <c r="I9" s="35"/>
      <c r="J9" s="35"/>
      <c r="K9" s="35"/>
      <c r="L9" s="39">
        <v>12</v>
      </c>
      <c r="M9" s="42" t="s">
        <v>334</v>
      </c>
      <c r="N9" s="42"/>
      <c r="O9" s="42"/>
      <c r="P9" s="42"/>
      <c r="Q9" s="35" t="s">
        <v>335</v>
      </c>
      <c r="R9" s="32">
        <v>1</v>
      </c>
      <c r="S9" s="31" t="s">
        <v>88</v>
      </c>
    </row>
    <row r="10" spans="1:19" ht="21.75" thickBot="1">
      <c r="A10" s="42"/>
      <c r="B10" s="42"/>
      <c r="C10" s="42"/>
      <c r="D10" s="42"/>
      <c r="E10" s="42"/>
      <c r="F10" s="42"/>
      <c r="G10" s="42"/>
      <c r="H10" s="45"/>
      <c r="I10" s="45"/>
      <c r="J10" s="45"/>
      <c r="K10" s="45"/>
      <c r="L10" s="42"/>
      <c r="M10" s="42"/>
      <c r="N10" s="42"/>
      <c r="O10" s="42"/>
      <c r="P10" s="42"/>
      <c r="Q10" s="45"/>
      <c r="R10" s="32"/>
      <c r="S10" s="30"/>
    </row>
    <row r="11" spans="1:19" ht="21">
      <c r="A11" s="43">
        <v>3</v>
      </c>
      <c r="B11" s="43" t="s">
        <v>336</v>
      </c>
      <c r="C11" s="46">
        <v>20.3</v>
      </c>
      <c r="D11" s="43" t="s">
        <v>337</v>
      </c>
      <c r="E11" s="43" t="s">
        <v>338</v>
      </c>
      <c r="F11" s="43" t="s">
        <v>53</v>
      </c>
      <c r="G11" s="43" t="s">
        <v>339</v>
      </c>
      <c r="H11" s="44" t="s">
        <v>340</v>
      </c>
      <c r="I11" s="44" t="s">
        <v>341</v>
      </c>
      <c r="J11" s="44" t="s">
        <v>30</v>
      </c>
      <c r="K11" s="44" t="s">
        <v>71</v>
      </c>
      <c r="L11" s="43">
        <v>7</v>
      </c>
      <c r="M11" s="63" t="s">
        <v>203</v>
      </c>
      <c r="N11" s="43"/>
      <c r="O11" s="43">
        <v>0</v>
      </c>
      <c r="P11" s="43">
        <v>2</v>
      </c>
      <c r="Q11" s="44" t="s">
        <v>335</v>
      </c>
      <c r="R11" s="32">
        <v>1</v>
      </c>
      <c r="S11" s="31" t="s">
        <v>280</v>
      </c>
    </row>
    <row r="12" spans="1:19" ht="21">
      <c r="A12" s="39"/>
      <c r="B12" s="39"/>
      <c r="C12" s="39"/>
      <c r="D12" s="39" t="s">
        <v>193</v>
      </c>
      <c r="E12" s="39"/>
      <c r="F12" s="39"/>
      <c r="G12" s="39"/>
      <c r="H12" s="35"/>
      <c r="I12" s="35"/>
      <c r="J12" s="35"/>
      <c r="K12" s="35"/>
      <c r="L12" s="39">
        <v>6</v>
      </c>
      <c r="M12" s="39"/>
      <c r="N12" s="39"/>
      <c r="O12" s="39"/>
      <c r="P12" s="39"/>
      <c r="Q12" s="35"/>
      <c r="R12" s="32"/>
      <c r="S12" s="30"/>
    </row>
    <row r="13" spans="1:19" ht="21.75" thickBot="1">
      <c r="A13" s="42"/>
      <c r="B13" s="42"/>
      <c r="C13" s="42"/>
      <c r="D13" s="42"/>
      <c r="E13" s="42"/>
      <c r="F13" s="42"/>
      <c r="G13" s="42"/>
      <c r="H13" s="45"/>
      <c r="I13" s="45"/>
      <c r="J13" s="45"/>
      <c r="K13" s="45"/>
      <c r="L13" s="42"/>
      <c r="M13" s="42"/>
      <c r="N13" s="42"/>
      <c r="O13" s="42"/>
      <c r="P13" s="42"/>
      <c r="Q13" s="45"/>
      <c r="R13" s="32"/>
      <c r="S13" s="30"/>
    </row>
    <row r="14" spans="1:19" ht="21">
      <c r="A14" s="43">
        <v>4</v>
      </c>
      <c r="B14" s="43" t="s">
        <v>342</v>
      </c>
      <c r="C14" s="46">
        <v>10.3</v>
      </c>
      <c r="D14" s="43" t="s">
        <v>343</v>
      </c>
      <c r="E14" s="43" t="s">
        <v>344</v>
      </c>
      <c r="F14" s="43" t="s">
        <v>345</v>
      </c>
      <c r="G14" s="43" t="s">
        <v>346</v>
      </c>
      <c r="H14" s="44" t="s">
        <v>347</v>
      </c>
      <c r="I14" s="44" t="s">
        <v>348</v>
      </c>
      <c r="J14" s="44" t="s">
        <v>57</v>
      </c>
      <c r="K14" s="44" t="s">
        <v>31</v>
      </c>
      <c r="L14" s="43">
        <v>3</v>
      </c>
      <c r="M14" s="43" t="s">
        <v>349</v>
      </c>
      <c r="N14" s="43">
        <v>57</v>
      </c>
      <c r="O14" s="43">
        <v>5</v>
      </c>
      <c r="P14" s="43">
        <v>1</v>
      </c>
      <c r="Q14" s="44" t="s">
        <v>350</v>
      </c>
      <c r="R14" s="32">
        <v>1</v>
      </c>
      <c r="S14" s="31" t="s">
        <v>351</v>
      </c>
    </row>
    <row r="15" spans="1:19" ht="21">
      <c r="A15" s="39"/>
      <c r="B15" s="39"/>
      <c r="C15" s="39"/>
      <c r="D15" s="39" t="s">
        <v>352</v>
      </c>
      <c r="E15" s="39"/>
      <c r="F15" s="39"/>
      <c r="G15" s="39"/>
      <c r="H15" s="35" t="s">
        <v>353</v>
      </c>
      <c r="I15" s="35" t="s">
        <v>354</v>
      </c>
      <c r="J15" s="35" t="s">
        <v>76</v>
      </c>
      <c r="K15" s="35" t="s">
        <v>31</v>
      </c>
      <c r="L15" s="39">
        <v>3</v>
      </c>
      <c r="M15" s="39" t="s">
        <v>355</v>
      </c>
      <c r="N15" s="39"/>
      <c r="O15" s="39"/>
      <c r="P15" s="39"/>
      <c r="Q15" s="35"/>
      <c r="R15" s="32"/>
      <c r="S15" s="30"/>
    </row>
    <row r="16" spans="1:19" ht="21">
      <c r="A16" s="39"/>
      <c r="B16" s="39"/>
      <c r="C16" s="39"/>
      <c r="D16" s="39"/>
      <c r="E16" s="39"/>
      <c r="F16" s="39"/>
      <c r="G16" s="39"/>
      <c r="H16" s="35"/>
      <c r="I16" s="35"/>
      <c r="J16" s="35"/>
      <c r="K16" s="35"/>
      <c r="L16" s="39"/>
      <c r="M16" s="39"/>
      <c r="N16" s="39"/>
      <c r="O16" s="39"/>
      <c r="P16" s="39"/>
      <c r="Q16" s="35"/>
      <c r="R16" s="32"/>
      <c r="S16" s="30"/>
    </row>
    <row r="17" spans="1:19" ht="21.75" thickBot="1">
      <c r="A17" s="42"/>
      <c r="B17" s="42"/>
      <c r="C17" s="42"/>
      <c r="D17" s="42"/>
      <c r="E17" s="42"/>
      <c r="F17" s="42"/>
      <c r="G17" s="42"/>
      <c r="H17" s="45"/>
      <c r="I17" s="45"/>
      <c r="J17" s="45"/>
      <c r="K17" s="45"/>
      <c r="L17" s="42"/>
      <c r="M17" s="42"/>
      <c r="N17" s="42"/>
      <c r="O17" s="42"/>
      <c r="P17" s="42"/>
      <c r="Q17" s="45"/>
      <c r="R17" s="32"/>
      <c r="S17" s="30"/>
    </row>
    <row r="18" spans="1:19" ht="21">
      <c r="A18" s="43">
        <v>5</v>
      </c>
      <c r="B18" s="43" t="s">
        <v>356</v>
      </c>
      <c r="C18" s="43">
        <v>8.5</v>
      </c>
      <c r="D18" s="43" t="s">
        <v>357</v>
      </c>
      <c r="E18" s="43" t="s">
        <v>358</v>
      </c>
      <c r="F18" s="43" t="s">
        <v>359</v>
      </c>
      <c r="G18" s="43" t="s">
        <v>360</v>
      </c>
      <c r="H18" s="44" t="s">
        <v>361</v>
      </c>
      <c r="I18" s="44" t="s">
        <v>362</v>
      </c>
      <c r="J18" s="44" t="s">
        <v>98</v>
      </c>
      <c r="K18" s="44" t="s">
        <v>71</v>
      </c>
      <c r="L18" s="43">
        <v>8</v>
      </c>
      <c r="M18" s="63" t="s">
        <v>203</v>
      </c>
      <c r="N18" s="43"/>
      <c r="O18" s="43">
        <v>0</v>
      </c>
      <c r="P18" s="43">
        <v>5</v>
      </c>
      <c r="Q18" s="47" t="s">
        <v>363</v>
      </c>
      <c r="R18" s="32">
        <v>2</v>
      </c>
      <c r="S18" s="31" t="s">
        <v>351</v>
      </c>
    </row>
    <row r="19" spans="1:19" ht="21">
      <c r="A19" s="39"/>
      <c r="B19" s="39"/>
      <c r="C19" s="39"/>
      <c r="D19" s="39" t="s">
        <v>364</v>
      </c>
      <c r="E19" s="39"/>
      <c r="F19" s="39"/>
      <c r="G19" s="39"/>
      <c r="H19" s="35" t="s">
        <v>365</v>
      </c>
      <c r="I19" s="35"/>
      <c r="J19" s="35"/>
      <c r="K19" s="35"/>
      <c r="L19" s="39">
        <v>21</v>
      </c>
      <c r="M19" s="39"/>
      <c r="N19" s="39"/>
      <c r="O19" s="39"/>
      <c r="P19" s="39"/>
      <c r="Q19" s="48"/>
      <c r="R19" s="32">
        <v>1</v>
      </c>
      <c r="S19" s="31" t="s">
        <v>88</v>
      </c>
    </row>
    <row r="20" spans="1:19" ht="21.75" thickBot="1">
      <c r="A20" s="42"/>
      <c r="B20" s="42"/>
      <c r="C20" s="42"/>
      <c r="D20" s="42"/>
      <c r="E20" s="42"/>
      <c r="F20" s="42"/>
      <c r="G20" s="42"/>
      <c r="H20" s="45"/>
      <c r="I20" s="45"/>
      <c r="J20" s="45"/>
      <c r="K20" s="45"/>
      <c r="L20" s="42"/>
      <c r="M20" s="42"/>
      <c r="N20" s="42"/>
      <c r="O20" s="42"/>
      <c r="P20" s="42"/>
      <c r="Q20" s="45"/>
      <c r="R20" s="32"/>
      <c r="S20" s="30"/>
    </row>
    <row r="21" spans="1:19" ht="21">
      <c r="A21" s="43">
        <v>6</v>
      </c>
      <c r="B21" s="43" t="s">
        <v>366</v>
      </c>
      <c r="C21" s="46">
        <v>19.25</v>
      </c>
      <c r="D21" s="43" t="s">
        <v>295</v>
      </c>
      <c r="E21" s="43" t="s">
        <v>327</v>
      </c>
      <c r="F21" s="43" t="s">
        <v>328</v>
      </c>
      <c r="G21" s="43" t="s">
        <v>324</v>
      </c>
      <c r="H21" s="64" t="s">
        <v>203</v>
      </c>
      <c r="I21" s="44" t="s">
        <v>367</v>
      </c>
      <c r="J21" s="44" t="s">
        <v>70</v>
      </c>
      <c r="K21" s="44" t="s">
        <v>31</v>
      </c>
      <c r="L21" s="43">
        <v>5</v>
      </c>
      <c r="M21" s="43" t="s">
        <v>368</v>
      </c>
      <c r="N21" s="43">
        <v>55</v>
      </c>
      <c r="O21" s="43">
        <v>1</v>
      </c>
      <c r="P21" s="43">
        <v>0</v>
      </c>
      <c r="Q21" s="64" t="s">
        <v>369</v>
      </c>
      <c r="R21" s="51"/>
      <c r="S21" s="30"/>
    </row>
    <row r="22" spans="1:19" ht="21">
      <c r="A22" s="39"/>
      <c r="B22" s="39"/>
      <c r="C22" s="39"/>
      <c r="D22" s="39" t="s">
        <v>370</v>
      </c>
      <c r="E22" s="39"/>
      <c r="F22" s="39"/>
      <c r="G22" s="39"/>
      <c r="H22" s="35"/>
      <c r="I22" s="35"/>
      <c r="J22" s="35"/>
      <c r="K22" s="35"/>
      <c r="L22" s="39"/>
      <c r="M22" s="39"/>
      <c r="N22" s="39"/>
      <c r="O22" s="39"/>
      <c r="P22" s="39"/>
      <c r="Q22" s="35"/>
      <c r="R22" s="32"/>
      <c r="S22" s="30"/>
    </row>
    <row r="23" spans="1:19" ht="21.75" thickBot="1">
      <c r="A23" s="42"/>
      <c r="B23" s="42"/>
      <c r="C23" s="42"/>
      <c r="D23" s="42"/>
      <c r="E23" s="42"/>
      <c r="F23" s="42"/>
      <c r="G23" s="42"/>
      <c r="H23" s="45"/>
      <c r="I23" s="45"/>
      <c r="J23" s="45"/>
      <c r="K23" s="45"/>
      <c r="L23" s="42"/>
      <c r="M23" s="42"/>
      <c r="N23" s="42"/>
      <c r="O23" s="42"/>
      <c r="P23" s="42"/>
      <c r="Q23" s="45"/>
      <c r="R23" s="32"/>
      <c r="S23" s="30"/>
    </row>
    <row r="24" spans="1:19" ht="21">
      <c r="A24" s="43">
        <v>7</v>
      </c>
      <c r="B24" s="43" t="s">
        <v>366</v>
      </c>
      <c r="C24" s="46">
        <v>5.3</v>
      </c>
      <c r="D24" s="43" t="s">
        <v>223</v>
      </c>
      <c r="E24" s="43" t="s">
        <v>371</v>
      </c>
      <c r="F24" s="43" t="s">
        <v>372</v>
      </c>
      <c r="G24" s="43" t="s">
        <v>373</v>
      </c>
      <c r="H24" s="44" t="s">
        <v>374</v>
      </c>
      <c r="I24" s="44" t="s">
        <v>375</v>
      </c>
      <c r="J24" s="44" t="s">
        <v>70</v>
      </c>
      <c r="K24" s="44" t="s">
        <v>71</v>
      </c>
      <c r="L24" s="43">
        <v>5</v>
      </c>
      <c r="M24" s="43" t="s">
        <v>376</v>
      </c>
      <c r="N24" s="43">
        <v>35</v>
      </c>
      <c r="O24" s="43">
        <v>0</v>
      </c>
      <c r="P24" s="43">
        <v>13</v>
      </c>
      <c r="Q24" s="47" t="s">
        <v>47</v>
      </c>
      <c r="R24" s="65">
        <v>1</v>
      </c>
      <c r="S24" s="66" t="s">
        <v>267</v>
      </c>
    </row>
    <row r="25" spans="1:19" ht="21">
      <c r="A25" s="39"/>
      <c r="B25" s="39"/>
      <c r="C25" s="39"/>
      <c r="D25" s="39" t="s">
        <v>377</v>
      </c>
      <c r="E25" s="39"/>
      <c r="F25" s="39"/>
      <c r="G25" s="39"/>
      <c r="H25" s="35"/>
      <c r="I25" s="35" t="s">
        <v>378</v>
      </c>
      <c r="J25" s="35" t="s">
        <v>142</v>
      </c>
      <c r="K25" s="35" t="s">
        <v>71</v>
      </c>
      <c r="L25" s="39">
        <v>5</v>
      </c>
      <c r="M25" s="39" t="s">
        <v>106</v>
      </c>
      <c r="N25" s="39"/>
      <c r="O25" s="39"/>
      <c r="P25" s="39"/>
      <c r="Q25" s="48"/>
      <c r="R25" s="53"/>
      <c r="S25" s="52"/>
    </row>
    <row r="26" spans="1:19" ht="21">
      <c r="A26" s="39"/>
      <c r="B26" s="39"/>
      <c r="C26" s="39"/>
      <c r="D26" s="39"/>
      <c r="E26" s="39"/>
      <c r="F26" s="39"/>
      <c r="G26" s="39"/>
      <c r="H26" s="35"/>
      <c r="I26" s="35"/>
      <c r="J26" s="35"/>
      <c r="K26" s="35"/>
      <c r="L26" s="39"/>
      <c r="M26" s="39"/>
      <c r="N26" s="39"/>
      <c r="O26" s="39"/>
      <c r="P26" s="39"/>
      <c r="Q26" s="35"/>
      <c r="R26" s="32"/>
      <c r="S26" s="30"/>
    </row>
    <row r="27" spans="1:19" ht="21.75" thickBot="1">
      <c r="A27" s="42"/>
      <c r="B27" s="42"/>
      <c r="C27" s="42"/>
      <c r="D27" s="42"/>
      <c r="E27" s="42"/>
      <c r="F27" s="42"/>
      <c r="G27" s="42"/>
      <c r="H27" s="45"/>
      <c r="I27" s="45"/>
      <c r="J27" s="45"/>
      <c r="K27" s="45"/>
      <c r="L27" s="42"/>
      <c r="M27" s="42"/>
      <c r="N27" s="42"/>
      <c r="O27" s="42"/>
      <c r="P27" s="42"/>
      <c r="Q27" s="45"/>
      <c r="R27" s="53"/>
      <c r="S27" s="52"/>
    </row>
    <row r="28" spans="1:19" ht="21">
      <c r="A28" s="43">
        <v>8</v>
      </c>
      <c r="B28" s="43" t="s">
        <v>379</v>
      </c>
      <c r="C28" s="46">
        <v>12.55</v>
      </c>
      <c r="D28" s="43" t="s">
        <v>380</v>
      </c>
      <c r="E28" s="43" t="s">
        <v>346</v>
      </c>
      <c r="F28" s="43" t="s">
        <v>53</v>
      </c>
      <c r="G28" s="43" t="s">
        <v>346</v>
      </c>
      <c r="H28" s="44" t="s">
        <v>381</v>
      </c>
      <c r="I28" s="44" t="s">
        <v>382</v>
      </c>
      <c r="J28" s="44" t="s">
        <v>98</v>
      </c>
      <c r="K28" s="44" t="s">
        <v>31</v>
      </c>
      <c r="L28" s="43">
        <v>6</v>
      </c>
      <c r="M28" s="58" t="s">
        <v>383</v>
      </c>
      <c r="N28" s="43">
        <v>45</v>
      </c>
      <c r="O28" s="43">
        <v>0</v>
      </c>
      <c r="P28" s="43">
        <v>11</v>
      </c>
      <c r="Q28" s="44" t="s">
        <v>384</v>
      </c>
      <c r="R28" s="56">
        <v>1</v>
      </c>
      <c r="S28" s="57" t="s">
        <v>385</v>
      </c>
    </row>
    <row r="29" spans="1:19" ht="21">
      <c r="A29" s="39"/>
      <c r="B29" s="39"/>
      <c r="C29" s="39"/>
      <c r="D29" s="39"/>
      <c r="E29" s="39"/>
      <c r="F29" s="39"/>
      <c r="G29" s="39"/>
      <c r="H29" s="35" t="s">
        <v>386</v>
      </c>
      <c r="I29" s="35"/>
      <c r="J29" s="35"/>
      <c r="K29" s="35"/>
      <c r="L29" s="39"/>
      <c r="M29" s="49" t="s">
        <v>387</v>
      </c>
      <c r="N29" s="39"/>
      <c r="O29" s="39"/>
      <c r="P29" s="39"/>
      <c r="Q29" s="35" t="s">
        <v>388</v>
      </c>
      <c r="R29" s="32"/>
      <c r="S29" s="30"/>
    </row>
    <row r="30" spans="1:19" ht="21.75" thickBot="1">
      <c r="A30" s="42"/>
      <c r="B30" s="42"/>
      <c r="C30" s="42"/>
      <c r="D30" s="42"/>
      <c r="E30" s="42"/>
      <c r="F30" s="42"/>
      <c r="G30" s="42"/>
      <c r="H30" s="45"/>
      <c r="I30" s="45"/>
      <c r="J30" s="45"/>
      <c r="K30" s="45"/>
      <c r="L30" s="42"/>
      <c r="M30" s="42"/>
      <c r="N30" s="42"/>
      <c r="O30" s="42"/>
      <c r="P30" s="42"/>
      <c r="Q30" s="45"/>
      <c r="R30" s="32"/>
      <c r="S30" s="30"/>
    </row>
    <row r="31" spans="1:19" ht="21">
      <c r="A31" s="43">
        <v>9</v>
      </c>
      <c r="B31" s="43" t="s">
        <v>389</v>
      </c>
      <c r="C31" s="46">
        <v>6.3</v>
      </c>
      <c r="D31" s="43" t="s">
        <v>390</v>
      </c>
      <c r="E31" s="43" t="s">
        <v>391</v>
      </c>
      <c r="F31" s="43" t="s">
        <v>392</v>
      </c>
      <c r="G31" s="43" t="s">
        <v>275</v>
      </c>
      <c r="H31" s="44" t="s">
        <v>393</v>
      </c>
      <c r="I31" s="44" t="s">
        <v>394</v>
      </c>
      <c r="J31" s="44" t="s">
        <v>70</v>
      </c>
      <c r="K31" s="44" t="s">
        <v>31</v>
      </c>
      <c r="L31" s="43">
        <v>7</v>
      </c>
      <c r="M31" s="58" t="s">
        <v>395</v>
      </c>
      <c r="N31" s="43">
        <v>39</v>
      </c>
      <c r="O31" s="43">
        <v>0</v>
      </c>
      <c r="P31" s="43">
        <v>12</v>
      </c>
      <c r="Q31" s="44" t="s">
        <v>396</v>
      </c>
      <c r="R31" s="56">
        <v>1</v>
      </c>
      <c r="S31" s="57" t="s">
        <v>111</v>
      </c>
    </row>
    <row r="32" spans="1:19" ht="21">
      <c r="A32" s="43"/>
      <c r="B32" s="43"/>
      <c r="C32" s="46"/>
      <c r="D32" s="43" t="s">
        <v>392</v>
      </c>
      <c r="E32" s="43"/>
      <c r="F32" s="43"/>
      <c r="G32" s="43"/>
      <c r="H32" s="44" t="s">
        <v>397</v>
      </c>
      <c r="I32" s="44" t="s">
        <v>398</v>
      </c>
      <c r="J32" s="44" t="s">
        <v>142</v>
      </c>
      <c r="K32" s="44" t="s">
        <v>31</v>
      </c>
      <c r="L32" s="43">
        <v>7</v>
      </c>
      <c r="M32" s="58" t="s">
        <v>399</v>
      </c>
      <c r="N32" s="43"/>
      <c r="O32" s="43"/>
      <c r="P32" s="43"/>
      <c r="Q32" s="44"/>
      <c r="R32" s="56"/>
      <c r="S32" s="57"/>
    </row>
    <row r="33" spans="1:19" ht="21">
      <c r="A33" s="43"/>
      <c r="B33" s="43"/>
      <c r="C33" s="46"/>
      <c r="D33" s="43"/>
      <c r="E33" s="43"/>
      <c r="F33" s="43"/>
      <c r="G33" s="43"/>
      <c r="H33" s="44" t="s">
        <v>400</v>
      </c>
      <c r="I33" s="44"/>
      <c r="J33" s="44"/>
      <c r="K33" s="44"/>
      <c r="L33" s="43"/>
      <c r="M33" s="58"/>
      <c r="N33" s="43"/>
      <c r="O33" s="43"/>
      <c r="P33" s="43"/>
      <c r="Q33" s="44"/>
      <c r="R33" s="56"/>
      <c r="S33" s="57"/>
    </row>
    <row r="34" spans="1:19" ht="21">
      <c r="A34" s="39"/>
      <c r="B34" s="39"/>
      <c r="C34" s="39"/>
      <c r="D34" s="39"/>
      <c r="E34" s="39"/>
      <c r="F34" s="39"/>
      <c r="G34" s="39"/>
      <c r="H34" s="35"/>
      <c r="I34" s="35"/>
      <c r="J34" s="35"/>
      <c r="K34" s="35"/>
      <c r="L34" s="39"/>
      <c r="M34" s="49"/>
      <c r="N34" s="39"/>
      <c r="O34" s="39"/>
      <c r="P34" s="39"/>
      <c r="Q34" s="35"/>
      <c r="R34" s="32"/>
      <c r="S34" s="30"/>
    </row>
    <row r="35" spans="1:19" ht="21.75" thickBot="1">
      <c r="A35" s="42"/>
      <c r="B35" s="42"/>
      <c r="C35" s="42"/>
      <c r="D35" s="42"/>
      <c r="E35" s="42"/>
      <c r="F35" s="42"/>
      <c r="G35" s="42"/>
      <c r="H35" s="45"/>
      <c r="I35" s="45"/>
      <c r="J35" s="45"/>
      <c r="K35" s="45"/>
      <c r="L35" s="42"/>
      <c r="M35" s="42"/>
      <c r="N35" s="42"/>
      <c r="O35" s="42"/>
      <c r="P35" s="42"/>
      <c r="Q35" s="45"/>
      <c r="R35" s="32"/>
      <c r="S35" s="30"/>
    </row>
    <row r="36" spans="1:19" ht="2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2"/>
      <c r="S36" s="30"/>
    </row>
    <row r="37" spans="1:19" ht="2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2"/>
      <c r="S37" s="30"/>
    </row>
    <row r="38" spans="1:19" ht="2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2"/>
      <c r="S38" s="30"/>
    </row>
    <row r="39" spans="1:19" ht="21">
      <c r="A39" s="515" t="s">
        <v>0</v>
      </c>
      <c r="B39" s="516" t="s">
        <v>1</v>
      </c>
      <c r="C39" s="516"/>
      <c r="D39" s="515" t="s">
        <v>2</v>
      </c>
      <c r="E39" s="515"/>
      <c r="F39" s="515"/>
      <c r="G39" s="515"/>
      <c r="H39" s="515" t="s">
        <v>3</v>
      </c>
      <c r="I39" s="515" t="s">
        <v>4</v>
      </c>
      <c r="J39" s="515"/>
      <c r="K39" s="515"/>
      <c r="L39" s="515"/>
      <c r="M39" s="515" t="s">
        <v>5</v>
      </c>
      <c r="N39" s="515"/>
      <c r="O39" s="515" t="s">
        <v>6</v>
      </c>
      <c r="P39" s="515"/>
      <c r="Q39" s="515" t="s">
        <v>7</v>
      </c>
      <c r="R39" s="32"/>
      <c r="S39" s="30"/>
    </row>
    <row r="40" spans="1:19" ht="63">
      <c r="A40" s="515"/>
      <c r="B40" s="36" t="s">
        <v>8</v>
      </c>
      <c r="C40" s="36" t="s">
        <v>9</v>
      </c>
      <c r="D40" s="36" t="s">
        <v>10</v>
      </c>
      <c r="E40" s="36" t="s">
        <v>11</v>
      </c>
      <c r="F40" s="36" t="s">
        <v>12</v>
      </c>
      <c r="G40" s="36" t="s">
        <v>13</v>
      </c>
      <c r="H40" s="515"/>
      <c r="I40" s="34" t="s">
        <v>14</v>
      </c>
      <c r="J40" s="34" t="s">
        <v>15</v>
      </c>
      <c r="K40" s="37" t="s">
        <v>16</v>
      </c>
      <c r="L40" s="38" t="s">
        <v>17</v>
      </c>
      <c r="M40" s="36" t="s">
        <v>18</v>
      </c>
      <c r="N40" s="36" t="s">
        <v>19</v>
      </c>
      <c r="O40" s="36" t="s">
        <v>20</v>
      </c>
      <c r="P40" s="36" t="s">
        <v>21</v>
      </c>
      <c r="Q40" s="515"/>
      <c r="R40" s="32"/>
      <c r="S40" s="30"/>
    </row>
    <row r="41" spans="1:19" ht="21">
      <c r="A41" s="39">
        <v>10</v>
      </c>
      <c r="B41" s="39" t="s">
        <v>401</v>
      </c>
      <c r="C41" s="50">
        <v>12.4</v>
      </c>
      <c r="D41" s="39" t="s">
        <v>295</v>
      </c>
      <c r="E41" s="39"/>
      <c r="F41" s="39" t="s">
        <v>402</v>
      </c>
      <c r="G41" s="39" t="s">
        <v>193</v>
      </c>
      <c r="H41" s="35" t="s">
        <v>403</v>
      </c>
      <c r="I41" s="35" t="s">
        <v>404</v>
      </c>
      <c r="J41" s="35" t="s">
        <v>405</v>
      </c>
      <c r="K41" s="35" t="s">
        <v>71</v>
      </c>
      <c r="L41" s="39">
        <v>10</v>
      </c>
      <c r="M41" s="39" t="s">
        <v>406</v>
      </c>
      <c r="N41" s="39" t="s">
        <v>407</v>
      </c>
      <c r="O41" s="39">
        <v>0</v>
      </c>
      <c r="P41" s="39">
        <v>4</v>
      </c>
      <c r="Q41" s="35" t="s">
        <v>335</v>
      </c>
      <c r="R41" s="32">
        <v>1</v>
      </c>
      <c r="S41" s="31" t="s">
        <v>408</v>
      </c>
    </row>
    <row r="42" spans="1:19" ht="21">
      <c r="A42" s="39"/>
      <c r="B42" s="39"/>
      <c r="C42" s="39"/>
      <c r="D42" s="39" t="s">
        <v>409</v>
      </c>
      <c r="E42" s="39"/>
      <c r="F42" s="39"/>
      <c r="G42" s="39"/>
      <c r="H42" s="35" t="s">
        <v>410</v>
      </c>
      <c r="I42" s="35"/>
      <c r="J42" s="35"/>
      <c r="K42" s="35"/>
      <c r="L42" s="39"/>
      <c r="M42" s="39"/>
      <c r="N42" s="39"/>
      <c r="O42" s="39"/>
      <c r="P42" s="39"/>
      <c r="Q42" s="35"/>
      <c r="R42" s="32">
        <v>1</v>
      </c>
      <c r="S42" s="31" t="s">
        <v>60</v>
      </c>
    </row>
    <row r="43" spans="1:19" ht="21.75" thickBot="1">
      <c r="A43" s="42"/>
      <c r="B43" s="42"/>
      <c r="C43" s="42"/>
      <c r="D43" s="42"/>
      <c r="E43" s="42"/>
      <c r="F43" s="42"/>
      <c r="G43" s="42"/>
      <c r="H43" s="45" t="s">
        <v>411</v>
      </c>
      <c r="I43" s="45"/>
      <c r="J43" s="45"/>
      <c r="K43" s="45"/>
      <c r="L43" s="42"/>
      <c r="M43" s="42"/>
      <c r="N43" s="42"/>
      <c r="O43" s="42"/>
      <c r="P43" s="42"/>
      <c r="Q43" s="45"/>
      <c r="R43" s="32"/>
      <c r="S43" s="30"/>
    </row>
    <row r="44" spans="1:19" ht="21">
      <c r="A44" s="43">
        <v>11</v>
      </c>
      <c r="B44" s="43" t="s">
        <v>401</v>
      </c>
      <c r="C44" s="46">
        <v>4.3</v>
      </c>
      <c r="D44" s="43" t="s">
        <v>223</v>
      </c>
      <c r="E44" s="43" t="s">
        <v>412</v>
      </c>
      <c r="F44" s="43" t="s">
        <v>413</v>
      </c>
      <c r="G44" s="43" t="s">
        <v>373</v>
      </c>
      <c r="H44" s="44" t="s">
        <v>414</v>
      </c>
      <c r="I44" s="44" t="s">
        <v>415</v>
      </c>
      <c r="J44" s="44" t="s">
        <v>30</v>
      </c>
      <c r="K44" s="44" t="s">
        <v>71</v>
      </c>
      <c r="L44" s="43">
        <v>3</v>
      </c>
      <c r="M44" s="43" t="s">
        <v>416</v>
      </c>
      <c r="N44" s="43">
        <v>32</v>
      </c>
      <c r="O44" s="43">
        <v>2</v>
      </c>
      <c r="P44" s="43">
        <v>2</v>
      </c>
      <c r="Q44" s="44" t="s">
        <v>47</v>
      </c>
      <c r="R44" s="32"/>
      <c r="S44" s="30"/>
    </row>
    <row r="45" spans="1:19" ht="21">
      <c r="A45" s="39"/>
      <c r="B45" s="39"/>
      <c r="C45" s="39"/>
      <c r="D45" s="39" t="s">
        <v>417</v>
      </c>
      <c r="E45" s="39"/>
      <c r="F45" s="39"/>
      <c r="G45" s="39"/>
      <c r="H45" s="35" t="s">
        <v>418</v>
      </c>
      <c r="I45" s="35"/>
      <c r="J45" s="35"/>
      <c r="K45" s="35"/>
      <c r="L45" s="39">
        <v>10</v>
      </c>
      <c r="M45" s="39" t="s">
        <v>419</v>
      </c>
      <c r="N45" s="39"/>
      <c r="O45" s="39"/>
      <c r="P45" s="39"/>
      <c r="Q45" s="35"/>
      <c r="R45" s="32"/>
      <c r="S45" s="30"/>
    </row>
    <row r="46" spans="1:19" ht="21.75" thickBot="1">
      <c r="A46" s="42"/>
      <c r="B46" s="42"/>
      <c r="C46" s="42"/>
      <c r="D46" s="42"/>
      <c r="E46" s="42"/>
      <c r="F46" s="42"/>
      <c r="G46" s="42"/>
      <c r="H46" s="45"/>
      <c r="I46" s="45"/>
      <c r="J46" s="45"/>
      <c r="K46" s="45"/>
      <c r="L46" s="42"/>
      <c r="M46" s="42"/>
      <c r="N46" s="42"/>
      <c r="O46" s="42"/>
      <c r="P46" s="42"/>
      <c r="Q46" s="45"/>
      <c r="R46" s="53"/>
      <c r="S46" s="52"/>
    </row>
    <row r="47" spans="1:19" ht="21">
      <c r="A47" s="43">
        <v>12</v>
      </c>
      <c r="B47" s="43" t="s">
        <v>401</v>
      </c>
      <c r="C47" s="46">
        <v>14</v>
      </c>
      <c r="D47" s="43" t="s">
        <v>420</v>
      </c>
      <c r="E47" s="43" t="s">
        <v>421</v>
      </c>
      <c r="F47" s="43" t="s">
        <v>422</v>
      </c>
      <c r="G47" s="43" t="s">
        <v>225</v>
      </c>
      <c r="H47" s="44" t="s">
        <v>374</v>
      </c>
      <c r="I47" s="44" t="s">
        <v>423</v>
      </c>
      <c r="J47" s="44" t="s">
        <v>98</v>
      </c>
      <c r="K47" s="44" t="s">
        <v>31</v>
      </c>
      <c r="L47" s="43">
        <v>28</v>
      </c>
      <c r="M47" s="43" t="s">
        <v>424</v>
      </c>
      <c r="N47" s="43">
        <v>40</v>
      </c>
      <c r="O47" s="43">
        <v>2</v>
      </c>
      <c r="P47" s="43">
        <v>0</v>
      </c>
      <c r="Q47" s="44" t="s">
        <v>72</v>
      </c>
      <c r="R47" s="56">
        <v>0</v>
      </c>
      <c r="S47" s="57"/>
    </row>
    <row r="48" spans="1:19" ht="21">
      <c r="A48" s="39"/>
      <c r="B48" s="39"/>
      <c r="C48" s="39"/>
      <c r="D48" s="39" t="s">
        <v>225</v>
      </c>
      <c r="E48" s="39"/>
      <c r="F48" s="39"/>
      <c r="G48" s="39"/>
      <c r="H48" s="35"/>
      <c r="I48" s="35"/>
      <c r="J48" s="35"/>
      <c r="K48" s="35"/>
      <c r="L48" s="39"/>
      <c r="M48" s="39" t="s">
        <v>235</v>
      </c>
      <c r="N48" s="39"/>
      <c r="O48" s="39"/>
      <c r="P48" s="39"/>
      <c r="Q48" s="35"/>
      <c r="R48" s="32"/>
      <c r="S48" s="30"/>
    </row>
    <row r="49" spans="1:19" ht="21.75" thickBot="1">
      <c r="A49" s="42"/>
      <c r="B49" s="42"/>
      <c r="C49" s="42"/>
      <c r="D49" s="42" t="s">
        <v>425</v>
      </c>
      <c r="E49" s="42"/>
      <c r="F49" s="42"/>
      <c r="G49" s="42"/>
      <c r="H49" s="45"/>
      <c r="I49" s="45"/>
      <c r="J49" s="45"/>
      <c r="K49" s="45"/>
      <c r="L49" s="42"/>
      <c r="M49" s="42"/>
      <c r="N49" s="42"/>
      <c r="O49" s="42"/>
      <c r="P49" s="42"/>
      <c r="Q49" s="45"/>
      <c r="R49" s="32"/>
      <c r="S49" s="30"/>
    </row>
    <row r="50" spans="1:19" ht="21">
      <c r="A50" s="43">
        <v>13</v>
      </c>
      <c r="B50" s="43" t="s">
        <v>426</v>
      </c>
      <c r="C50" s="46">
        <v>5.3</v>
      </c>
      <c r="D50" s="43" t="s">
        <v>427</v>
      </c>
      <c r="E50" s="43" t="s">
        <v>428</v>
      </c>
      <c r="F50" s="43" t="s">
        <v>53</v>
      </c>
      <c r="G50" s="43" t="s">
        <v>429</v>
      </c>
      <c r="H50" s="44" t="s">
        <v>374</v>
      </c>
      <c r="I50" s="44" t="s">
        <v>430</v>
      </c>
      <c r="J50" s="44" t="s">
        <v>57</v>
      </c>
      <c r="K50" s="44" t="s">
        <v>71</v>
      </c>
      <c r="L50" s="43">
        <v>10</v>
      </c>
      <c r="M50" s="58" t="s">
        <v>431</v>
      </c>
      <c r="N50" s="58">
        <v>44</v>
      </c>
      <c r="O50" s="58">
        <v>0</v>
      </c>
      <c r="P50" s="58">
        <v>1</v>
      </c>
      <c r="Q50" s="47" t="s">
        <v>432</v>
      </c>
      <c r="R50" s="32">
        <v>0</v>
      </c>
      <c r="S50" s="30"/>
    </row>
    <row r="51" spans="1:19" ht="21">
      <c r="A51" s="39"/>
      <c r="B51" s="39"/>
      <c r="C51" s="39"/>
      <c r="D51" s="39" t="s">
        <v>433</v>
      </c>
      <c r="E51" s="39"/>
      <c r="F51" s="39"/>
      <c r="G51" s="39"/>
      <c r="H51" s="35"/>
      <c r="I51" s="35"/>
      <c r="J51" s="35"/>
      <c r="K51" s="35"/>
      <c r="L51" s="39"/>
      <c r="M51" s="49" t="s">
        <v>399</v>
      </c>
      <c r="N51" s="49"/>
      <c r="O51" s="49"/>
      <c r="P51" s="49"/>
      <c r="Q51" s="48" t="s">
        <v>434</v>
      </c>
      <c r="R51" s="32"/>
      <c r="S51" s="30"/>
    </row>
    <row r="52" spans="1:19" ht="21">
      <c r="A52" s="39"/>
      <c r="B52" s="39"/>
      <c r="C52" s="39"/>
      <c r="D52" s="39"/>
      <c r="E52" s="39"/>
      <c r="F52" s="39"/>
      <c r="G52" s="39"/>
      <c r="H52" s="35"/>
      <c r="I52" s="35"/>
      <c r="J52" s="35"/>
      <c r="K52" s="35"/>
      <c r="L52" s="39"/>
      <c r="M52" s="49"/>
      <c r="N52" s="49"/>
      <c r="O52" s="49"/>
      <c r="P52" s="49"/>
      <c r="Q52" s="48"/>
      <c r="R52" s="32"/>
      <c r="S52" s="30"/>
    </row>
    <row r="53" spans="1:19" ht="21.75" thickBot="1">
      <c r="A53" s="42"/>
      <c r="B53" s="42"/>
      <c r="C53" s="42"/>
      <c r="D53" s="42"/>
      <c r="E53" s="42"/>
      <c r="F53" s="42"/>
      <c r="G53" s="42"/>
      <c r="H53" s="45"/>
      <c r="I53" s="45"/>
      <c r="J53" s="45"/>
      <c r="K53" s="45"/>
      <c r="L53" s="42"/>
      <c r="M53" s="59"/>
      <c r="N53" s="59"/>
      <c r="O53" s="59"/>
      <c r="P53" s="59"/>
      <c r="Q53" s="60"/>
      <c r="R53" s="32"/>
      <c r="S53" s="30"/>
    </row>
    <row r="54" spans="1:19" ht="21">
      <c r="A54" s="43">
        <v>14</v>
      </c>
      <c r="B54" s="43" t="s">
        <v>426</v>
      </c>
      <c r="C54" s="43">
        <v>16.37</v>
      </c>
      <c r="D54" s="43" t="s">
        <v>295</v>
      </c>
      <c r="E54" s="43" t="s">
        <v>435</v>
      </c>
      <c r="F54" s="43" t="s">
        <v>436</v>
      </c>
      <c r="G54" s="43" t="s">
        <v>193</v>
      </c>
      <c r="H54" s="44" t="s">
        <v>437</v>
      </c>
      <c r="I54" s="44" t="s">
        <v>438</v>
      </c>
      <c r="J54" s="44" t="s">
        <v>70</v>
      </c>
      <c r="K54" s="44" t="s">
        <v>31</v>
      </c>
      <c r="L54" s="43">
        <v>7</v>
      </c>
      <c r="M54" s="67" t="s">
        <v>439</v>
      </c>
      <c r="N54" s="58">
        <v>47</v>
      </c>
      <c r="O54" s="58">
        <v>0</v>
      </c>
      <c r="P54" s="58">
        <v>15</v>
      </c>
      <c r="Q54" s="47" t="s">
        <v>335</v>
      </c>
      <c r="R54" s="32">
        <v>1</v>
      </c>
      <c r="S54" s="31" t="s">
        <v>440</v>
      </c>
    </row>
    <row r="55" spans="1:19" ht="21">
      <c r="A55" s="39"/>
      <c r="B55" s="39"/>
      <c r="C55" s="39"/>
      <c r="D55" s="39" t="s">
        <v>441</v>
      </c>
      <c r="E55" s="39"/>
      <c r="F55" s="39"/>
      <c r="G55" s="39"/>
      <c r="H55" s="35" t="s">
        <v>442</v>
      </c>
      <c r="I55" s="35" t="s">
        <v>443</v>
      </c>
      <c r="J55" s="35" t="s">
        <v>142</v>
      </c>
      <c r="K55" s="35" t="s">
        <v>31</v>
      </c>
      <c r="L55" s="39">
        <v>2</v>
      </c>
      <c r="M55" s="49" t="s">
        <v>444</v>
      </c>
      <c r="N55" s="49"/>
      <c r="O55" s="49"/>
      <c r="P55" s="49"/>
      <c r="Q55" s="48"/>
      <c r="R55" s="32"/>
      <c r="S55" s="30"/>
    </row>
    <row r="56" spans="1:19" ht="21.75" thickBot="1">
      <c r="A56" s="42"/>
      <c r="B56" s="42"/>
      <c r="C56" s="42"/>
      <c r="D56" s="42"/>
      <c r="E56" s="42"/>
      <c r="F56" s="42"/>
      <c r="G56" s="42"/>
      <c r="H56" s="45"/>
      <c r="I56" s="45"/>
      <c r="J56" s="45"/>
      <c r="K56" s="45"/>
      <c r="L56" s="42"/>
      <c r="M56" s="59"/>
      <c r="N56" s="59"/>
      <c r="O56" s="59"/>
      <c r="P56" s="59"/>
      <c r="Q56" s="60"/>
      <c r="R56" s="32"/>
      <c r="S56" s="30"/>
    </row>
    <row r="57" spans="1:19" ht="21">
      <c r="A57" s="43">
        <v>15</v>
      </c>
      <c r="B57" s="43" t="s">
        <v>445</v>
      </c>
      <c r="C57" s="46">
        <v>15.3</v>
      </c>
      <c r="D57" s="43" t="s">
        <v>446</v>
      </c>
      <c r="E57" s="43" t="s">
        <v>447</v>
      </c>
      <c r="F57" s="43" t="s">
        <v>448</v>
      </c>
      <c r="G57" s="43" t="s">
        <v>449</v>
      </c>
      <c r="H57" s="44" t="s">
        <v>450</v>
      </c>
      <c r="I57" s="44" t="s">
        <v>451</v>
      </c>
      <c r="J57" s="44" t="s">
        <v>70</v>
      </c>
      <c r="K57" s="44" t="s">
        <v>71</v>
      </c>
      <c r="L57" s="43">
        <v>2</v>
      </c>
      <c r="M57" s="58" t="s">
        <v>452</v>
      </c>
      <c r="N57" s="58">
        <v>55</v>
      </c>
      <c r="O57" s="58">
        <v>4</v>
      </c>
      <c r="P57" s="58">
        <v>1</v>
      </c>
      <c r="Q57" s="47" t="s">
        <v>453</v>
      </c>
      <c r="R57" s="32">
        <v>1</v>
      </c>
      <c r="S57" s="31" t="s">
        <v>351</v>
      </c>
    </row>
    <row r="58" spans="1:19" ht="21">
      <c r="A58" s="43"/>
      <c r="B58" s="43"/>
      <c r="C58" s="46"/>
      <c r="D58" s="43" t="s">
        <v>454</v>
      </c>
      <c r="E58" s="43"/>
      <c r="F58" s="43"/>
      <c r="G58" s="43"/>
      <c r="H58" s="44" t="s">
        <v>455</v>
      </c>
      <c r="I58" s="44"/>
      <c r="J58" s="44"/>
      <c r="K58" s="44"/>
      <c r="L58" s="43"/>
      <c r="M58" s="58" t="s">
        <v>456</v>
      </c>
      <c r="N58" s="58"/>
      <c r="O58" s="58"/>
      <c r="P58" s="58"/>
      <c r="Q58" s="47"/>
      <c r="R58" s="32">
        <v>1</v>
      </c>
      <c r="S58" s="31" t="s">
        <v>34</v>
      </c>
    </row>
    <row r="59" spans="1:19" ht="21">
      <c r="A59" s="39"/>
      <c r="B59" s="39"/>
      <c r="C59" s="39"/>
      <c r="D59" s="39" t="s">
        <v>457</v>
      </c>
      <c r="E59" s="39"/>
      <c r="F59" s="39"/>
      <c r="G59" s="39"/>
      <c r="H59" s="35" t="s">
        <v>458</v>
      </c>
      <c r="I59" s="35"/>
      <c r="J59" s="35"/>
      <c r="K59" s="35"/>
      <c r="L59" s="39"/>
      <c r="M59" s="49"/>
      <c r="N59" s="49"/>
      <c r="O59" s="49"/>
      <c r="P59" s="49"/>
      <c r="Q59" s="48"/>
      <c r="R59" s="32"/>
      <c r="S59" s="30"/>
    </row>
    <row r="60" spans="1:19" ht="21.75" thickBot="1">
      <c r="A60" s="42"/>
      <c r="B60" s="42"/>
      <c r="C60" s="42"/>
      <c r="D60" s="42"/>
      <c r="E60" s="42"/>
      <c r="F60" s="42"/>
      <c r="G60" s="42"/>
      <c r="H60" s="45"/>
      <c r="I60" s="45"/>
      <c r="J60" s="45"/>
      <c r="K60" s="45"/>
      <c r="L60" s="42"/>
      <c r="M60" s="59"/>
      <c r="N60" s="59"/>
      <c r="O60" s="59"/>
      <c r="P60" s="59"/>
      <c r="Q60" s="60"/>
      <c r="R60" s="32"/>
      <c r="S60" s="30"/>
    </row>
    <row r="61" spans="1:19" ht="21">
      <c r="A61" s="43">
        <v>16</v>
      </c>
      <c r="B61" s="46" t="s">
        <v>459</v>
      </c>
      <c r="C61" s="46">
        <v>3.05</v>
      </c>
      <c r="D61" s="43" t="s">
        <v>460</v>
      </c>
      <c r="E61" s="43" t="s">
        <v>461</v>
      </c>
      <c r="F61" s="43" t="s">
        <v>148</v>
      </c>
      <c r="G61" s="43" t="s">
        <v>149</v>
      </c>
      <c r="H61" s="44" t="s">
        <v>462</v>
      </c>
      <c r="I61" s="44" t="s">
        <v>463</v>
      </c>
      <c r="J61" s="44" t="s">
        <v>30</v>
      </c>
      <c r="K61" s="44" t="s">
        <v>71</v>
      </c>
      <c r="L61" s="43">
        <v>12</v>
      </c>
      <c r="M61" s="58" t="s">
        <v>464</v>
      </c>
      <c r="N61" s="58">
        <v>31</v>
      </c>
      <c r="O61" s="58">
        <v>2</v>
      </c>
      <c r="P61" s="58">
        <v>0</v>
      </c>
      <c r="Q61" s="47" t="s">
        <v>252</v>
      </c>
      <c r="R61" s="32">
        <v>0</v>
      </c>
      <c r="S61" s="30"/>
    </row>
    <row r="62" spans="1:19" ht="21">
      <c r="A62" s="39"/>
      <c r="B62" s="39"/>
      <c r="C62" s="39"/>
      <c r="D62" s="39" t="s">
        <v>465</v>
      </c>
      <c r="E62" s="39"/>
      <c r="F62" s="39"/>
      <c r="G62" s="39"/>
      <c r="H62" s="35" t="s">
        <v>466</v>
      </c>
      <c r="I62" s="35"/>
      <c r="J62" s="35"/>
      <c r="K62" s="35"/>
      <c r="L62" s="39"/>
      <c r="M62" s="49" t="s">
        <v>467</v>
      </c>
      <c r="N62" s="49"/>
      <c r="O62" s="49"/>
      <c r="P62" s="49"/>
      <c r="Q62" s="48"/>
      <c r="R62" s="32"/>
      <c r="S62" s="30"/>
    </row>
    <row r="63" spans="1:19" ht="21">
      <c r="A63" s="39"/>
      <c r="B63" s="39"/>
      <c r="C63" s="39"/>
      <c r="D63" s="39"/>
      <c r="E63" s="39"/>
      <c r="F63" s="39"/>
      <c r="G63" s="39"/>
      <c r="H63" s="35" t="s">
        <v>468</v>
      </c>
      <c r="I63" s="35"/>
      <c r="J63" s="35"/>
      <c r="K63" s="35"/>
      <c r="L63" s="39"/>
      <c r="M63" s="39"/>
      <c r="N63" s="39"/>
      <c r="O63" s="39"/>
      <c r="P63" s="39"/>
      <c r="Q63" s="35"/>
      <c r="R63" s="32"/>
      <c r="S63" s="30"/>
    </row>
    <row r="64" spans="1:19" ht="21.75" thickBot="1">
      <c r="A64" s="42"/>
      <c r="B64" s="42"/>
      <c r="C64" s="42"/>
      <c r="D64" s="42"/>
      <c r="E64" s="42"/>
      <c r="F64" s="42"/>
      <c r="G64" s="42"/>
      <c r="H64" s="45"/>
      <c r="I64" s="45"/>
      <c r="J64" s="45"/>
      <c r="K64" s="45"/>
      <c r="L64" s="42"/>
      <c r="M64" s="42"/>
      <c r="N64" s="42"/>
      <c r="O64" s="42"/>
      <c r="P64" s="42"/>
      <c r="Q64" s="45"/>
      <c r="R64" s="32"/>
      <c r="S64" s="30"/>
    </row>
    <row r="65" spans="1:19" ht="21">
      <c r="A65" s="43">
        <v>17</v>
      </c>
      <c r="B65" s="43" t="s">
        <v>469</v>
      </c>
      <c r="C65" s="46">
        <v>21.5</v>
      </c>
      <c r="D65" s="43" t="s">
        <v>470</v>
      </c>
      <c r="E65" s="43" t="s">
        <v>471</v>
      </c>
      <c r="F65" s="43"/>
      <c r="G65" s="43" t="s">
        <v>472</v>
      </c>
      <c r="H65" s="44" t="s">
        <v>473</v>
      </c>
      <c r="I65" s="44" t="s">
        <v>474</v>
      </c>
      <c r="J65" s="44" t="s">
        <v>405</v>
      </c>
      <c r="K65" s="44" t="s">
        <v>31</v>
      </c>
      <c r="L65" s="43">
        <v>9</v>
      </c>
      <c r="M65" s="43" t="s">
        <v>475</v>
      </c>
      <c r="N65" s="43">
        <v>50</v>
      </c>
      <c r="O65" s="43">
        <v>2</v>
      </c>
      <c r="P65" s="43">
        <v>2</v>
      </c>
      <c r="Q65" s="44" t="s">
        <v>363</v>
      </c>
      <c r="R65" s="32">
        <v>1</v>
      </c>
      <c r="S65" s="31" t="s">
        <v>351</v>
      </c>
    </row>
    <row r="66" spans="1:19" ht="21">
      <c r="A66" s="39"/>
      <c r="B66" s="39"/>
      <c r="C66" s="39"/>
      <c r="D66" s="39" t="s">
        <v>476</v>
      </c>
      <c r="E66" s="39"/>
      <c r="F66" s="39"/>
      <c r="G66" s="39"/>
      <c r="H66" s="35"/>
      <c r="I66" s="35"/>
      <c r="J66" s="35"/>
      <c r="K66" s="35"/>
      <c r="L66" s="39">
        <v>11</v>
      </c>
      <c r="M66" s="49" t="s">
        <v>477</v>
      </c>
      <c r="N66" s="39"/>
      <c r="O66" s="39"/>
      <c r="P66" s="39"/>
      <c r="Q66" s="35"/>
      <c r="R66" s="32"/>
      <c r="S66" s="30"/>
    </row>
    <row r="67" spans="1:19" ht="21.75" thickBot="1">
      <c r="A67" s="42"/>
      <c r="B67" s="42"/>
      <c r="C67" s="42"/>
      <c r="D67" s="42"/>
      <c r="E67" s="42"/>
      <c r="F67" s="42"/>
      <c r="G67" s="42"/>
      <c r="H67" s="45"/>
      <c r="I67" s="45"/>
      <c r="J67" s="45"/>
      <c r="K67" s="45"/>
      <c r="L67" s="42"/>
      <c r="M67" s="42"/>
      <c r="N67" s="42"/>
      <c r="O67" s="42"/>
      <c r="P67" s="42"/>
      <c r="Q67" s="45"/>
      <c r="R67" s="32"/>
      <c r="S67" s="30"/>
    </row>
    <row r="68" spans="1:19" ht="21">
      <c r="A68" s="43">
        <v>18</v>
      </c>
      <c r="B68" s="43" t="s">
        <v>469</v>
      </c>
      <c r="C68" s="46">
        <v>21</v>
      </c>
      <c r="D68" s="43" t="s">
        <v>478</v>
      </c>
      <c r="E68" s="43" t="s">
        <v>479</v>
      </c>
      <c r="F68" s="43" t="s">
        <v>53</v>
      </c>
      <c r="G68" s="43" t="s">
        <v>149</v>
      </c>
      <c r="H68" s="44" t="s">
        <v>480</v>
      </c>
      <c r="I68" s="44" t="s">
        <v>481</v>
      </c>
      <c r="J68" s="44" t="s">
        <v>482</v>
      </c>
      <c r="K68" s="44" t="s">
        <v>31</v>
      </c>
      <c r="L68" s="43">
        <v>4</v>
      </c>
      <c r="M68" s="43" t="s">
        <v>483</v>
      </c>
      <c r="N68" s="43">
        <v>28</v>
      </c>
      <c r="O68" s="43">
        <v>1</v>
      </c>
      <c r="P68" s="43">
        <v>0</v>
      </c>
      <c r="Q68" s="44" t="s">
        <v>434</v>
      </c>
      <c r="R68" s="32">
        <v>1</v>
      </c>
      <c r="S68" s="31" t="s">
        <v>34</v>
      </c>
    </row>
    <row r="69" spans="1:19" ht="21">
      <c r="A69" s="39"/>
      <c r="B69" s="39"/>
      <c r="C69" s="39"/>
      <c r="D69" s="39" t="s">
        <v>484</v>
      </c>
      <c r="E69" s="39"/>
      <c r="F69" s="39"/>
      <c r="G69" s="39"/>
      <c r="H69" s="35" t="s">
        <v>485</v>
      </c>
      <c r="I69" s="35" t="s">
        <v>486</v>
      </c>
      <c r="J69" s="35" t="s">
        <v>76</v>
      </c>
      <c r="K69" s="35" t="s">
        <v>31</v>
      </c>
      <c r="L69" s="39">
        <v>4</v>
      </c>
      <c r="M69" s="49"/>
      <c r="N69" s="39"/>
      <c r="O69" s="39"/>
      <c r="P69" s="39"/>
      <c r="Q69" s="35" t="s">
        <v>487</v>
      </c>
      <c r="R69" s="32"/>
      <c r="S69" s="30"/>
    </row>
    <row r="70" spans="1:19" ht="21.75" thickBot="1">
      <c r="A70" s="42"/>
      <c r="B70" s="42"/>
      <c r="C70" s="42"/>
      <c r="D70" s="42"/>
      <c r="E70" s="42"/>
      <c r="F70" s="42"/>
      <c r="G70" s="42"/>
      <c r="H70" s="45" t="s">
        <v>488</v>
      </c>
      <c r="I70" s="45"/>
      <c r="J70" s="45"/>
      <c r="K70" s="45"/>
      <c r="L70" s="42"/>
      <c r="M70" s="42"/>
      <c r="N70" s="42"/>
      <c r="O70" s="42"/>
      <c r="P70" s="42"/>
      <c r="Q70" s="45"/>
      <c r="R70" s="32"/>
      <c r="S70" s="30"/>
    </row>
    <row r="71" spans="1:19" ht="2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2"/>
      <c r="S71" s="30"/>
    </row>
    <row r="72" spans="1:19" ht="2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2"/>
      <c r="S72" s="30"/>
    </row>
    <row r="73" spans="1:19" ht="21">
      <c r="A73" s="515" t="s">
        <v>0</v>
      </c>
      <c r="B73" s="516" t="s">
        <v>1</v>
      </c>
      <c r="C73" s="516"/>
      <c r="D73" s="515" t="s">
        <v>2</v>
      </c>
      <c r="E73" s="515"/>
      <c r="F73" s="515"/>
      <c r="G73" s="515"/>
      <c r="H73" s="515" t="s">
        <v>3</v>
      </c>
      <c r="I73" s="515" t="s">
        <v>4</v>
      </c>
      <c r="J73" s="515"/>
      <c r="K73" s="515"/>
      <c r="L73" s="515"/>
      <c r="M73" s="515" t="s">
        <v>5</v>
      </c>
      <c r="N73" s="515"/>
      <c r="O73" s="515" t="s">
        <v>6</v>
      </c>
      <c r="P73" s="515"/>
      <c r="Q73" s="515" t="s">
        <v>7</v>
      </c>
      <c r="R73" s="32"/>
      <c r="S73" s="30"/>
    </row>
    <row r="74" spans="1:19" ht="63">
      <c r="A74" s="515"/>
      <c r="B74" s="36" t="s">
        <v>8</v>
      </c>
      <c r="C74" s="36" t="s">
        <v>9</v>
      </c>
      <c r="D74" s="36" t="s">
        <v>10</v>
      </c>
      <c r="E74" s="36" t="s">
        <v>11</v>
      </c>
      <c r="F74" s="36" t="s">
        <v>12</v>
      </c>
      <c r="G74" s="36" t="s">
        <v>13</v>
      </c>
      <c r="H74" s="515"/>
      <c r="I74" s="34" t="s">
        <v>14</v>
      </c>
      <c r="J74" s="34" t="s">
        <v>15</v>
      </c>
      <c r="K74" s="37" t="s">
        <v>16</v>
      </c>
      <c r="L74" s="38" t="s">
        <v>17</v>
      </c>
      <c r="M74" s="36" t="s">
        <v>18</v>
      </c>
      <c r="N74" s="36" t="s">
        <v>19</v>
      </c>
      <c r="O74" s="36" t="s">
        <v>20</v>
      </c>
      <c r="P74" s="36" t="s">
        <v>21</v>
      </c>
      <c r="Q74" s="515"/>
      <c r="R74" s="32"/>
      <c r="S74" s="30"/>
    </row>
    <row r="75" spans="1:19" ht="21">
      <c r="A75" s="39">
        <v>19</v>
      </c>
      <c r="B75" s="39" t="s">
        <v>489</v>
      </c>
      <c r="C75" s="50">
        <v>2.08</v>
      </c>
      <c r="D75" s="39" t="s">
        <v>490</v>
      </c>
      <c r="E75" s="39" t="s">
        <v>491</v>
      </c>
      <c r="F75" s="39" t="s">
        <v>402</v>
      </c>
      <c r="G75" s="39" t="s">
        <v>193</v>
      </c>
      <c r="H75" s="35" t="s">
        <v>492</v>
      </c>
      <c r="I75" s="35" t="s">
        <v>493</v>
      </c>
      <c r="J75" s="35" t="s">
        <v>70</v>
      </c>
      <c r="K75" s="35" t="s">
        <v>71</v>
      </c>
      <c r="L75" s="39">
        <v>3</v>
      </c>
      <c r="M75" s="49" t="s">
        <v>494</v>
      </c>
      <c r="N75" s="49">
        <v>46</v>
      </c>
      <c r="O75" s="49">
        <v>2</v>
      </c>
      <c r="P75" s="49">
        <v>24</v>
      </c>
      <c r="Q75" s="48" t="s">
        <v>335</v>
      </c>
      <c r="R75" s="56">
        <v>1</v>
      </c>
      <c r="S75" s="57" t="s">
        <v>440</v>
      </c>
    </row>
    <row r="76" spans="1:19" ht="21">
      <c r="A76" s="39"/>
      <c r="B76" s="39"/>
      <c r="C76" s="39"/>
      <c r="D76" s="39" t="s">
        <v>495</v>
      </c>
      <c r="E76" s="39"/>
      <c r="F76" s="39"/>
      <c r="G76" s="39"/>
      <c r="H76" s="35" t="s">
        <v>408</v>
      </c>
      <c r="I76" s="35" t="s">
        <v>496</v>
      </c>
      <c r="J76" s="35" t="s">
        <v>142</v>
      </c>
      <c r="K76" s="35" t="s">
        <v>71</v>
      </c>
      <c r="L76" s="39">
        <v>11</v>
      </c>
      <c r="M76" s="49" t="s">
        <v>121</v>
      </c>
      <c r="N76" s="49"/>
      <c r="O76" s="49"/>
      <c r="P76" s="49"/>
      <c r="Q76" s="48"/>
      <c r="R76" s="53"/>
      <c r="S76" s="52"/>
    </row>
    <row r="77" spans="1:19" ht="21">
      <c r="A77" s="39"/>
      <c r="B77" s="39"/>
      <c r="C77" s="39"/>
      <c r="D77" s="39" t="s">
        <v>497</v>
      </c>
      <c r="E77" s="39"/>
      <c r="F77" s="39"/>
      <c r="G77" s="39"/>
      <c r="H77" s="35"/>
      <c r="I77" s="35"/>
      <c r="J77" s="35"/>
      <c r="K77" s="35"/>
      <c r="L77" s="39"/>
      <c r="M77" s="49"/>
      <c r="N77" s="49"/>
      <c r="O77" s="49"/>
      <c r="P77" s="49"/>
      <c r="Q77" s="48"/>
      <c r="R77" s="53"/>
      <c r="S77" s="52"/>
    </row>
    <row r="78" spans="1:19" ht="21.75" thickBot="1">
      <c r="A78" s="54"/>
      <c r="B78" s="54"/>
      <c r="C78" s="54"/>
      <c r="D78" s="54"/>
      <c r="E78" s="54"/>
      <c r="F78" s="54"/>
      <c r="G78" s="54"/>
      <c r="H78" s="55"/>
      <c r="I78" s="55"/>
      <c r="J78" s="55"/>
      <c r="K78" s="55"/>
      <c r="L78" s="54"/>
      <c r="M78" s="61"/>
      <c r="N78" s="61"/>
      <c r="O78" s="61"/>
      <c r="P78" s="61"/>
      <c r="Q78" s="62"/>
      <c r="R78" s="53"/>
      <c r="S78" s="52"/>
    </row>
    <row r="79" spans="1:19" ht="21">
      <c r="A79" s="43">
        <v>20</v>
      </c>
      <c r="B79" s="43" t="s">
        <v>498</v>
      </c>
      <c r="C79" s="46">
        <v>17.15</v>
      </c>
      <c r="D79" s="43" t="s">
        <v>295</v>
      </c>
      <c r="E79" s="43" t="s">
        <v>327</v>
      </c>
      <c r="F79" s="43" t="s">
        <v>328</v>
      </c>
      <c r="G79" s="43" t="s">
        <v>324</v>
      </c>
      <c r="H79" s="44" t="s">
        <v>499</v>
      </c>
      <c r="I79" s="44" t="s">
        <v>500</v>
      </c>
      <c r="J79" s="44" t="s">
        <v>70</v>
      </c>
      <c r="K79" s="44" t="s">
        <v>31</v>
      </c>
      <c r="L79" s="43">
        <v>9</v>
      </c>
      <c r="M79" s="58" t="s">
        <v>501</v>
      </c>
      <c r="N79" s="58">
        <v>51</v>
      </c>
      <c r="O79" s="58">
        <v>0</v>
      </c>
      <c r="P79" s="58">
        <v>2</v>
      </c>
      <c r="Q79" s="47" t="s">
        <v>502</v>
      </c>
      <c r="R79" s="53">
        <v>1</v>
      </c>
      <c r="S79" s="52" t="s">
        <v>440</v>
      </c>
    </row>
    <row r="80" spans="1:19" ht="21">
      <c r="A80" s="39"/>
      <c r="B80" s="39"/>
      <c r="C80" s="39"/>
      <c r="D80" s="39" t="s">
        <v>503</v>
      </c>
      <c r="E80" s="39"/>
      <c r="F80" s="39"/>
      <c r="G80" s="39"/>
      <c r="H80" s="35" t="s">
        <v>504</v>
      </c>
      <c r="I80" s="35"/>
      <c r="J80" s="35"/>
      <c r="K80" s="35"/>
      <c r="L80" s="39"/>
      <c r="M80" s="49" t="s">
        <v>505</v>
      </c>
      <c r="N80" s="49"/>
      <c r="O80" s="49"/>
      <c r="P80" s="49"/>
      <c r="Q80" s="48"/>
      <c r="R80" s="53">
        <v>1</v>
      </c>
      <c r="S80" s="52" t="s">
        <v>408</v>
      </c>
    </row>
    <row r="81" spans="1:19" ht="21.75" thickBot="1">
      <c r="A81" s="54"/>
      <c r="B81" s="54"/>
      <c r="C81" s="54"/>
      <c r="D81" s="54"/>
      <c r="E81" s="54"/>
      <c r="F81" s="54"/>
      <c r="G81" s="54"/>
      <c r="H81" s="55"/>
      <c r="I81" s="55"/>
      <c r="J81" s="55"/>
      <c r="K81" s="55"/>
      <c r="L81" s="54"/>
      <c r="M81" s="61"/>
      <c r="N81" s="61"/>
      <c r="O81" s="61"/>
      <c r="P81" s="61"/>
      <c r="Q81" s="62"/>
      <c r="R81" s="53"/>
      <c r="S81" s="52"/>
    </row>
    <row r="82" spans="1:19" ht="21">
      <c r="A82" s="43">
        <v>21</v>
      </c>
      <c r="B82" s="43" t="s">
        <v>498</v>
      </c>
      <c r="C82" s="46">
        <v>12</v>
      </c>
      <c r="D82" s="43" t="s">
        <v>506</v>
      </c>
      <c r="E82" s="43" t="s">
        <v>507</v>
      </c>
      <c r="F82" s="43" t="s">
        <v>507</v>
      </c>
      <c r="G82" s="43" t="s">
        <v>508</v>
      </c>
      <c r="H82" s="44" t="s">
        <v>509</v>
      </c>
      <c r="I82" s="44" t="s">
        <v>510</v>
      </c>
      <c r="J82" s="44" t="s">
        <v>109</v>
      </c>
      <c r="K82" s="44" t="s">
        <v>71</v>
      </c>
      <c r="L82" s="43">
        <v>9</v>
      </c>
      <c r="M82" s="58" t="s">
        <v>203</v>
      </c>
      <c r="N82" s="58"/>
      <c r="O82" s="58">
        <v>0</v>
      </c>
      <c r="P82" s="58">
        <v>1</v>
      </c>
      <c r="Q82" s="47" t="s">
        <v>511</v>
      </c>
      <c r="R82" s="53">
        <v>1</v>
      </c>
      <c r="S82" s="52" t="s">
        <v>60</v>
      </c>
    </row>
    <row r="83" spans="1:19" ht="21">
      <c r="A83" s="39"/>
      <c r="B83" s="39"/>
      <c r="C83" s="39"/>
      <c r="D83" s="39" t="s">
        <v>512</v>
      </c>
      <c r="E83" s="39"/>
      <c r="F83" s="39"/>
      <c r="G83" s="39"/>
      <c r="H83" s="35"/>
      <c r="I83" s="35"/>
      <c r="J83" s="35"/>
      <c r="K83" s="35"/>
      <c r="L83" s="39"/>
      <c r="M83" s="49"/>
      <c r="N83" s="49"/>
      <c r="O83" s="49"/>
      <c r="P83" s="49"/>
      <c r="Q83" s="48"/>
      <c r="R83" s="53"/>
      <c r="S83" s="52"/>
    </row>
    <row r="84" spans="1:19" ht="21.75" thickBot="1">
      <c r="A84" s="54"/>
      <c r="B84" s="54"/>
      <c r="C84" s="54"/>
      <c r="D84" s="54"/>
      <c r="E84" s="54"/>
      <c r="F84" s="54"/>
      <c r="G84" s="54"/>
      <c r="H84" s="55"/>
      <c r="I84" s="55"/>
      <c r="J84" s="55"/>
      <c r="K84" s="55"/>
      <c r="L84" s="54"/>
      <c r="M84" s="61"/>
      <c r="N84" s="61"/>
      <c r="O84" s="61"/>
      <c r="P84" s="61"/>
      <c r="Q84" s="62"/>
      <c r="R84" s="53"/>
      <c r="S84" s="52"/>
    </row>
    <row r="85" spans="1:19" ht="21">
      <c r="A85" s="43">
        <v>22</v>
      </c>
      <c r="B85" s="43" t="s">
        <v>498</v>
      </c>
      <c r="C85" s="46">
        <v>17.15</v>
      </c>
      <c r="D85" s="43" t="s">
        <v>295</v>
      </c>
      <c r="E85" s="43" t="s">
        <v>327</v>
      </c>
      <c r="F85" s="43" t="s">
        <v>328</v>
      </c>
      <c r="G85" s="43" t="s">
        <v>324</v>
      </c>
      <c r="H85" s="44" t="s">
        <v>513</v>
      </c>
      <c r="I85" s="44" t="s">
        <v>500</v>
      </c>
      <c r="J85" s="44" t="s">
        <v>70</v>
      </c>
      <c r="K85" s="44" t="s">
        <v>31</v>
      </c>
      <c r="L85" s="43">
        <v>10</v>
      </c>
      <c r="M85" s="58" t="s">
        <v>501</v>
      </c>
      <c r="N85" s="58">
        <v>51</v>
      </c>
      <c r="O85" s="58">
        <v>0</v>
      </c>
      <c r="P85" s="58">
        <v>2</v>
      </c>
      <c r="Q85" s="47" t="s">
        <v>514</v>
      </c>
      <c r="R85" s="53">
        <v>1</v>
      </c>
      <c r="S85" s="52" t="s">
        <v>440</v>
      </c>
    </row>
    <row r="86" spans="1:19" ht="21">
      <c r="A86" s="39"/>
      <c r="B86" s="39"/>
      <c r="C86" s="39"/>
      <c r="D86" s="39" t="s">
        <v>503</v>
      </c>
      <c r="E86" s="39"/>
      <c r="F86" s="39"/>
      <c r="G86" s="39"/>
      <c r="H86" s="35" t="s">
        <v>515</v>
      </c>
      <c r="I86" s="35"/>
      <c r="J86" s="35"/>
      <c r="K86" s="35"/>
      <c r="L86" s="39"/>
      <c r="M86" s="49" t="s">
        <v>505</v>
      </c>
      <c r="N86" s="49"/>
      <c r="O86" s="49"/>
      <c r="P86" s="49"/>
      <c r="Q86" s="48" t="s">
        <v>515</v>
      </c>
      <c r="R86" s="53">
        <v>1</v>
      </c>
      <c r="S86" s="52" t="s">
        <v>516</v>
      </c>
    </row>
    <row r="87" spans="1:19" ht="21.75" thickBot="1">
      <c r="A87" s="54"/>
      <c r="B87" s="54"/>
      <c r="C87" s="54"/>
      <c r="D87" s="54"/>
      <c r="E87" s="54"/>
      <c r="F87" s="54"/>
      <c r="G87" s="54"/>
      <c r="H87" s="55"/>
      <c r="I87" s="55"/>
      <c r="J87" s="55"/>
      <c r="K87" s="55"/>
      <c r="L87" s="54"/>
      <c r="M87" s="61"/>
      <c r="N87" s="61"/>
      <c r="O87" s="61"/>
      <c r="P87" s="61"/>
      <c r="Q87" s="62"/>
      <c r="R87" s="53"/>
      <c r="S87" s="52"/>
    </row>
    <row r="88" spans="1:19" ht="21">
      <c r="A88" s="43">
        <v>23</v>
      </c>
      <c r="B88" s="43" t="s">
        <v>517</v>
      </c>
      <c r="C88" s="46">
        <v>2.3</v>
      </c>
      <c r="D88" s="43" t="s">
        <v>518</v>
      </c>
      <c r="E88" s="43" t="s">
        <v>519</v>
      </c>
      <c r="F88" s="43" t="s">
        <v>392</v>
      </c>
      <c r="G88" s="43" t="s">
        <v>275</v>
      </c>
      <c r="H88" s="44" t="s">
        <v>520</v>
      </c>
      <c r="I88" s="44" t="s">
        <v>521</v>
      </c>
      <c r="J88" s="44" t="s">
        <v>70</v>
      </c>
      <c r="K88" s="44" t="s">
        <v>31</v>
      </c>
      <c r="L88" s="43">
        <v>1</v>
      </c>
      <c r="M88" s="58" t="s">
        <v>522</v>
      </c>
      <c r="N88" s="58">
        <v>48</v>
      </c>
      <c r="O88" s="58">
        <v>1</v>
      </c>
      <c r="P88" s="58">
        <v>2</v>
      </c>
      <c r="Q88" s="47" t="s">
        <v>523</v>
      </c>
      <c r="R88" s="53">
        <v>1</v>
      </c>
      <c r="S88" s="52" t="s">
        <v>408</v>
      </c>
    </row>
    <row r="89" spans="1:19" ht="21">
      <c r="A89" s="39"/>
      <c r="B89" s="39"/>
      <c r="C89" s="39"/>
      <c r="D89" s="39" t="s">
        <v>524</v>
      </c>
      <c r="E89" s="39"/>
      <c r="F89" s="39"/>
      <c r="G89" s="39"/>
      <c r="H89" s="35" t="s">
        <v>525</v>
      </c>
      <c r="I89" s="35" t="s">
        <v>526</v>
      </c>
      <c r="J89" s="35" t="s">
        <v>142</v>
      </c>
      <c r="K89" s="35" t="s">
        <v>71</v>
      </c>
      <c r="L89" s="39">
        <v>1</v>
      </c>
      <c r="M89" s="49" t="s">
        <v>527</v>
      </c>
      <c r="N89" s="49"/>
      <c r="O89" s="49"/>
      <c r="P89" s="49"/>
      <c r="Q89" s="48"/>
      <c r="R89" s="53">
        <v>1</v>
      </c>
      <c r="S89" s="52" t="s">
        <v>88</v>
      </c>
    </row>
    <row r="90" spans="1:19" ht="21">
      <c r="A90" s="39"/>
      <c r="B90" s="39"/>
      <c r="C90" s="39"/>
      <c r="D90" s="39"/>
      <c r="E90" s="39"/>
      <c r="F90" s="39"/>
      <c r="G90" s="39"/>
      <c r="H90" s="35" t="s">
        <v>528</v>
      </c>
      <c r="I90" s="35"/>
      <c r="J90" s="35"/>
      <c r="K90" s="35"/>
      <c r="L90" s="39"/>
      <c r="M90" s="49"/>
      <c r="N90" s="49"/>
      <c r="O90" s="49"/>
      <c r="P90" s="49"/>
      <c r="Q90" s="48"/>
      <c r="R90" s="53"/>
      <c r="S90" s="52"/>
    </row>
    <row r="91" spans="1:19" ht="21.75" thickBot="1">
      <c r="A91" s="54"/>
      <c r="B91" s="54"/>
      <c r="C91" s="54"/>
      <c r="D91" s="54"/>
      <c r="E91" s="54"/>
      <c r="F91" s="54"/>
      <c r="G91" s="54"/>
      <c r="H91" s="55" t="s">
        <v>529</v>
      </c>
      <c r="I91" s="55"/>
      <c r="J91" s="55"/>
      <c r="K91" s="55"/>
      <c r="L91" s="54"/>
      <c r="M91" s="61"/>
      <c r="N91" s="61"/>
      <c r="O91" s="61"/>
      <c r="P91" s="61"/>
      <c r="Q91" s="62"/>
      <c r="R91" s="53"/>
      <c r="S91" s="52"/>
    </row>
    <row r="92" spans="1:19" ht="21">
      <c r="A92" s="63">
        <v>24</v>
      </c>
      <c r="B92" s="43" t="s">
        <v>366</v>
      </c>
      <c r="C92" s="46">
        <v>3</v>
      </c>
      <c r="D92" s="43" t="s">
        <v>530</v>
      </c>
      <c r="E92" s="43" t="s">
        <v>531</v>
      </c>
      <c r="F92" s="43" t="s">
        <v>53</v>
      </c>
      <c r="G92" s="43" t="s">
        <v>532</v>
      </c>
      <c r="H92" s="44" t="s">
        <v>533</v>
      </c>
      <c r="I92" s="44" t="s">
        <v>534</v>
      </c>
      <c r="J92" s="44" t="s">
        <v>30</v>
      </c>
      <c r="K92" s="44" t="s">
        <v>31</v>
      </c>
      <c r="L92" s="43">
        <v>2</v>
      </c>
      <c r="M92" s="58" t="s">
        <v>535</v>
      </c>
      <c r="N92" s="58">
        <v>50</v>
      </c>
      <c r="O92" s="58">
        <v>3</v>
      </c>
      <c r="P92" s="58">
        <v>0</v>
      </c>
      <c r="Q92" s="47" t="s">
        <v>432</v>
      </c>
      <c r="R92" s="53">
        <v>1</v>
      </c>
      <c r="S92" s="52" t="s">
        <v>270</v>
      </c>
    </row>
    <row r="93" spans="1:19" ht="21">
      <c r="A93" s="41"/>
      <c r="B93" s="39"/>
      <c r="C93" s="39"/>
      <c r="D93" s="39"/>
      <c r="E93" s="39"/>
      <c r="F93" s="39"/>
      <c r="G93" s="39"/>
      <c r="H93" s="35" t="s">
        <v>536</v>
      </c>
      <c r="I93" s="35"/>
      <c r="J93" s="35"/>
      <c r="K93" s="35"/>
      <c r="L93" s="39"/>
      <c r="M93" s="49"/>
      <c r="N93" s="49"/>
      <c r="O93" s="49"/>
      <c r="P93" s="49"/>
      <c r="Q93" s="48"/>
      <c r="R93" s="53"/>
      <c r="S93" s="52"/>
    </row>
    <row r="94" spans="1:19" ht="21">
      <c r="A94" s="41"/>
      <c r="B94" s="39"/>
      <c r="C94" s="39"/>
      <c r="D94" s="39"/>
      <c r="E94" s="39"/>
      <c r="F94" s="39"/>
      <c r="G94" s="39"/>
      <c r="H94" s="35"/>
      <c r="I94" s="35"/>
      <c r="J94" s="35"/>
      <c r="K94" s="35"/>
      <c r="L94" s="39"/>
      <c r="M94" s="49"/>
      <c r="N94" s="49"/>
      <c r="O94" s="49"/>
      <c r="P94" s="49"/>
      <c r="Q94" s="48"/>
      <c r="R94" s="53"/>
      <c r="S94" s="52"/>
    </row>
    <row r="95" spans="1:19" ht="21.75" thickBot="1">
      <c r="A95" s="70"/>
      <c r="B95" s="54"/>
      <c r="C95" s="54"/>
      <c r="D95" s="54"/>
      <c r="E95" s="54"/>
      <c r="F95" s="54"/>
      <c r="G95" s="54"/>
      <c r="H95" s="55"/>
      <c r="I95" s="55"/>
      <c r="J95" s="55"/>
      <c r="K95" s="55"/>
      <c r="L95" s="54"/>
      <c r="M95" s="61"/>
      <c r="N95" s="61"/>
      <c r="O95" s="61"/>
      <c r="P95" s="61"/>
      <c r="Q95" s="62"/>
      <c r="R95" s="53"/>
      <c r="S95" s="52"/>
    </row>
    <row r="97" spans="15:18" ht="21">
      <c r="O97" s="68"/>
      <c r="P97" s="68"/>
      <c r="Q97" s="30"/>
      <c r="R97" s="69"/>
    </row>
    <row r="118" spans="1:11" ht="21">
      <c r="A118" s="35" t="s">
        <v>109</v>
      </c>
      <c r="B118" s="35"/>
      <c r="C118" s="35"/>
      <c r="D118" s="35"/>
      <c r="E118" s="35"/>
      <c r="F118" s="39">
        <v>2</v>
      </c>
      <c r="G118" s="39"/>
      <c r="H118" s="35"/>
      <c r="I118" s="30"/>
      <c r="J118" s="30"/>
      <c r="K118" s="30"/>
    </row>
    <row r="119" spans="1:11" ht="21">
      <c r="A119" s="35" t="s">
        <v>310</v>
      </c>
      <c r="B119" s="35"/>
      <c r="C119" s="35"/>
      <c r="D119" s="35"/>
      <c r="E119" s="35"/>
      <c r="F119" s="39">
        <v>2</v>
      </c>
      <c r="G119" s="39"/>
      <c r="H119" s="35"/>
      <c r="I119" s="30"/>
      <c r="J119" s="30"/>
      <c r="K119" s="30"/>
    </row>
    <row r="120" spans="1:11" ht="21">
      <c r="A120" s="35" t="s">
        <v>311</v>
      </c>
      <c r="B120" s="35"/>
      <c r="C120" s="35"/>
      <c r="D120" s="35"/>
      <c r="E120" s="35"/>
      <c r="F120" s="39">
        <v>4</v>
      </c>
      <c r="G120" s="39"/>
      <c r="H120" s="35"/>
      <c r="I120" s="30"/>
      <c r="J120" s="30"/>
      <c r="K120" s="30"/>
    </row>
    <row r="121" spans="1:11" ht="21">
      <c r="A121" s="35" t="s">
        <v>312</v>
      </c>
      <c r="B121" s="35"/>
      <c r="C121" s="35"/>
      <c r="D121" s="35"/>
      <c r="E121" s="35"/>
      <c r="F121" s="39">
        <v>3</v>
      </c>
      <c r="G121" s="39"/>
      <c r="H121" s="35"/>
      <c r="I121" s="30"/>
      <c r="J121" s="30"/>
      <c r="K121" s="30"/>
    </row>
    <row r="122" spans="1:11" ht="21">
      <c r="A122" s="35" t="s">
        <v>405</v>
      </c>
      <c r="B122" s="35"/>
      <c r="C122" s="35"/>
      <c r="D122" s="35"/>
      <c r="E122" s="35"/>
      <c r="F122" s="39">
        <v>2</v>
      </c>
      <c r="G122" s="39"/>
      <c r="H122" s="35"/>
      <c r="I122" s="30"/>
      <c r="J122" s="30"/>
      <c r="K122" s="30"/>
    </row>
    <row r="123" spans="1:11" ht="21">
      <c r="A123" s="35" t="s">
        <v>537</v>
      </c>
      <c r="B123" s="35"/>
      <c r="C123" s="35"/>
      <c r="D123" s="35"/>
      <c r="E123" s="35"/>
      <c r="F123" s="39">
        <v>1</v>
      </c>
      <c r="G123" s="39"/>
      <c r="H123" s="35"/>
      <c r="I123" s="30"/>
      <c r="J123" s="35" t="s">
        <v>31</v>
      </c>
      <c r="K123" s="39">
        <v>12</v>
      </c>
    </row>
    <row r="124" spans="1:11" ht="21">
      <c r="A124" s="35" t="s">
        <v>76</v>
      </c>
      <c r="B124" s="35"/>
      <c r="C124" s="35"/>
      <c r="D124" s="35"/>
      <c r="E124" s="35"/>
      <c r="F124" s="39"/>
      <c r="G124" s="41">
        <v>2</v>
      </c>
      <c r="H124" s="40"/>
      <c r="I124" s="30"/>
      <c r="J124" s="35" t="s">
        <v>71</v>
      </c>
      <c r="K124" s="39">
        <v>11</v>
      </c>
    </row>
    <row r="125" spans="1:11" ht="21">
      <c r="A125" s="35" t="s">
        <v>142</v>
      </c>
      <c r="B125" s="35"/>
      <c r="C125" s="35"/>
      <c r="D125" s="35"/>
      <c r="E125" s="35"/>
      <c r="F125" s="39"/>
      <c r="G125" s="41">
        <v>5</v>
      </c>
      <c r="H125" s="40"/>
      <c r="I125" s="30"/>
      <c r="J125" s="35"/>
      <c r="K125" s="41">
        <v>23</v>
      </c>
    </row>
    <row r="126" spans="1:11" ht="21">
      <c r="A126" s="35" t="s">
        <v>70</v>
      </c>
      <c r="B126" s="35"/>
      <c r="C126" s="35"/>
      <c r="D126" s="35"/>
      <c r="E126" s="35"/>
      <c r="F126" s="39">
        <v>9</v>
      </c>
      <c r="G126" s="39"/>
      <c r="H126" s="35"/>
      <c r="I126" s="30"/>
      <c r="J126" s="30"/>
      <c r="K126" s="30"/>
    </row>
    <row r="127" spans="1:11" ht="21">
      <c r="A127" s="35"/>
      <c r="B127" s="35"/>
      <c r="C127" s="35"/>
      <c r="D127" s="35"/>
      <c r="E127" s="35"/>
      <c r="F127" s="41">
        <v>23</v>
      </c>
      <c r="G127" s="39"/>
      <c r="H127" s="35"/>
      <c r="I127" s="30"/>
      <c r="J127" s="30"/>
      <c r="K127" s="30"/>
    </row>
  </sheetData>
  <sheetProtection/>
  <mergeCells count="26">
    <mergeCell ref="H73:H74"/>
    <mergeCell ref="I73:L73"/>
    <mergeCell ref="M39:N39"/>
    <mergeCell ref="O39:P39"/>
    <mergeCell ref="Q39:Q40"/>
    <mergeCell ref="M73:N73"/>
    <mergeCell ref="O73:P73"/>
    <mergeCell ref="Q73:Q74"/>
    <mergeCell ref="H39:H40"/>
    <mergeCell ref="I39:L39"/>
    <mergeCell ref="D39:G39"/>
    <mergeCell ref="H3:H4"/>
    <mergeCell ref="I3:L3"/>
    <mergeCell ref="M3:N3"/>
    <mergeCell ref="O3:P3"/>
    <mergeCell ref="Q3:Q4"/>
    <mergeCell ref="A1:Q1"/>
    <mergeCell ref="A2:Q2"/>
    <mergeCell ref="A73:A74"/>
    <mergeCell ref="B73:C73"/>
    <mergeCell ref="D73:G73"/>
    <mergeCell ref="A3:A4"/>
    <mergeCell ref="B3:C3"/>
    <mergeCell ref="D3:G3"/>
    <mergeCell ref="A39:A40"/>
    <mergeCell ref="B39:C3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1" sqref="A1:Q2"/>
    </sheetView>
  </sheetViews>
  <sheetFormatPr defaultColWidth="9.140625" defaultRowHeight="15"/>
  <sheetData>
    <row r="1" spans="1:17" s="333" customFormat="1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</row>
    <row r="2" spans="1:17" s="333" customFormat="1" ht="21">
      <c r="A2" s="514" t="s">
        <v>1209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</row>
    <row r="3" spans="1:18" ht="21">
      <c r="A3" s="515" t="s">
        <v>0</v>
      </c>
      <c r="B3" s="516" t="s">
        <v>1</v>
      </c>
      <c r="C3" s="516"/>
      <c r="D3" s="515" t="s">
        <v>2</v>
      </c>
      <c r="E3" s="515"/>
      <c r="F3" s="515"/>
      <c r="G3" s="515"/>
      <c r="H3" s="517" t="s">
        <v>3</v>
      </c>
      <c r="I3" s="515" t="s">
        <v>4</v>
      </c>
      <c r="J3" s="515"/>
      <c r="K3" s="515"/>
      <c r="L3" s="515"/>
      <c r="M3" s="515" t="s">
        <v>5</v>
      </c>
      <c r="N3" s="515"/>
      <c r="O3" s="515" t="s">
        <v>6</v>
      </c>
      <c r="P3" s="515"/>
      <c r="Q3" s="517" t="s">
        <v>7</v>
      </c>
      <c r="R3" s="72"/>
    </row>
    <row r="4" spans="1:18" ht="63">
      <c r="A4" s="515"/>
      <c r="B4" s="73" t="s">
        <v>538</v>
      </c>
      <c r="C4" s="73" t="s">
        <v>539</v>
      </c>
      <c r="D4" s="85" t="s">
        <v>10</v>
      </c>
      <c r="E4" s="73" t="s">
        <v>11</v>
      </c>
      <c r="F4" s="73" t="s">
        <v>12</v>
      </c>
      <c r="G4" s="73" t="s">
        <v>13</v>
      </c>
      <c r="H4" s="517"/>
      <c r="I4" s="75" t="s">
        <v>14</v>
      </c>
      <c r="J4" s="75" t="s">
        <v>15</v>
      </c>
      <c r="K4" s="74" t="s">
        <v>16</v>
      </c>
      <c r="L4" s="75" t="s">
        <v>17</v>
      </c>
      <c r="M4" s="73" t="s">
        <v>18</v>
      </c>
      <c r="N4" s="73" t="s">
        <v>19</v>
      </c>
      <c r="O4" s="73" t="s">
        <v>20</v>
      </c>
      <c r="P4" s="73" t="s">
        <v>21</v>
      </c>
      <c r="Q4" s="517"/>
      <c r="R4" s="72"/>
    </row>
    <row r="5" spans="1:18" ht="43.5" customHeight="1">
      <c r="A5" s="86">
        <v>1</v>
      </c>
      <c r="B5" s="86">
        <v>2</v>
      </c>
      <c r="C5" s="86" t="s">
        <v>540</v>
      </c>
      <c r="D5" s="82" t="s">
        <v>541</v>
      </c>
      <c r="E5" s="76" t="s">
        <v>519</v>
      </c>
      <c r="F5" s="76" t="s">
        <v>392</v>
      </c>
      <c r="G5" s="76" t="s">
        <v>275</v>
      </c>
      <c r="H5" s="87" t="s">
        <v>542</v>
      </c>
      <c r="I5" s="87" t="s">
        <v>543</v>
      </c>
      <c r="J5" s="87" t="s">
        <v>30</v>
      </c>
      <c r="K5" s="87" t="s">
        <v>31</v>
      </c>
      <c r="L5" s="86">
        <v>2</v>
      </c>
      <c r="M5" s="86" t="s">
        <v>544</v>
      </c>
      <c r="N5" s="86">
        <v>45</v>
      </c>
      <c r="O5" s="86">
        <v>1</v>
      </c>
      <c r="P5" s="86">
        <v>9</v>
      </c>
      <c r="Q5" s="87" t="s">
        <v>72</v>
      </c>
      <c r="R5" s="72"/>
    </row>
    <row r="6" spans="1:18" ht="43.5" customHeight="1">
      <c r="A6" s="80">
        <v>2</v>
      </c>
      <c r="B6" s="80">
        <v>2</v>
      </c>
      <c r="C6" s="78" t="s">
        <v>545</v>
      </c>
      <c r="D6" s="83" t="s">
        <v>546</v>
      </c>
      <c r="E6" s="78" t="s">
        <v>547</v>
      </c>
      <c r="F6" s="78" t="s">
        <v>547</v>
      </c>
      <c r="G6" s="78" t="s">
        <v>548</v>
      </c>
      <c r="H6" s="83" t="s">
        <v>549</v>
      </c>
      <c r="I6" s="84" t="s">
        <v>550</v>
      </c>
      <c r="J6" s="84" t="s">
        <v>30</v>
      </c>
      <c r="K6" s="84" t="s">
        <v>71</v>
      </c>
      <c r="L6" s="80">
        <v>13</v>
      </c>
      <c r="M6" s="80" t="s">
        <v>551</v>
      </c>
      <c r="N6" s="80" t="s">
        <v>551</v>
      </c>
      <c r="O6" s="80">
        <v>0</v>
      </c>
      <c r="P6" s="80">
        <v>22</v>
      </c>
      <c r="Q6" s="84" t="s">
        <v>511</v>
      </c>
      <c r="R6" s="72"/>
    </row>
    <row r="7" spans="1:18" ht="43.5" customHeight="1">
      <c r="A7" s="80">
        <v>2.1</v>
      </c>
      <c r="B7" s="80">
        <v>2</v>
      </c>
      <c r="C7" s="78" t="s">
        <v>545</v>
      </c>
      <c r="D7" s="83" t="s">
        <v>546</v>
      </c>
      <c r="E7" s="78" t="s">
        <v>547</v>
      </c>
      <c r="F7" s="78" t="s">
        <v>547</v>
      </c>
      <c r="G7" s="78" t="s">
        <v>548</v>
      </c>
      <c r="H7" s="83" t="s">
        <v>549</v>
      </c>
      <c r="I7" s="84" t="s">
        <v>552</v>
      </c>
      <c r="J7" s="84" t="s">
        <v>30</v>
      </c>
      <c r="K7" s="84" t="s">
        <v>71</v>
      </c>
      <c r="L7" s="80">
        <v>2</v>
      </c>
      <c r="M7" s="80" t="s">
        <v>551</v>
      </c>
      <c r="N7" s="80" t="s">
        <v>551</v>
      </c>
      <c r="O7" s="80">
        <v>0</v>
      </c>
      <c r="P7" s="80">
        <v>0</v>
      </c>
      <c r="Q7" s="84" t="s">
        <v>511</v>
      </c>
      <c r="R7" s="72"/>
    </row>
    <row r="8" spans="1:18" ht="43.5" customHeight="1">
      <c r="A8" s="80">
        <v>3</v>
      </c>
      <c r="B8" s="80">
        <v>3</v>
      </c>
      <c r="C8" s="80" t="s">
        <v>553</v>
      </c>
      <c r="D8" s="84"/>
      <c r="E8" s="80" t="s">
        <v>554</v>
      </c>
      <c r="F8" s="80" t="s">
        <v>554</v>
      </c>
      <c r="G8" s="80" t="s">
        <v>555</v>
      </c>
      <c r="H8" s="84" t="s">
        <v>556</v>
      </c>
      <c r="I8" s="84" t="s">
        <v>557</v>
      </c>
      <c r="J8" s="84" t="s">
        <v>57</v>
      </c>
      <c r="K8" s="84" t="s">
        <v>31</v>
      </c>
      <c r="L8" s="80">
        <v>20</v>
      </c>
      <c r="M8" s="80" t="s">
        <v>558</v>
      </c>
      <c r="N8" s="80">
        <v>54</v>
      </c>
      <c r="O8" s="80">
        <v>1</v>
      </c>
      <c r="P8" s="80">
        <v>0</v>
      </c>
      <c r="Q8" s="84" t="s">
        <v>230</v>
      </c>
      <c r="R8" s="72"/>
    </row>
    <row r="9" spans="1:18" ht="43.5" customHeight="1">
      <c r="A9" s="78">
        <v>3.1</v>
      </c>
      <c r="B9" s="80">
        <v>3</v>
      </c>
      <c r="C9" s="80" t="s">
        <v>553</v>
      </c>
      <c r="D9" s="84"/>
      <c r="E9" s="80" t="s">
        <v>554</v>
      </c>
      <c r="F9" s="80" t="s">
        <v>554</v>
      </c>
      <c r="G9" s="80" t="s">
        <v>555</v>
      </c>
      <c r="H9" s="84" t="s">
        <v>556</v>
      </c>
      <c r="I9" s="83" t="s">
        <v>559</v>
      </c>
      <c r="J9" s="84" t="s">
        <v>201</v>
      </c>
      <c r="K9" s="84" t="s">
        <v>31</v>
      </c>
      <c r="L9" s="80">
        <v>9</v>
      </c>
      <c r="M9" s="80" t="s">
        <v>558</v>
      </c>
      <c r="N9" s="80">
        <v>54</v>
      </c>
      <c r="O9" s="80">
        <v>0</v>
      </c>
      <c r="P9" s="80">
        <v>0</v>
      </c>
      <c r="Q9" s="84" t="s">
        <v>230</v>
      </c>
      <c r="R9" s="72"/>
    </row>
    <row r="10" spans="1:18" ht="43.5" customHeight="1">
      <c r="A10" s="80">
        <v>4</v>
      </c>
      <c r="B10" s="80">
        <v>5</v>
      </c>
      <c r="C10" s="80" t="s">
        <v>560</v>
      </c>
      <c r="D10" s="84" t="s">
        <v>561</v>
      </c>
      <c r="E10" s="80" t="s">
        <v>562</v>
      </c>
      <c r="F10" s="80" t="s">
        <v>186</v>
      </c>
      <c r="G10" s="80" t="s">
        <v>297</v>
      </c>
      <c r="H10" s="84" t="s">
        <v>563</v>
      </c>
      <c r="I10" s="84" t="s">
        <v>564</v>
      </c>
      <c r="J10" s="84" t="s">
        <v>57</v>
      </c>
      <c r="K10" s="84" t="s">
        <v>71</v>
      </c>
      <c r="L10" s="80">
        <v>10</v>
      </c>
      <c r="M10" s="80" t="s">
        <v>565</v>
      </c>
      <c r="N10" s="80">
        <v>36</v>
      </c>
      <c r="O10" s="80">
        <v>0</v>
      </c>
      <c r="P10" s="80">
        <v>0</v>
      </c>
      <c r="Q10" s="84" t="s">
        <v>230</v>
      </c>
      <c r="R10" s="72"/>
    </row>
    <row r="11" spans="1:18" ht="43.5" customHeight="1">
      <c r="A11" s="80">
        <v>4.1</v>
      </c>
      <c r="B11" s="80">
        <v>5</v>
      </c>
      <c r="C11" s="80" t="s">
        <v>560</v>
      </c>
      <c r="D11" s="84" t="s">
        <v>561</v>
      </c>
      <c r="E11" s="80" t="s">
        <v>562</v>
      </c>
      <c r="F11" s="80" t="s">
        <v>186</v>
      </c>
      <c r="G11" s="80" t="s">
        <v>297</v>
      </c>
      <c r="H11" s="84" t="s">
        <v>563</v>
      </c>
      <c r="I11" s="84" t="s">
        <v>566</v>
      </c>
      <c r="J11" s="84" t="s">
        <v>567</v>
      </c>
      <c r="K11" s="84" t="s">
        <v>71</v>
      </c>
      <c r="L11" s="80">
        <v>19</v>
      </c>
      <c r="M11" s="80" t="s">
        <v>565</v>
      </c>
      <c r="N11" s="80">
        <v>36</v>
      </c>
      <c r="O11" s="80">
        <v>0</v>
      </c>
      <c r="P11" s="80">
        <v>0</v>
      </c>
      <c r="Q11" s="84" t="s">
        <v>230</v>
      </c>
      <c r="R11" s="72"/>
    </row>
    <row r="12" spans="1:18" ht="43.5" customHeight="1">
      <c r="A12" s="80">
        <v>4.2</v>
      </c>
      <c r="B12" s="80">
        <v>5</v>
      </c>
      <c r="C12" s="80" t="s">
        <v>560</v>
      </c>
      <c r="D12" s="84" t="s">
        <v>561</v>
      </c>
      <c r="E12" s="80" t="s">
        <v>562</v>
      </c>
      <c r="F12" s="80" t="s">
        <v>186</v>
      </c>
      <c r="G12" s="80" t="s">
        <v>297</v>
      </c>
      <c r="H12" s="84" t="s">
        <v>563</v>
      </c>
      <c r="I12" s="84" t="s">
        <v>568</v>
      </c>
      <c r="J12" s="84" t="s">
        <v>30</v>
      </c>
      <c r="K12" s="84" t="s">
        <v>31</v>
      </c>
      <c r="L12" s="80">
        <v>1</v>
      </c>
      <c r="M12" s="80" t="s">
        <v>569</v>
      </c>
      <c r="N12" s="80">
        <v>48</v>
      </c>
      <c r="O12" s="80">
        <v>0</v>
      </c>
      <c r="P12" s="80">
        <v>0</v>
      </c>
      <c r="Q12" s="84" t="s">
        <v>72</v>
      </c>
      <c r="R12" s="72"/>
    </row>
    <row r="13" spans="1:18" ht="43.5" customHeight="1">
      <c r="A13" s="80">
        <v>4.3</v>
      </c>
      <c r="B13" s="80">
        <v>5</v>
      </c>
      <c r="C13" s="80" t="s">
        <v>560</v>
      </c>
      <c r="D13" s="84" t="s">
        <v>561</v>
      </c>
      <c r="E13" s="80" t="s">
        <v>562</v>
      </c>
      <c r="F13" s="80" t="s">
        <v>186</v>
      </c>
      <c r="G13" s="80" t="s">
        <v>297</v>
      </c>
      <c r="H13" s="84" t="s">
        <v>563</v>
      </c>
      <c r="I13" s="84" t="s">
        <v>570</v>
      </c>
      <c r="J13" s="84" t="s">
        <v>567</v>
      </c>
      <c r="K13" s="84" t="s">
        <v>31</v>
      </c>
      <c r="L13" s="80">
        <v>1</v>
      </c>
      <c r="M13" s="80" t="s">
        <v>569</v>
      </c>
      <c r="N13" s="80">
        <v>48</v>
      </c>
      <c r="O13" s="80">
        <v>0</v>
      </c>
      <c r="P13" s="80">
        <v>0</v>
      </c>
      <c r="Q13" s="84" t="s">
        <v>72</v>
      </c>
      <c r="R13" s="72"/>
    </row>
    <row r="14" spans="1:18" ht="43.5" customHeight="1">
      <c r="A14" s="80">
        <v>5</v>
      </c>
      <c r="B14" s="80">
        <v>5</v>
      </c>
      <c r="C14" s="80" t="s">
        <v>571</v>
      </c>
      <c r="D14" s="84" t="s">
        <v>572</v>
      </c>
      <c r="E14" s="80" t="s">
        <v>573</v>
      </c>
      <c r="F14" s="80" t="s">
        <v>53</v>
      </c>
      <c r="G14" s="80" t="s">
        <v>574</v>
      </c>
      <c r="H14" s="84" t="s">
        <v>575</v>
      </c>
      <c r="I14" s="84" t="s">
        <v>576</v>
      </c>
      <c r="J14" s="84" t="s">
        <v>30</v>
      </c>
      <c r="K14" s="84" t="s">
        <v>31</v>
      </c>
      <c r="L14" s="80">
        <v>9</v>
      </c>
      <c r="M14" s="80" t="s">
        <v>577</v>
      </c>
      <c r="N14" s="80">
        <v>41</v>
      </c>
      <c r="O14" s="80">
        <v>1</v>
      </c>
      <c r="P14" s="80">
        <v>0</v>
      </c>
      <c r="Q14" s="84" t="s">
        <v>230</v>
      </c>
      <c r="R14" s="72"/>
    </row>
    <row r="15" spans="1:18" ht="43.5" customHeight="1">
      <c r="A15" s="80">
        <v>6</v>
      </c>
      <c r="B15" s="80">
        <v>6</v>
      </c>
      <c r="C15" s="80" t="s">
        <v>578</v>
      </c>
      <c r="D15" s="84" t="s">
        <v>579</v>
      </c>
      <c r="E15" s="80" t="s">
        <v>580</v>
      </c>
      <c r="F15" s="80" t="s">
        <v>581</v>
      </c>
      <c r="G15" s="80" t="s">
        <v>275</v>
      </c>
      <c r="H15" s="84" t="s">
        <v>582</v>
      </c>
      <c r="I15" s="84" t="s">
        <v>583</v>
      </c>
      <c r="J15" s="84" t="s">
        <v>70</v>
      </c>
      <c r="K15" s="84" t="s">
        <v>31</v>
      </c>
      <c r="L15" s="80">
        <v>2</v>
      </c>
      <c r="M15" s="80" t="s">
        <v>584</v>
      </c>
      <c r="N15" s="80">
        <v>31</v>
      </c>
      <c r="O15" s="80">
        <v>0</v>
      </c>
      <c r="P15" s="80">
        <v>2</v>
      </c>
      <c r="Q15" s="84" t="s">
        <v>585</v>
      </c>
      <c r="R15" s="72"/>
    </row>
    <row r="16" spans="1:18" ht="43.5" customHeight="1">
      <c r="A16" s="80">
        <v>6.1</v>
      </c>
      <c r="B16" s="80">
        <v>6</v>
      </c>
      <c r="C16" s="80" t="s">
        <v>578</v>
      </c>
      <c r="D16" s="84" t="s">
        <v>579</v>
      </c>
      <c r="E16" s="80" t="s">
        <v>580</v>
      </c>
      <c r="F16" s="80" t="s">
        <v>581</v>
      </c>
      <c r="G16" s="80" t="s">
        <v>275</v>
      </c>
      <c r="H16" s="84" t="s">
        <v>582</v>
      </c>
      <c r="I16" s="84" t="s">
        <v>586</v>
      </c>
      <c r="J16" s="84" t="s">
        <v>142</v>
      </c>
      <c r="K16" s="84" t="s">
        <v>71</v>
      </c>
      <c r="L16" s="80">
        <v>7</v>
      </c>
      <c r="M16" s="80" t="s">
        <v>584</v>
      </c>
      <c r="N16" s="80">
        <v>31</v>
      </c>
      <c r="O16" s="80"/>
      <c r="P16" s="80"/>
      <c r="Q16" s="84" t="s">
        <v>585</v>
      </c>
      <c r="R16" s="72"/>
    </row>
    <row r="17" spans="1:18" ht="43.5" customHeight="1">
      <c r="A17" s="80">
        <v>7</v>
      </c>
      <c r="B17" s="80">
        <v>7</v>
      </c>
      <c r="C17" s="80" t="s">
        <v>587</v>
      </c>
      <c r="D17" s="84" t="s">
        <v>588</v>
      </c>
      <c r="E17" s="80" t="s">
        <v>589</v>
      </c>
      <c r="F17" s="80" t="s">
        <v>590</v>
      </c>
      <c r="G17" s="80" t="s">
        <v>591</v>
      </c>
      <c r="H17" s="84" t="s">
        <v>592</v>
      </c>
      <c r="I17" s="84" t="s">
        <v>593</v>
      </c>
      <c r="J17" s="84" t="s">
        <v>30</v>
      </c>
      <c r="K17" s="84" t="s">
        <v>71</v>
      </c>
      <c r="L17" s="80">
        <v>21</v>
      </c>
      <c r="M17" s="80"/>
      <c r="N17" s="80"/>
      <c r="O17" s="80">
        <v>2</v>
      </c>
      <c r="P17" s="80">
        <v>7</v>
      </c>
      <c r="Q17" s="84" t="s">
        <v>72</v>
      </c>
      <c r="R17" s="72"/>
    </row>
    <row r="18" spans="1:18" ht="43.5" customHeight="1">
      <c r="A18" s="80">
        <v>8</v>
      </c>
      <c r="B18" s="80">
        <v>7</v>
      </c>
      <c r="C18" s="80" t="s">
        <v>594</v>
      </c>
      <c r="D18" s="84" t="s">
        <v>595</v>
      </c>
      <c r="E18" s="80" t="s">
        <v>596</v>
      </c>
      <c r="F18" s="80" t="s">
        <v>597</v>
      </c>
      <c r="G18" s="80" t="s">
        <v>297</v>
      </c>
      <c r="H18" s="84" t="s">
        <v>598</v>
      </c>
      <c r="I18" s="84" t="s">
        <v>599</v>
      </c>
      <c r="J18" s="84" t="s">
        <v>70</v>
      </c>
      <c r="K18" s="84" t="s">
        <v>31</v>
      </c>
      <c r="L18" s="80">
        <v>15</v>
      </c>
      <c r="M18" s="80" t="s">
        <v>600</v>
      </c>
      <c r="N18" s="80">
        <v>53</v>
      </c>
      <c r="O18" s="80">
        <v>2</v>
      </c>
      <c r="P18" s="80">
        <v>2</v>
      </c>
      <c r="Q18" s="84" t="s">
        <v>72</v>
      </c>
      <c r="R18" s="72"/>
    </row>
    <row r="19" spans="1:18" ht="43.5" customHeight="1">
      <c r="A19" s="80">
        <v>8.1</v>
      </c>
      <c r="B19" s="80">
        <v>7</v>
      </c>
      <c r="C19" s="80" t="s">
        <v>594</v>
      </c>
      <c r="D19" s="84" t="s">
        <v>595</v>
      </c>
      <c r="E19" s="80" t="s">
        <v>596</v>
      </c>
      <c r="F19" s="80" t="s">
        <v>597</v>
      </c>
      <c r="G19" s="80" t="s">
        <v>297</v>
      </c>
      <c r="H19" s="84" t="s">
        <v>598</v>
      </c>
      <c r="I19" s="84" t="s">
        <v>601</v>
      </c>
      <c r="J19" s="84" t="s">
        <v>142</v>
      </c>
      <c r="K19" s="84" t="s">
        <v>31</v>
      </c>
      <c r="L19" s="80">
        <v>15</v>
      </c>
      <c r="M19" s="80" t="s">
        <v>600</v>
      </c>
      <c r="N19" s="80"/>
      <c r="O19" s="80"/>
      <c r="P19" s="80"/>
      <c r="Q19" s="84" t="s">
        <v>72</v>
      </c>
      <c r="R19" s="72"/>
    </row>
    <row r="20" spans="1:18" ht="43.5" customHeight="1">
      <c r="A20" s="80">
        <v>9</v>
      </c>
      <c r="B20" s="80">
        <v>8</v>
      </c>
      <c r="C20" s="80" t="s">
        <v>602</v>
      </c>
      <c r="D20" s="84" t="s">
        <v>603</v>
      </c>
      <c r="E20" s="80" t="s">
        <v>604</v>
      </c>
      <c r="F20" s="80" t="s">
        <v>605</v>
      </c>
      <c r="G20" s="80" t="s">
        <v>472</v>
      </c>
      <c r="H20" s="84" t="s">
        <v>606</v>
      </c>
      <c r="I20" s="84" t="s">
        <v>607</v>
      </c>
      <c r="J20" s="84" t="s">
        <v>70</v>
      </c>
      <c r="K20" s="84" t="s">
        <v>31</v>
      </c>
      <c r="L20" s="80">
        <v>5</v>
      </c>
      <c r="M20" s="80" t="s">
        <v>608</v>
      </c>
      <c r="N20" s="80">
        <v>37</v>
      </c>
      <c r="O20" s="80">
        <v>1</v>
      </c>
      <c r="P20" s="80">
        <v>0</v>
      </c>
      <c r="Q20" s="84" t="s">
        <v>511</v>
      </c>
      <c r="R20" s="72"/>
    </row>
    <row r="21" spans="1:18" ht="43.5" customHeight="1">
      <c r="A21" s="80">
        <v>9.1</v>
      </c>
      <c r="B21" s="80">
        <v>8</v>
      </c>
      <c r="C21" s="80" t="s">
        <v>602</v>
      </c>
      <c r="D21" s="84" t="s">
        <v>603</v>
      </c>
      <c r="E21" s="80" t="s">
        <v>604</v>
      </c>
      <c r="F21" s="80" t="s">
        <v>605</v>
      </c>
      <c r="G21" s="80" t="s">
        <v>472</v>
      </c>
      <c r="H21" s="84" t="s">
        <v>606</v>
      </c>
      <c r="I21" s="84" t="s">
        <v>609</v>
      </c>
      <c r="J21" s="84" t="s">
        <v>142</v>
      </c>
      <c r="K21" s="84" t="s">
        <v>31</v>
      </c>
      <c r="L21" s="80"/>
      <c r="M21" s="80" t="s">
        <v>608</v>
      </c>
      <c r="N21" s="80">
        <v>37</v>
      </c>
      <c r="O21" s="80"/>
      <c r="P21" s="80"/>
      <c r="Q21" s="84" t="s">
        <v>511</v>
      </c>
      <c r="R21" s="72"/>
    </row>
    <row r="22" spans="1:18" ht="43.5" customHeight="1">
      <c r="A22" s="80">
        <v>10</v>
      </c>
      <c r="B22" s="78">
        <v>11</v>
      </c>
      <c r="C22" s="78" t="s">
        <v>610</v>
      </c>
      <c r="D22" s="83" t="s">
        <v>611</v>
      </c>
      <c r="E22" s="78" t="s">
        <v>612</v>
      </c>
      <c r="F22" s="78" t="s">
        <v>53</v>
      </c>
      <c r="G22" s="78" t="s">
        <v>613</v>
      </c>
      <c r="H22" s="83" t="s">
        <v>614</v>
      </c>
      <c r="I22" s="84" t="s">
        <v>615</v>
      </c>
      <c r="J22" s="84" t="s">
        <v>57</v>
      </c>
      <c r="K22" s="84" t="s">
        <v>71</v>
      </c>
      <c r="L22" s="80">
        <v>7</v>
      </c>
      <c r="M22" s="80" t="s">
        <v>616</v>
      </c>
      <c r="N22" s="80">
        <v>47</v>
      </c>
      <c r="O22" s="80">
        <v>3</v>
      </c>
      <c r="P22" s="80">
        <v>4</v>
      </c>
      <c r="Q22" s="84" t="s">
        <v>100</v>
      </c>
      <c r="R22" s="72"/>
    </row>
    <row r="23" spans="1:18" ht="43.5" customHeight="1">
      <c r="A23" s="80">
        <v>11</v>
      </c>
      <c r="B23" s="78">
        <v>13</v>
      </c>
      <c r="C23" s="78"/>
      <c r="D23" s="83" t="s">
        <v>617</v>
      </c>
      <c r="E23" s="78" t="s">
        <v>296</v>
      </c>
      <c r="F23" s="78" t="s">
        <v>53</v>
      </c>
      <c r="G23" s="78" t="s">
        <v>297</v>
      </c>
      <c r="H23" s="83" t="s">
        <v>618</v>
      </c>
      <c r="I23" s="84" t="s">
        <v>619</v>
      </c>
      <c r="J23" s="84" t="s">
        <v>57</v>
      </c>
      <c r="K23" s="84" t="s">
        <v>71</v>
      </c>
      <c r="L23" s="80">
        <v>2</v>
      </c>
      <c r="M23" s="80" t="s">
        <v>620</v>
      </c>
      <c r="N23" s="80">
        <v>38</v>
      </c>
      <c r="O23" s="80">
        <v>0</v>
      </c>
      <c r="P23" s="80">
        <v>4</v>
      </c>
      <c r="Q23" s="84" t="s">
        <v>72</v>
      </c>
      <c r="R23" s="72"/>
    </row>
    <row r="24" spans="1:18" ht="43.5" customHeight="1">
      <c r="A24" s="80">
        <v>11.1</v>
      </c>
      <c r="B24" s="78">
        <v>13</v>
      </c>
      <c r="C24" s="78"/>
      <c r="D24" s="83" t="s">
        <v>617</v>
      </c>
      <c r="E24" s="78" t="s">
        <v>296</v>
      </c>
      <c r="F24" s="78" t="s">
        <v>53</v>
      </c>
      <c r="G24" s="78" t="s">
        <v>297</v>
      </c>
      <c r="H24" s="83" t="s">
        <v>618</v>
      </c>
      <c r="I24" s="84" t="s">
        <v>621</v>
      </c>
      <c r="J24" s="84" t="s">
        <v>142</v>
      </c>
      <c r="K24" s="84" t="s">
        <v>71</v>
      </c>
      <c r="L24" s="80">
        <v>2</v>
      </c>
      <c r="M24" s="80" t="s">
        <v>620</v>
      </c>
      <c r="N24" s="80">
        <v>38</v>
      </c>
      <c r="O24" s="80"/>
      <c r="P24" s="80"/>
      <c r="Q24" s="84" t="s">
        <v>72</v>
      </c>
      <c r="R24" s="72"/>
    </row>
    <row r="25" spans="1:18" ht="43.5" customHeight="1">
      <c r="A25" s="78">
        <v>12</v>
      </c>
      <c r="B25" s="78">
        <v>13</v>
      </c>
      <c r="C25" s="78" t="s">
        <v>622</v>
      </c>
      <c r="D25" s="83"/>
      <c r="E25" s="78" t="s">
        <v>623</v>
      </c>
      <c r="F25" s="78" t="s">
        <v>53</v>
      </c>
      <c r="G25" s="78" t="s">
        <v>624</v>
      </c>
      <c r="H25" s="83" t="s">
        <v>625</v>
      </c>
      <c r="I25" s="84" t="s">
        <v>626</v>
      </c>
      <c r="J25" s="84" t="s">
        <v>57</v>
      </c>
      <c r="K25" s="84" t="s">
        <v>31</v>
      </c>
      <c r="L25" s="80">
        <v>14</v>
      </c>
      <c r="M25" s="80"/>
      <c r="N25" s="80"/>
      <c r="O25" s="80">
        <v>0</v>
      </c>
      <c r="P25" s="80">
        <v>0</v>
      </c>
      <c r="Q25" s="84" t="s">
        <v>47</v>
      </c>
      <c r="R25" s="72"/>
    </row>
    <row r="26" spans="1:18" ht="43.5" customHeight="1">
      <c r="A26" s="80">
        <v>13</v>
      </c>
      <c r="B26" s="80">
        <v>13</v>
      </c>
      <c r="C26" s="80" t="s">
        <v>627</v>
      </c>
      <c r="D26" s="84" t="s">
        <v>628</v>
      </c>
      <c r="E26" s="80" t="s">
        <v>629</v>
      </c>
      <c r="F26" s="80" t="s">
        <v>178</v>
      </c>
      <c r="G26" s="80" t="s">
        <v>83</v>
      </c>
      <c r="H26" s="84" t="s">
        <v>630</v>
      </c>
      <c r="I26" s="84" t="s">
        <v>631</v>
      </c>
      <c r="J26" s="84" t="s">
        <v>70</v>
      </c>
      <c r="K26" s="84" t="s">
        <v>31</v>
      </c>
      <c r="L26" s="80">
        <v>3</v>
      </c>
      <c r="M26" s="80" t="s">
        <v>632</v>
      </c>
      <c r="N26" s="80">
        <v>37</v>
      </c>
      <c r="O26" s="80">
        <v>0</v>
      </c>
      <c r="P26" s="80">
        <v>1</v>
      </c>
      <c r="Q26" s="84" t="s">
        <v>47</v>
      </c>
      <c r="R26" s="72"/>
    </row>
    <row r="27" spans="1:18" ht="43.5" customHeight="1">
      <c r="A27" s="80">
        <v>13.1</v>
      </c>
      <c r="B27" s="80">
        <v>13</v>
      </c>
      <c r="C27" s="80" t="s">
        <v>627</v>
      </c>
      <c r="D27" s="84" t="s">
        <v>628</v>
      </c>
      <c r="E27" s="80" t="s">
        <v>629</v>
      </c>
      <c r="F27" s="80" t="s">
        <v>178</v>
      </c>
      <c r="G27" s="80" t="s">
        <v>83</v>
      </c>
      <c r="H27" s="84" t="s">
        <v>630</v>
      </c>
      <c r="I27" s="84" t="s">
        <v>633</v>
      </c>
      <c r="J27" s="84" t="s">
        <v>142</v>
      </c>
      <c r="K27" s="84" t="s">
        <v>31</v>
      </c>
      <c r="L27" s="80">
        <v>7</v>
      </c>
      <c r="M27" s="80" t="s">
        <v>632</v>
      </c>
      <c r="N27" s="80">
        <v>37</v>
      </c>
      <c r="O27" s="80"/>
      <c r="P27" s="80"/>
      <c r="Q27" s="84" t="s">
        <v>47</v>
      </c>
      <c r="R27" s="72"/>
    </row>
    <row r="28" spans="1:18" ht="43.5" customHeight="1">
      <c r="A28" s="80">
        <v>14</v>
      </c>
      <c r="B28" s="80">
        <v>13</v>
      </c>
      <c r="C28" s="80" t="s">
        <v>634</v>
      </c>
      <c r="D28" s="84" t="s">
        <v>635</v>
      </c>
      <c r="E28" s="80" t="s">
        <v>636</v>
      </c>
      <c r="F28" s="80" t="s">
        <v>637</v>
      </c>
      <c r="G28" s="80" t="s">
        <v>275</v>
      </c>
      <c r="H28" s="84" t="s">
        <v>638</v>
      </c>
      <c r="I28" s="84" t="s">
        <v>639</v>
      </c>
      <c r="J28" s="84" t="s">
        <v>405</v>
      </c>
      <c r="K28" s="84" t="s">
        <v>31</v>
      </c>
      <c r="L28" s="80">
        <v>9</v>
      </c>
      <c r="M28" s="80" t="s">
        <v>640</v>
      </c>
      <c r="N28" s="80">
        <v>44</v>
      </c>
      <c r="O28" s="80">
        <v>2</v>
      </c>
      <c r="P28" s="80">
        <v>1</v>
      </c>
      <c r="Q28" s="84" t="s">
        <v>511</v>
      </c>
      <c r="R28" s="72"/>
    </row>
    <row r="29" spans="1:18" ht="43.5" customHeight="1">
      <c r="A29" s="80">
        <v>15</v>
      </c>
      <c r="B29" s="80">
        <v>14</v>
      </c>
      <c r="C29" s="80" t="s">
        <v>641</v>
      </c>
      <c r="D29" s="84"/>
      <c r="E29" s="80" t="s">
        <v>642</v>
      </c>
      <c r="F29" s="80" t="s">
        <v>643</v>
      </c>
      <c r="G29" s="80" t="s">
        <v>644</v>
      </c>
      <c r="H29" s="81" t="s">
        <v>645</v>
      </c>
      <c r="I29" s="84" t="s">
        <v>646</v>
      </c>
      <c r="J29" s="81" t="s">
        <v>30</v>
      </c>
      <c r="K29" s="81" t="s">
        <v>71</v>
      </c>
      <c r="L29" s="80">
        <v>20</v>
      </c>
      <c r="M29" s="80" t="s">
        <v>647</v>
      </c>
      <c r="N29" s="80">
        <v>37</v>
      </c>
      <c r="O29" s="80">
        <v>0</v>
      </c>
      <c r="P29" s="80">
        <v>0</v>
      </c>
      <c r="Q29" s="84" t="s">
        <v>47</v>
      </c>
      <c r="R29" s="77"/>
    </row>
    <row r="30" spans="1:18" ht="43.5" customHeight="1">
      <c r="A30" s="80">
        <v>15.1</v>
      </c>
      <c r="B30" s="80">
        <v>14</v>
      </c>
      <c r="C30" s="80" t="s">
        <v>641</v>
      </c>
      <c r="D30" s="84"/>
      <c r="E30" s="80" t="s">
        <v>642</v>
      </c>
      <c r="F30" s="80" t="s">
        <v>643</v>
      </c>
      <c r="G30" s="80" t="s">
        <v>644</v>
      </c>
      <c r="H30" s="81" t="s">
        <v>645</v>
      </c>
      <c r="I30" s="84" t="s">
        <v>648</v>
      </c>
      <c r="J30" s="81" t="s">
        <v>142</v>
      </c>
      <c r="K30" s="81" t="s">
        <v>71</v>
      </c>
      <c r="L30" s="80">
        <v>20</v>
      </c>
      <c r="M30" s="80" t="s">
        <v>647</v>
      </c>
      <c r="N30" s="80">
        <v>37</v>
      </c>
      <c r="O30" s="80">
        <v>0</v>
      </c>
      <c r="P30" s="80">
        <v>0</v>
      </c>
      <c r="Q30" s="84" t="s">
        <v>47</v>
      </c>
      <c r="R30" s="77"/>
    </row>
    <row r="31" spans="1:18" ht="43.5" customHeight="1">
      <c r="A31" s="80">
        <v>15.2</v>
      </c>
      <c r="B31" s="80">
        <v>14</v>
      </c>
      <c r="C31" s="80" t="s">
        <v>641</v>
      </c>
      <c r="D31" s="84"/>
      <c r="E31" s="80" t="s">
        <v>642</v>
      </c>
      <c r="F31" s="80" t="s">
        <v>643</v>
      </c>
      <c r="G31" s="80" t="s">
        <v>644</v>
      </c>
      <c r="H31" s="81" t="s">
        <v>645</v>
      </c>
      <c r="I31" s="84" t="s">
        <v>649</v>
      </c>
      <c r="J31" s="81" t="s">
        <v>57</v>
      </c>
      <c r="K31" s="81" t="s">
        <v>71</v>
      </c>
      <c r="L31" s="80">
        <v>14</v>
      </c>
      <c r="M31" s="80" t="s">
        <v>650</v>
      </c>
      <c r="N31" s="80">
        <v>34</v>
      </c>
      <c r="O31" s="80">
        <v>0</v>
      </c>
      <c r="P31" s="80">
        <v>0</v>
      </c>
      <c r="Q31" s="84" t="s">
        <v>47</v>
      </c>
      <c r="R31" s="77"/>
    </row>
    <row r="32" spans="1:18" ht="43.5" customHeight="1">
      <c r="A32" s="80">
        <v>15.3</v>
      </c>
      <c r="B32" s="80">
        <v>14</v>
      </c>
      <c r="C32" s="80" t="s">
        <v>641</v>
      </c>
      <c r="D32" s="84"/>
      <c r="E32" s="80" t="s">
        <v>642</v>
      </c>
      <c r="F32" s="80" t="s">
        <v>643</v>
      </c>
      <c r="G32" s="80" t="s">
        <v>644</v>
      </c>
      <c r="H32" s="81" t="s">
        <v>645</v>
      </c>
      <c r="I32" s="84" t="s">
        <v>651</v>
      </c>
      <c r="J32" s="81" t="s">
        <v>70</v>
      </c>
      <c r="K32" s="81" t="s">
        <v>31</v>
      </c>
      <c r="L32" s="80">
        <v>14</v>
      </c>
      <c r="M32" s="80" t="s">
        <v>650</v>
      </c>
      <c r="N32" s="80">
        <v>34</v>
      </c>
      <c r="O32" s="80">
        <v>0</v>
      </c>
      <c r="P32" s="80">
        <v>0</v>
      </c>
      <c r="Q32" s="84" t="s">
        <v>47</v>
      </c>
      <c r="R32" s="71"/>
    </row>
    <row r="33" spans="1:18" ht="43.5" customHeight="1">
      <c r="A33" s="80">
        <v>16</v>
      </c>
      <c r="B33" s="80">
        <v>14</v>
      </c>
      <c r="C33" s="80" t="s">
        <v>652</v>
      </c>
      <c r="D33" s="84"/>
      <c r="E33" s="80" t="s">
        <v>653</v>
      </c>
      <c r="F33" s="80" t="s">
        <v>53</v>
      </c>
      <c r="G33" s="80" t="s">
        <v>654</v>
      </c>
      <c r="H33" s="81" t="s">
        <v>655</v>
      </c>
      <c r="I33" s="84" t="s">
        <v>656</v>
      </c>
      <c r="J33" s="81" t="s">
        <v>70</v>
      </c>
      <c r="K33" s="81" t="s">
        <v>71</v>
      </c>
      <c r="L33" s="80">
        <v>5</v>
      </c>
      <c r="M33" s="80" t="s">
        <v>657</v>
      </c>
      <c r="N33" s="80">
        <v>39</v>
      </c>
      <c r="O33" s="80">
        <v>1</v>
      </c>
      <c r="P33" s="80">
        <v>0</v>
      </c>
      <c r="Q33" s="84" t="s">
        <v>230</v>
      </c>
      <c r="R33" s="71"/>
    </row>
    <row r="34" spans="1:18" ht="43.5" customHeight="1">
      <c r="A34" s="80">
        <v>16.1</v>
      </c>
      <c r="B34" s="80">
        <v>14</v>
      </c>
      <c r="C34" s="80" t="s">
        <v>652</v>
      </c>
      <c r="D34" s="84"/>
      <c r="E34" s="80" t="s">
        <v>653</v>
      </c>
      <c r="F34" s="80" t="s">
        <v>53</v>
      </c>
      <c r="G34" s="80" t="s">
        <v>654</v>
      </c>
      <c r="H34" s="81" t="s">
        <v>655</v>
      </c>
      <c r="I34" s="84" t="s">
        <v>658</v>
      </c>
      <c r="J34" s="81" t="s">
        <v>57</v>
      </c>
      <c r="K34" s="81" t="s">
        <v>31</v>
      </c>
      <c r="L34" s="80">
        <v>34</v>
      </c>
      <c r="M34" s="80" t="s">
        <v>657</v>
      </c>
      <c r="N34" s="80">
        <v>39</v>
      </c>
      <c r="O34" s="80"/>
      <c r="P34" s="80"/>
      <c r="Q34" s="84" t="s">
        <v>230</v>
      </c>
      <c r="R34" s="71"/>
    </row>
    <row r="35" spans="1:18" ht="43.5" customHeight="1">
      <c r="A35" s="80">
        <v>17</v>
      </c>
      <c r="B35" s="80">
        <v>15</v>
      </c>
      <c r="C35" s="80" t="s">
        <v>659</v>
      </c>
      <c r="D35" s="84" t="s">
        <v>660</v>
      </c>
      <c r="E35" s="80" t="s">
        <v>661</v>
      </c>
      <c r="F35" s="80" t="s">
        <v>581</v>
      </c>
      <c r="G35" s="80" t="s">
        <v>275</v>
      </c>
      <c r="H35" s="81" t="s">
        <v>662</v>
      </c>
      <c r="I35" s="84" t="s">
        <v>663</v>
      </c>
      <c r="J35" s="81" t="s">
        <v>664</v>
      </c>
      <c r="K35" s="81" t="s">
        <v>31</v>
      </c>
      <c r="L35" s="80"/>
      <c r="M35" s="80"/>
      <c r="N35" s="80"/>
      <c r="O35" s="80"/>
      <c r="P35" s="80"/>
      <c r="Q35" s="84" t="s">
        <v>72</v>
      </c>
      <c r="R35" s="71"/>
    </row>
    <row r="36" spans="1:18" ht="43.5" customHeight="1">
      <c r="A36" s="80">
        <v>17.1</v>
      </c>
      <c r="B36" s="80">
        <v>15</v>
      </c>
      <c r="C36" s="80" t="s">
        <v>659</v>
      </c>
      <c r="D36" s="84" t="s">
        <v>660</v>
      </c>
      <c r="E36" s="80" t="s">
        <v>661</v>
      </c>
      <c r="F36" s="80" t="s">
        <v>581</v>
      </c>
      <c r="G36" s="80" t="s">
        <v>275</v>
      </c>
      <c r="H36" s="81" t="s">
        <v>662</v>
      </c>
      <c r="I36" s="84" t="s">
        <v>663</v>
      </c>
      <c r="J36" s="81" t="s">
        <v>57</v>
      </c>
      <c r="K36" s="81" t="s">
        <v>31</v>
      </c>
      <c r="L36" s="80"/>
      <c r="M36" s="80"/>
      <c r="N36" s="80"/>
      <c r="O36" s="80"/>
      <c r="P36" s="80"/>
      <c r="Q36" s="84" t="s">
        <v>72</v>
      </c>
      <c r="R36" s="71"/>
    </row>
    <row r="37" spans="1:18" ht="43.5" customHeight="1">
      <c r="A37" s="80">
        <v>18</v>
      </c>
      <c r="B37" s="80">
        <v>19</v>
      </c>
      <c r="C37" s="80" t="s">
        <v>665</v>
      </c>
      <c r="D37" s="84" t="s">
        <v>666</v>
      </c>
      <c r="E37" s="80" t="s">
        <v>667</v>
      </c>
      <c r="F37" s="80" t="s">
        <v>436</v>
      </c>
      <c r="G37" s="80" t="s">
        <v>297</v>
      </c>
      <c r="H37" s="81" t="s">
        <v>668</v>
      </c>
      <c r="I37" s="84" t="s">
        <v>669</v>
      </c>
      <c r="J37" s="81" t="s">
        <v>70</v>
      </c>
      <c r="K37" s="81" t="s">
        <v>31</v>
      </c>
      <c r="L37" s="80">
        <v>12</v>
      </c>
      <c r="M37" s="80"/>
      <c r="N37" s="80"/>
      <c r="O37" s="80"/>
      <c r="P37" s="80"/>
      <c r="Q37" s="84" t="s">
        <v>230</v>
      </c>
      <c r="R37" s="71"/>
    </row>
    <row r="38" spans="1:18" ht="43.5" customHeight="1">
      <c r="A38" s="80">
        <v>18.1</v>
      </c>
      <c r="B38" s="80">
        <v>19</v>
      </c>
      <c r="C38" s="80" t="s">
        <v>665</v>
      </c>
      <c r="D38" s="84" t="s">
        <v>666</v>
      </c>
      <c r="E38" s="80" t="s">
        <v>667</v>
      </c>
      <c r="F38" s="80" t="s">
        <v>436</v>
      </c>
      <c r="G38" s="80" t="s">
        <v>297</v>
      </c>
      <c r="H38" s="81" t="s">
        <v>668</v>
      </c>
      <c r="I38" s="84" t="s">
        <v>670</v>
      </c>
      <c r="J38" s="81" t="s">
        <v>57</v>
      </c>
      <c r="K38" s="81" t="s">
        <v>31</v>
      </c>
      <c r="L38" s="80">
        <v>12</v>
      </c>
      <c r="M38" s="80"/>
      <c r="N38" s="80"/>
      <c r="O38" s="80"/>
      <c r="P38" s="80"/>
      <c r="Q38" s="84" t="s">
        <v>230</v>
      </c>
      <c r="R38" s="71"/>
    </row>
    <row r="39" spans="1:18" ht="43.5" customHeight="1">
      <c r="A39" s="80">
        <v>18.2</v>
      </c>
      <c r="B39" s="80">
        <v>19</v>
      </c>
      <c r="C39" s="80" t="s">
        <v>665</v>
      </c>
      <c r="D39" s="84" t="s">
        <v>666</v>
      </c>
      <c r="E39" s="80" t="s">
        <v>667</v>
      </c>
      <c r="F39" s="80" t="s">
        <v>436</v>
      </c>
      <c r="G39" s="80" t="s">
        <v>297</v>
      </c>
      <c r="H39" s="81" t="s">
        <v>668</v>
      </c>
      <c r="I39" s="84" t="s">
        <v>671</v>
      </c>
      <c r="J39" s="81" t="s">
        <v>70</v>
      </c>
      <c r="K39" s="81" t="s">
        <v>31</v>
      </c>
      <c r="L39" s="80">
        <v>7</v>
      </c>
      <c r="M39" s="80" t="s">
        <v>672</v>
      </c>
      <c r="N39" s="80">
        <v>46</v>
      </c>
      <c r="O39" s="80">
        <v>0</v>
      </c>
      <c r="P39" s="80">
        <v>1</v>
      </c>
      <c r="Q39" s="84" t="s">
        <v>72</v>
      </c>
      <c r="R39" s="71"/>
    </row>
    <row r="40" spans="1:18" ht="43.5" customHeight="1">
      <c r="A40" s="80">
        <v>18.3</v>
      </c>
      <c r="B40" s="80">
        <v>19</v>
      </c>
      <c r="C40" s="80" t="s">
        <v>665</v>
      </c>
      <c r="D40" s="84" t="s">
        <v>666</v>
      </c>
      <c r="E40" s="80" t="s">
        <v>667</v>
      </c>
      <c r="F40" s="80" t="s">
        <v>436</v>
      </c>
      <c r="G40" s="80" t="s">
        <v>297</v>
      </c>
      <c r="H40" s="81" t="s">
        <v>668</v>
      </c>
      <c r="I40" s="84" t="s">
        <v>673</v>
      </c>
      <c r="J40" s="81" t="s">
        <v>142</v>
      </c>
      <c r="K40" s="81" t="s">
        <v>31</v>
      </c>
      <c r="L40" s="80">
        <v>7</v>
      </c>
      <c r="M40" s="80" t="s">
        <v>672</v>
      </c>
      <c r="N40" s="80">
        <v>46</v>
      </c>
      <c r="O40" s="80"/>
      <c r="P40" s="80"/>
      <c r="Q40" s="84" t="s">
        <v>72</v>
      </c>
      <c r="R40" s="71"/>
    </row>
    <row r="41" spans="1:18" ht="43.5" customHeight="1">
      <c r="A41" s="80">
        <v>19</v>
      </c>
      <c r="B41" s="80">
        <v>20</v>
      </c>
      <c r="C41" s="80" t="s">
        <v>674</v>
      </c>
      <c r="D41" s="84" t="s">
        <v>675</v>
      </c>
      <c r="E41" s="80" t="s">
        <v>676</v>
      </c>
      <c r="F41" s="80" t="s">
        <v>677</v>
      </c>
      <c r="G41" s="80" t="s">
        <v>297</v>
      </c>
      <c r="H41" s="81" t="s">
        <v>678</v>
      </c>
      <c r="I41" s="84" t="s">
        <v>679</v>
      </c>
      <c r="J41" s="81" t="s">
        <v>405</v>
      </c>
      <c r="K41" s="81" t="s">
        <v>31</v>
      </c>
      <c r="L41" s="80">
        <v>16</v>
      </c>
      <c r="M41" s="80" t="s">
        <v>680</v>
      </c>
      <c r="N41" s="80">
        <v>38</v>
      </c>
      <c r="O41" s="80">
        <v>1</v>
      </c>
      <c r="P41" s="80">
        <v>0</v>
      </c>
      <c r="Q41" s="84" t="s">
        <v>681</v>
      </c>
      <c r="R41" s="71"/>
    </row>
    <row r="42" spans="1:18" ht="43.5" customHeight="1">
      <c r="A42" s="80">
        <v>19.1</v>
      </c>
      <c r="B42" s="80">
        <v>20</v>
      </c>
      <c r="C42" s="80" t="s">
        <v>674</v>
      </c>
      <c r="D42" s="84" t="s">
        <v>675</v>
      </c>
      <c r="E42" s="80" t="s">
        <v>676</v>
      </c>
      <c r="F42" s="80" t="s">
        <v>677</v>
      </c>
      <c r="G42" s="80" t="s">
        <v>297</v>
      </c>
      <c r="H42" s="81" t="s">
        <v>678</v>
      </c>
      <c r="I42" s="84" t="s">
        <v>682</v>
      </c>
      <c r="J42" s="81"/>
      <c r="K42" s="81"/>
      <c r="L42" s="80"/>
      <c r="M42" s="80" t="s">
        <v>680</v>
      </c>
      <c r="N42" s="80">
        <v>38</v>
      </c>
      <c r="O42" s="80"/>
      <c r="P42" s="80"/>
      <c r="Q42" s="84" t="s">
        <v>681</v>
      </c>
      <c r="R42" s="71"/>
    </row>
    <row r="43" spans="1:18" ht="43.5" customHeight="1">
      <c r="A43" s="80">
        <v>19.2</v>
      </c>
      <c r="B43" s="80">
        <v>20</v>
      </c>
      <c r="C43" s="80" t="s">
        <v>674</v>
      </c>
      <c r="D43" s="84" t="s">
        <v>675</v>
      </c>
      <c r="E43" s="80" t="s">
        <v>676</v>
      </c>
      <c r="F43" s="80" t="s">
        <v>677</v>
      </c>
      <c r="G43" s="80" t="s">
        <v>297</v>
      </c>
      <c r="H43" s="81" t="s">
        <v>678</v>
      </c>
      <c r="I43" s="84" t="s">
        <v>683</v>
      </c>
      <c r="J43" s="81" t="s">
        <v>70</v>
      </c>
      <c r="K43" s="81" t="s">
        <v>71</v>
      </c>
      <c r="L43" s="80">
        <v>11</v>
      </c>
      <c r="M43" s="80" t="s">
        <v>684</v>
      </c>
      <c r="N43" s="80">
        <v>29</v>
      </c>
      <c r="O43" s="80"/>
      <c r="P43" s="80"/>
      <c r="Q43" s="84" t="s">
        <v>681</v>
      </c>
      <c r="R43" s="71"/>
    </row>
    <row r="44" spans="1:18" ht="43.5" customHeight="1">
      <c r="A44" s="80">
        <v>19.3</v>
      </c>
      <c r="B44" s="80">
        <v>20</v>
      </c>
      <c r="C44" s="80" t="s">
        <v>674</v>
      </c>
      <c r="D44" s="84" t="s">
        <v>675</v>
      </c>
      <c r="E44" s="80" t="s">
        <v>676</v>
      </c>
      <c r="F44" s="80" t="s">
        <v>677</v>
      </c>
      <c r="G44" s="80" t="s">
        <v>297</v>
      </c>
      <c r="H44" s="81" t="s">
        <v>678</v>
      </c>
      <c r="I44" s="84" t="s">
        <v>685</v>
      </c>
      <c r="J44" s="81"/>
      <c r="K44" s="81"/>
      <c r="L44" s="80"/>
      <c r="M44" s="80" t="s">
        <v>684</v>
      </c>
      <c r="N44" s="80">
        <v>29</v>
      </c>
      <c r="O44" s="80"/>
      <c r="P44" s="80"/>
      <c r="Q44" s="84" t="s">
        <v>681</v>
      </c>
      <c r="R44" s="71"/>
    </row>
    <row r="45" spans="1:18" ht="43.5" customHeight="1">
      <c r="A45" s="80">
        <v>20</v>
      </c>
      <c r="B45" s="80">
        <v>24</v>
      </c>
      <c r="C45" s="80" t="s">
        <v>686</v>
      </c>
      <c r="D45" s="84" t="s">
        <v>687</v>
      </c>
      <c r="E45" s="80" t="s">
        <v>688</v>
      </c>
      <c r="F45" s="80" t="s">
        <v>317</v>
      </c>
      <c r="G45" s="80" t="s">
        <v>318</v>
      </c>
      <c r="H45" s="81" t="s">
        <v>689</v>
      </c>
      <c r="I45" s="84" t="s">
        <v>690</v>
      </c>
      <c r="J45" s="81" t="s">
        <v>70</v>
      </c>
      <c r="K45" s="81" t="s">
        <v>31</v>
      </c>
      <c r="L45" s="80">
        <v>5</v>
      </c>
      <c r="M45" s="80" t="s">
        <v>691</v>
      </c>
      <c r="N45" s="80">
        <v>59</v>
      </c>
      <c r="O45" s="80">
        <v>4</v>
      </c>
      <c r="P45" s="80">
        <v>1</v>
      </c>
      <c r="Q45" s="84" t="s">
        <v>369</v>
      </c>
      <c r="R45" s="71"/>
    </row>
    <row r="46" spans="1:18" ht="43.5" customHeight="1">
      <c r="A46" s="80">
        <v>20.1</v>
      </c>
      <c r="B46" s="80">
        <v>24</v>
      </c>
      <c r="C46" s="80" t="s">
        <v>686</v>
      </c>
      <c r="D46" s="84" t="s">
        <v>687</v>
      </c>
      <c r="E46" s="80" t="s">
        <v>688</v>
      </c>
      <c r="F46" s="80" t="s">
        <v>317</v>
      </c>
      <c r="G46" s="80" t="s">
        <v>318</v>
      </c>
      <c r="H46" s="81" t="s">
        <v>689</v>
      </c>
      <c r="I46" s="84" t="s">
        <v>692</v>
      </c>
      <c r="J46" s="81" t="s">
        <v>57</v>
      </c>
      <c r="K46" s="81" t="s">
        <v>31</v>
      </c>
      <c r="L46" s="80">
        <v>6</v>
      </c>
      <c r="M46" s="80" t="s">
        <v>691</v>
      </c>
      <c r="N46" s="80">
        <v>59</v>
      </c>
      <c r="O46" s="80"/>
      <c r="P46" s="80"/>
      <c r="Q46" s="84" t="s">
        <v>369</v>
      </c>
      <c r="R46" s="71"/>
    </row>
    <row r="47" spans="1:18" ht="43.5" customHeight="1">
      <c r="A47" s="78">
        <v>21</v>
      </c>
      <c r="B47" s="78">
        <v>25</v>
      </c>
      <c r="C47" s="78" t="s">
        <v>693</v>
      </c>
      <c r="D47" s="83" t="s">
        <v>295</v>
      </c>
      <c r="E47" s="78" t="s">
        <v>694</v>
      </c>
      <c r="F47" s="78" t="s">
        <v>53</v>
      </c>
      <c r="G47" s="78" t="s">
        <v>324</v>
      </c>
      <c r="H47" s="81" t="s">
        <v>695</v>
      </c>
      <c r="I47" s="84" t="s">
        <v>696</v>
      </c>
      <c r="J47" s="81" t="s">
        <v>405</v>
      </c>
      <c r="K47" s="81" t="s">
        <v>31</v>
      </c>
      <c r="L47" s="80">
        <v>8</v>
      </c>
      <c r="M47" s="80" t="s">
        <v>697</v>
      </c>
      <c r="N47" s="80">
        <v>46</v>
      </c>
      <c r="O47" s="80">
        <v>5</v>
      </c>
      <c r="P47" s="80">
        <v>0</v>
      </c>
      <c r="Q47" s="84" t="s">
        <v>230</v>
      </c>
      <c r="R47" s="71"/>
    </row>
    <row r="48" spans="1:18" ht="43.5" customHeight="1">
      <c r="A48" s="78">
        <v>22</v>
      </c>
      <c r="B48" s="78">
        <v>26</v>
      </c>
      <c r="C48" s="78" t="s">
        <v>698</v>
      </c>
      <c r="D48" s="83" t="s">
        <v>699</v>
      </c>
      <c r="E48" s="78" t="s">
        <v>700</v>
      </c>
      <c r="F48" s="78" t="s">
        <v>53</v>
      </c>
      <c r="G48" s="78" t="s">
        <v>467</v>
      </c>
      <c r="H48" s="79" t="s">
        <v>701</v>
      </c>
      <c r="I48" s="84" t="s">
        <v>702</v>
      </c>
      <c r="J48" s="81" t="s">
        <v>70</v>
      </c>
      <c r="K48" s="81" t="s">
        <v>31</v>
      </c>
      <c r="L48" s="80">
        <v>5</v>
      </c>
      <c r="M48" s="80"/>
      <c r="N48" s="80"/>
      <c r="O48" s="80">
        <v>0</v>
      </c>
      <c r="P48" s="80">
        <v>9</v>
      </c>
      <c r="Q48" s="83" t="s">
        <v>703</v>
      </c>
      <c r="R48" s="71"/>
    </row>
    <row r="49" spans="1:18" ht="43.5" customHeight="1">
      <c r="A49" s="78">
        <v>23</v>
      </c>
      <c r="B49" s="78">
        <v>26</v>
      </c>
      <c r="C49" s="78" t="s">
        <v>704</v>
      </c>
      <c r="D49" s="83"/>
      <c r="E49" s="78" t="s">
        <v>705</v>
      </c>
      <c r="F49" s="78" t="s">
        <v>706</v>
      </c>
      <c r="G49" s="78" t="s">
        <v>324</v>
      </c>
      <c r="H49" s="79" t="s">
        <v>707</v>
      </c>
      <c r="I49" s="84" t="s">
        <v>708</v>
      </c>
      <c r="J49" s="81" t="s">
        <v>709</v>
      </c>
      <c r="K49" s="81" t="s">
        <v>71</v>
      </c>
      <c r="L49" s="80">
        <v>22</v>
      </c>
      <c r="M49" s="80"/>
      <c r="N49" s="80"/>
      <c r="O49" s="80">
        <v>1</v>
      </c>
      <c r="P49" s="80">
        <v>5</v>
      </c>
      <c r="Q49" s="83" t="s">
        <v>369</v>
      </c>
      <c r="R49" s="71"/>
    </row>
    <row r="50" spans="1:18" ht="43.5" customHeight="1">
      <c r="A50" s="80">
        <v>24</v>
      </c>
      <c r="B50" s="80">
        <v>27</v>
      </c>
      <c r="C50" s="80" t="s">
        <v>710</v>
      </c>
      <c r="D50" s="84" t="s">
        <v>295</v>
      </c>
      <c r="E50" s="80" t="s">
        <v>667</v>
      </c>
      <c r="F50" s="80" t="s">
        <v>436</v>
      </c>
      <c r="G50" s="80" t="s">
        <v>297</v>
      </c>
      <c r="H50" s="81" t="s">
        <v>711</v>
      </c>
      <c r="I50" s="84" t="s">
        <v>712</v>
      </c>
      <c r="J50" s="81" t="s">
        <v>405</v>
      </c>
      <c r="K50" s="81" t="s">
        <v>71</v>
      </c>
      <c r="L50" s="80">
        <v>2</v>
      </c>
      <c r="M50" s="80" t="s">
        <v>713</v>
      </c>
      <c r="N50" s="80">
        <v>40</v>
      </c>
      <c r="O50" s="80">
        <v>3</v>
      </c>
      <c r="P50" s="80">
        <v>2</v>
      </c>
      <c r="Q50" s="84" t="s">
        <v>714</v>
      </c>
      <c r="R50" s="71"/>
    </row>
    <row r="51" spans="1:18" ht="43.5" customHeight="1">
      <c r="A51" s="80">
        <v>24.1</v>
      </c>
      <c r="B51" s="80">
        <v>27</v>
      </c>
      <c r="C51" s="80" t="s">
        <v>710</v>
      </c>
      <c r="D51" s="84" t="s">
        <v>295</v>
      </c>
      <c r="E51" s="80" t="s">
        <v>667</v>
      </c>
      <c r="F51" s="80" t="s">
        <v>436</v>
      </c>
      <c r="G51" s="80" t="s">
        <v>297</v>
      </c>
      <c r="H51" s="81" t="s">
        <v>711</v>
      </c>
      <c r="I51" s="84" t="s">
        <v>715</v>
      </c>
      <c r="J51" s="81" t="s">
        <v>142</v>
      </c>
      <c r="K51" s="81" t="s">
        <v>31</v>
      </c>
      <c r="L51" s="80">
        <v>20</v>
      </c>
      <c r="M51" s="80" t="s">
        <v>716</v>
      </c>
      <c r="N51" s="80">
        <v>39</v>
      </c>
      <c r="O51" s="80"/>
      <c r="P51" s="80"/>
      <c r="Q51" s="84" t="s">
        <v>717</v>
      </c>
      <c r="R51" s="71"/>
    </row>
    <row r="52" spans="1:18" ht="43.5" customHeight="1">
      <c r="A52" s="91">
        <v>24.2</v>
      </c>
      <c r="B52" s="91">
        <v>27</v>
      </c>
      <c r="C52" s="91" t="s">
        <v>710</v>
      </c>
      <c r="D52" s="92" t="s">
        <v>295</v>
      </c>
      <c r="E52" s="91" t="s">
        <v>667</v>
      </c>
      <c r="F52" s="91" t="s">
        <v>436</v>
      </c>
      <c r="G52" s="91" t="s">
        <v>297</v>
      </c>
      <c r="H52" s="93" t="s">
        <v>711</v>
      </c>
      <c r="I52" s="92" t="s">
        <v>718</v>
      </c>
      <c r="J52" s="93" t="s">
        <v>567</v>
      </c>
      <c r="K52" s="93" t="s">
        <v>31</v>
      </c>
      <c r="L52" s="91">
        <v>22</v>
      </c>
      <c r="M52" s="91" t="s">
        <v>716</v>
      </c>
      <c r="N52" s="91">
        <v>39</v>
      </c>
      <c r="O52" s="91"/>
      <c r="P52" s="91"/>
      <c r="Q52" s="92" t="s">
        <v>717</v>
      </c>
      <c r="R52" s="71"/>
    </row>
    <row r="53" spans="1:18" ht="21">
      <c r="A53" s="88"/>
      <c r="B53" s="88"/>
      <c r="C53" s="88"/>
      <c r="D53" s="89"/>
      <c r="E53" s="88"/>
      <c r="F53" s="88"/>
      <c r="G53" s="88"/>
      <c r="H53" s="90"/>
      <c r="I53" s="89"/>
      <c r="J53" s="90"/>
      <c r="K53" s="90"/>
      <c r="L53" s="88"/>
      <c r="M53" s="88"/>
      <c r="N53" s="88"/>
      <c r="O53" s="88"/>
      <c r="P53" s="88"/>
      <c r="Q53" s="90"/>
      <c r="R53" s="71"/>
    </row>
  </sheetData>
  <sheetProtection/>
  <mergeCells count="10">
    <mergeCell ref="A1:Q1"/>
    <mergeCell ref="A2:Q2"/>
    <mergeCell ref="M3:N3"/>
    <mergeCell ref="O3:P3"/>
    <mergeCell ref="Q3:Q4"/>
    <mergeCell ref="A3:A4"/>
    <mergeCell ref="B3:C3"/>
    <mergeCell ref="D3:G3"/>
    <mergeCell ref="H3:H4"/>
    <mergeCell ref="I3:L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A1" sqref="A1:Q2"/>
    </sheetView>
  </sheetViews>
  <sheetFormatPr defaultColWidth="9.140625" defaultRowHeight="15"/>
  <sheetData>
    <row r="1" spans="1:17" s="333" customFormat="1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</row>
    <row r="2" spans="1:17" s="333" customFormat="1" ht="21">
      <c r="A2" s="514" t="s">
        <v>1209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</row>
    <row r="3" spans="1:18" ht="44.25" customHeight="1">
      <c r="A3" s="515" t="s">
        <v>0</v>
      </c>
      <c r="B3" s="516" t="s">
        <v>1</v>
      </c>
      <c r="C3" s="516"/>
      <c r="D3" s="515" t="s">
        <v>2</v>
      </c>
      <c r="E3" s="515"/>
      <c r="F3" s="515"/>
      <c r="G3" s="515"/>
      <c r="H3" s="517" t="s">
        <v>3</v>
      </c>
      <c r="I3" s="515" t="s">
        <v>4</v>
      </c>
      <c r="J3" s="515"/>
      <c r="K3" s="515"/>
      <c r="L3" s="515"/>
      <c r="M3" s="515" t="s">
        <v>5</v>
      </c>
      <c r="N3" s="515"/>
      <c r="O3" s="515" t="s">
        <v>6</v>
      </c>
      <c r="P3" s="515"/>
      <c r="Q3" s="517" t="s">
        <v>7</v>
      </c>
      <c r="R3" s="94"/>
    </row>
    <row r="4" spans="1:18" ht="44.25" customHeight="1">
      <c r="A4" s="515"/>
      <c r="B4" s="95" t="s">
        <v>538</v>
      </c>
      <c r="C4" s="95" t="s">
        <v>539</v>
      </c>
      <c r="D4" s="109" t="s">
        <v>10</v>
      </c>
      <c r="E4" s="95" t="s">
        <v>11</v>
      </c>
      <c r="F4" s="95" t="s">
        <v>12</v>
      </c>
      <c r="G4" s="95" t="s">
        <v>13</v>
      </c>
      <c r="H4" s="517"/>
      <c r="I4" s="97" t="s">
        <v>14</v>
      </c>
      <c r="J4" s="97" t="s">
        <v>15</v>
      </c>
      <c r="K4" s="96" t="s">
        <v>16</v>
      </c>
      <c r="L4" s="97" t="s">
        <v>17</v>
      </c>
      <c r="M4" s="95" t="s">
        <v>18</v>
      </c>
      <c r="N4" s="95" t="s">
        <v>19</v>
      </c>
      <c r="O4" s="95" t="s">
        <v>20</v>
      </c>
      <c r="P4" s="95" t="s">
        <v>21</v>
      </c>
      <c r="Q4" s="517"/>
      <c r="R4" s="94"/>
    </row>
    <row r="5" spans="1:18" ht="44.25" customHeight="1">
      <c r="A5" s="98">
        <v>1</v>
      </c>
      <c r="B5" s="98">
        <v>1</v>
      </c>
      <c r="C5" s="98" t="s">
        <v>719</v>
      </c>
      <c r="D5" s="106" t="s">
        <v>720</v>
      </c>
      <c r="E5" s="98" t="s">
        <v>721</v>
      </c>
      <c r="F5" s="98" t="s">
        <v>722</v>
      </c>
      <c r="G5" s="98" t="s">
        <v>723</v>
      </c>
      <c r="H5" s="99" t="s">
        <v>724</v>
      </c>
      <c r="I5" s="111" t="s">
        <v>725</v>
      </c>
      <c r="J5" s="111" t="s">
        <v>664</v>
      </c>
      <c r="K5" s="111" t="s">
        <v>71</v>
      </c>
      <c r="L5" s="110">
        <v>19</v>
      </c>
      <c r="M5" s="110" t="s">
        <v>726</v>
      </c>
      <c r="N5" s="110">
        <v>42</v>
      </c>
      <c r="O5" s="110">
        <v>0</v>
      </c>
      <c r="P5" s="110">
        <v>2</v>
      </c>
      <c r="Q5" s="111" t="s">
        <v>727</v>
      </c>
      <c r="R5" s="94"/>
    </row>
    <row r="6" spans="1:18" ht="44.25" customHeight="1">
      <c r="A6" s="104">
        <v>2</v>
      </c>
      <c r="B6" s="104">
        <v>4</v>
      </c>
      <c r="C6" s="101" t="s">
        <v>728</v>
      </c>
      <c r="D6" s="107" t="s">
        <v>729</v>
      </c>
      <c r="E6" s="101" t="s">
        <v>730</v>
      </c>
      <c r="F6" s="101" t="s">
        <v>730</v>
      </c>
      <c r="G6" s="101" t="s">
        <v>624</v>
      </c>
      <c r="H6" s="115" t="s">
        <v>655</v>
      </c>
      <c r="I6" s="108" t="s">
        <v>731</v>
      </c>
      <c r="J6" s="108" t="s">
        <v>70</v>
      </c>
      <c r="K6" s="108" t="s">
        <v>71</v>
      </c>
      <c r="L6" s="104">
        <v>15</v>
      </c>
      <c r="M6" s="104" t="s">
        <v>732</v>
      </c>
      <c r="N6" s="104">
        <v>41</v>
      </c>
      <c r="O6" s="104">
        <v>4</v>
      </c>
      <c r="P6" s="104">
        <v>2</v>
      </c>
      <c r="Q6" s="108" t="s">
        <v>733</v>
      </c>
      <c r="R6" s="94"/>
    </row>
    <row r="7" spans="1:18" ht="44.25" customHeight="1">
      <c r="A7" s="104">
        <v>2.1</v>
      </c>
      <c r="B7" s="104">
        <v>4</v>
      </c>
      <c r="C7" s="101" t="s">
        <v>728</v>
      </c>
      <c r="D7" s="107" t="s">
        <v>729</v>
      </c>
      <c r="E7" s="101" t="s">
        <v>730</v>
      </c>
      <c r="F7" s="101" t="s">
        <v>730</v>
      </c>
      <c r="G7" s="101" t="s">
        <v>624</v>
      </c>
      <c r="H7" s="115" t="s">
        <v>655</v>
      </c>
      <c r="I7" s="108" t="s">
        <v>734</v>
      </c>
      <c r="J7" s="129" t="s">
        <v>142</v>
      </c>
      <c r="K7" s="108" t="s">
        <v>71</v>
      </c>
      <c r="L7" s="104">
        <v>27</v>
      </c>
      <c r="M7" s="104" t="s">
        <v>732</v>
      </c>
      <c r="N7" s="104">
        <v>41</v>
      </c>
      <c r="O7" s="104"/>
      <c r="P7" s="104"/>
      <c r="Q7" s="108"/>
      <c r="R7" s="94"/>
    </row>
    <row r="8" spans="1:18" ht="44.25" customHeight="1">
      <c r="A8" s="104">
        <v>3</v>
      </c>
      <c r="B8" s="104">
        <v>5</v>
      </c>
      <c r="C8" s="101" t="s">
        <v>735</v>
      </c>
      <c r="D8" s="107" t="s">
        <v>736</v>
      </c>
      <c r="E8" s="101" t="s">
        <v>737</v>
      </c>
      <c r="F8" s="101" t="s">
        <v>178</v>
      </c>
      <c r="G8" s="101" t="s">
        <v>83</v>
      </c>
      <c r="H8" s="115" t="s">
        <v>738</v>
      </c>
      <c r="I8" s="108" t="s">
        <v>739</v>
      </c>
      <c r="J8" s="108" t="s">
        <v>70</v>
      </c>
      <c r="K8" s="108" t="s">
        <v>31</v>
      </c>
      <c r="L8" s="104">
        <v>9</v>
      </c>
      <c r="M8" s="104"/>
      <c r="N8" s="104"/>
      <c r="O8" s="104">
        <v>1</v>
      </c>
      <c r="P8" s="104">
        <v>0</v>
      </c>
      <c r="Q8" s="108" t="s">
        <v>740</v>
      </c>
      <c r="R8" s="94"/>
    </row>
    <row r="9" spans="1:18" ht="44.25" customHeight="1">
      <c r="A9" s="104">
        <v>4</v>
      </c>
      <c r="B9" s="104">
        <v>5</v>
      </c>
      <c r="C9" s="104" t="s">
        <v>741</v>
      </c>
      <c r="D9" s="108" t="s">
        <v>742</v>
      </c>
      <c r="E9" s="104" t="s">
        <v>743</v>
      </c>
      <c r="F9" s="104" t="s">
        <v>744</v>
      </c>
      <c r="G9" s="104" t="s">
        <v>149</v>
      </c>
      <c r="H9" s="116" t="s">
        <v>745</v>
      </c>
      <c r="I9" s="108" t="s">
        <v>746</v>
      </c>
      <c r="J9" s="108" t="s">
        <v>30</v>
      </c>
      <c r="K9" s="108" t="s">
        <v>71</v>
      </c>
      <c r="L9" s="104">
        <v>6</v>
      </c>
      <c r="M9" s="104" t="s">
        <v>747</v>
      </c>
      <c r="N9" s="104">
        <v>50</v>
      </c>
      <c r="O9" s="104">
        <v>1</v>
      </c>
      <c r="P9" s="104">
        <v>27</v>
      </c>
      <c r="Q9" s="108" t="s">
        <v>748</v>
      </c>
      <c r="R9" s="94"/>
    </row>
    <row r="10" spans="1:18" ht="44.25" customHeight="1">
      <c r="A10" s="101">
        <v>5</v>
      </c>
      <c r="B10" s="104">
        <v>7</v>
      </c>
      <c r="C10" s="104" t="s">
        <v>686</v>
      </c>
      <c r="D10" s="108" t="s">
        <v>39</v>
      </c>
      <c r="E10" s="104" t="s">
        <v>749</v>
      </c>
      <c r="F10" s="104" t="s">
        <v>750</v>
      </c>
      <c r="G10" s="104" t="s">
        <v>297</v>
      </c>
      <c r="H10" s="116" t="s">
        <v>751</v>
      </c>
      <c r="I10" s="108" t="s">
        <v>752</v>
      </c>
      <c r="J10" s="108" t="s">
        <v>70</v>
      </c>
      <c r="K10" s="108" t="s">
        <v>31</v>
      </c>
      <c r="L10" s="104">
        <v>5</v>
      </c>
      <c r="M10" s="104" t="s">
        <v>753</v>
      </c>
      <c r="N10" s="104">
        <v>23</v>
      </c>
      <c r="O10" s="104">
        <v>1</v>
      </c>
      <c r="P10" s="104">
        <v>0</v>
      </c>
      <c r="Q10" s="108" t="s">
        <v>754</v>
      </c>
      <c r="R10" s="94"/>
    </row>
    <row r="11" spans="1:18" ht="44.25" customHeight="1">
      <c r="A11" s="101">
        <v>6</v>
      </c>
      <c r="B11" s="104">
        <v>8</v>
      </c>
      <c r="C11" s="104" t="s">
        <v>755</v>
      </c>
      <c r="D11" s="108" t="s">
        <v>756</v>
      </c>
      <c r="E11" s="104" t="s">
        <v>757</v>
      </c>
      <c r="F11" s="104" t="s">
        <v>758</v>
      </c>
      <c r="G11" s="104" t="s">
        <v>624</v>
      </c>
      <c r="H11" s="116" t="s">
        <v>759</v>
      </c>
      <c r="I11" s="108" t="s">
        <v>760</v>
      </c>
      <c r="J11" s="108" t="s">
        <v>70</v>
      </c>
      <c r="K11" s="108" t="s">
        <v>31</v>
      </c>
      <c r="L11" s="104">
        <v>4</v>
      </c>
      <c r="M11" s="104" t="s">
        <v>761</v>
      </c>
      <c r="N11" s="104">
        <v>47</v>
      </c>
      <c r="O11" s="104">
        <v>1</v>
      </c>
      <c r="P11" s="104">
        <v>0</v>
      </c>
      <c r="Q11" s="108" t="s">
        <v>762</v>
      </c>
      <c r="R11" s="94"/>
    </row>
    <row r="12" spans="1:18" ht="44.25" customHeight="1">
      <c r="A12" s="101">
        <v>6.1</v>
      </c>
      <c r="B12" s="104">
        <v>8</v>
      </c>
      <c r="C12" s="104" t="s">
        <v>755</v>
      </c>
      <c r="D12" s="108" t="s">
        <v>756</v>
      </c>
      <c r="E12" s="104" t="s">
        <v>757</v>
      </c>
      <c r="F12" s="104" t="s">
        <v>758</v>
      </c>
      <c r="G12" s="104" t="s">
        <v>624</v>
      </c>
      <c r="H12" s="116" t="s">
        <v>759</v>
      </c>
      <c r="I12" s="108" t="s">
        <v>763</v>
      </c>
      <c r="J12" s="129" t="s">
        <v>664</v>
      </c>
      <c r="K12" s="108" t="s">
        <v>31</v>
      </c>
      <c r="L12" s="104">
        <v>10</v>
      </c>
      <c r="M12" s="104" t="s">
        <v>761</v>
      </c>
      <c r="N12" s="104">
        <v>47</v>
      </c>
      <c r="O12" s="104"/>
      <c r="P12" s="104"/>
      <c r="Q12" s="108"/>
      <c r="R12" s="94"/>
    </row>
    <row r="13" spans="1:18" ht="44.25" customHeight="1">
      <c r="A13" s="101">
        <v>7</v>
      </c>
      <c r="B13" s="101">
        <v>10</v>
      </c>
      <c r="C13" s="101" t="s">
        <v>764</v>
      </c>
      <c r="D13" s="107" t="s">
        <v>765</v>
      </c>
      <c r="E13" s="101" t="s">
        <v>766</v>
      </c>
      <c r="F13" s="101" t="s">
        <v>677</v>
      </c>
      <c r="G13" s="101" t="s">
        <v>297</v>
      </c>
      <c r="H13" s="108" t="s">
        <v>767</v>
      </c>
      <c r="I13" s="108" t="s">
        <v>768</v>
      </c>
      <c r="J13" s="108" t="s">
        <v>109</v>
      </c>
      <c r="K13" s="108" t="s">
        <v>31</v>
      </c>
      <c r="L13" s="104">
        <v>7</v>
      </c>
      <c r="M13" s="104" t="s">
        <v>769</v>
      </c>
      <c r="N13" s="104">
        <v>27</v>
      </c>
      <c r="O13" s="104">
        <v>1</v>
      </c>
      <c r="P13" s="104">
        <v>0</v>
      </c>
      <c r="Q13" s="108" t="s">
        <v>770</v>
      </c>
      <c r="R13" s="94"/>
    </row>
    <row r="14" spans="1:18" ht="44.25" customHeight="1">
      <c r="A14" s="101">
        <v>7.1</v>
      </c>
      <c r="B14" s="101">
        <v>10</v>
      </c>
      <c r="C14" s="101" t="s">
        <v>764</v>
      </c>
      <c r="D14" s="107" t="s">
        <v>765</v>
      </c>
      <c r="E14" s="101" t="s">
        <v>766</v>
      </c>
      <c r="F14" s="101" t="s">
        <v>677</v>
      </c>
      <c r="G14" s="101" t="s">
        <v>297</v>
      </c>
      <c r="H14" s="108" t="s">
        <v>767</v>
      </c>
      <c r="I14" s="108" t="s">
        <v>771</v>
      </c>
      <c r="J14" s="129" t="s">
        <v>664</v>
      </c>
      <c r="K14" s="108" t="s">
        <v>31</v>
      </c>
      <c r="L14" s="104">
        <v>7</v>
      </c>
      <c r="M14" s="104"/>
      <c r="N14" s="104"/>
      <c r="O14" s="104"/>
      <c r="P14" s="104"/>
      <c r="Q14" s="108"/>
      <c r="R14" s="94"/>
    </row>
    <row r="15" spans="1:18" ht="44.25" customHeight="1">
      <c r="A15" s="101">
        <v>8</v>
      </c>
      <c r="B15" s="101">
        <v>12</v>
      </c>
      <c r="C15" s="101" t="s">
        <v>772</v>
      </c>
      <c r="D15" s="107" t="s">
        <v>773</v>
      </c>
      <c r="E15" s="101" t="s">
        <v>774</v>
      </c>
      <c r="F15" s="101" t="s">
        <v>53</v>
      </c>
      <c r="G15" s="101" t="s">
        <v>775</v>
      </c>
      <c r="H15" s="108" t="s">
        <v>776</v>
      </c>
      <c r="I15" s="108" t="s">
        <v>777</v>
      </c>
      <c r="J15" s="108" t="s">
        <v>709</v>
      </c>
      <c r="K15" s="108" t="s">
        <v>31</v>
      </c>
      <c r="L15" s="104">
        <v>39</v>
      </c>
      <c r="M15" s="104"/>
      <c r="N15" s="104"/>
      <c r="O15" s="104">
        <v>0</v>
      </c>
      <c r="P15" s="104">
        <v>0</v>
      </c>
      <c r="Q15" s="108" t="s">
        <v>778</v>
      </c>
      <c r="R15" s="94"/>
    </row>
    <row r="16" spans="1:18" ht="44.25" customHeight="1">
      <c r="A16" s="104">
        <v>9</v>
      </c>
      <c r="B16" s="104">
        <v>15</v>
      </c>
      <c r="C16" s="104" t="s">
        <v>659</v>
      </c>
      <c r="D16" s="108" t="s">
        <v>660</v>
      </c>
      <c r="E16" s="104" t="s">
        <v>661</v>
      </c>
      <c r="F16" s="104" t="s">
        <v>581</v>
      </c>
      <c r="G16" s="104" t="s">
        <v>275</v>
      </c>
      <c r="H16" s="108" t="s">
        <v>779</v>
      </c>
      <c r="I16" s="108" t="s">
        <v>663</v>
      </c>
      <c r="J16" s="108" t="s">
        <v>57</v>
      </c>
      <c r="K16" s="108" t="s">
        <v>71</v>
      </c>
      <c r="L16" s="104">
        <v>2</v>
      </c>
      <c r="M16" s="104" t="s">
        <v>780</v>
      </c>
      <c r="N16" s="104">
        <v>46</v>
      </c>
      <c r="O16" s="104">
        <v>3</v>
      </c>
      <c r="P16" s="104">
        <v>1</v>
      </c>
      <c r="Q16" s="108" t="s">
        <v>781</v>
      </c>
      <c r="R16" s="94"/>
    </row>
    <row r="17" spans="1:18" ht="44.25" customHeight="1">
      <c r="A17" s="104">
        <v>9.1</v>
      </c>
      <c r="B17" s="104">
        <v>15</v>
      </c>
      <c r="C17" s="104" t="s">
        <v>659</v>
      </c>
      <c r="D17" s="108" t="s">
        <v>660</v>
      </c>
      <c r="E17" s="104" t="s">
        <v>661</v>
      </c>
      <c r="F17" s="104" t="s">
        <v>581</v>
      </c>
      <c r="G17" s="104" t="s">
        <v>275</v>
      </c>
      <c r="H17" s="108" t="s">
        <v>779</v>
      </c>
      <c r="I17" s="108" t="s">
        <v>782</v>
      </c>
      <c r="J17" s="129" t="s">
        <v>76</v>
      </c>
      <c r="K17" s="108" t="s">
        <v>71</v>
      </c>
      <c r="L17" s="104">
        <v>9</v>
      </c>
      <c r="M17" s="104"/>
      <c r="N17" s="104"/>
      <c r="O17" s="104"/>
      <c r="P17" s="104"/>
      <c r="Q17" s="108"/>
      <c r="R17" s="94"/>
    </row>
    <row r="18" spans="1:18" ht="44.25" customHeight="1">
      <c r="A18" s="104">
        <v>10</v>
      </c>
      <c r="B18" s="104">
        <v>17</v>
      </c>
      <c r="C18" s="104" t="s">
        <v>783</v>
      </c>
      <c r="D18" s="108" t="s">
        <v>295</v>
      </c>
      <c r="E18" s="104" t="s">
        <v>784</v>
      </c>
      <c r="F18" s="104" t="s">
        <v>436</v>
      </c>
      <c r="G18" s="104" t="s">
        <v>297</v>
      </c>
      <c r="H18" s="108" t="s">
        <v>785</v>
      </c>
      <c r="I18" s="108" t="s">
        <v>786</v>
      </c>
      <c r="J18" s="108" t="s">
        <v>30</v>
      </c>
      <c r="K18" s="108" t="s">
        <v>71</v>
      </c>
      <c r="L18" s="104">
        <v>23</v>
      </c>
      <c r="M18" s="104" t="s">
        <v>787</v>
      </c>
      <c r="N18" s="104">
        <v>50</v>
      </c>
      <c r="O18" s="104">
        <v>0</v>
      </c>
      <c r="P18" s="104">
        <v>13</v>
      </c>
      <c r="Q18" s="108" t="s">
        <v>733</v>
      </c>
      <c r="R18" s="94"/>
    </row>
    <row r="19" spans="1:18" ht="44.25" customHeight="1">
      <c r="A19" s="104">
        <v>11</v>
      </c>
      <c r="B19" s="104">
        <v>18</v>
      </c>
      <c r="C19" s="104" t="s">
        <v>788</v>
      </c>
      <c r="D19" s="108"/>
      <c r="E19" s="104" t="s">
        <v>789</v>
      </c>
      <c r="F19" s="104" t="s">
        <v>789</v>
      </c>
      <c r="G19" s="104" t="s">
        <v>790</v>
      </c>
      <c r="H19" s="108" t="s">
        <v>791</v>
      </c>
      <c r="I19" s="108" t="s">
        <v>792</v>
      </c>
      <c r="J19" s="108" t="s">
        <v>57</v>
      </c>
      <c r="K19" s="108" t="s">
        <v>71</v>
      </c>
      <c r="L19" s="104">
        <v>24</v>
      </c>
      <c r="M19" s="104" t="s">
        <v>793</v>
      </c>
      <c r="N19" s="104">
        <v>24</v>
      </c>
      <c r="O19" s="104">
        <v>3</v>
      </c>
      <c r="P19" s="104">
        <v>1</v>
      </c>
      <c r="Q19" s="108" t="s">
        <v>794</v>
      </c>
      <c r="R19" s="94"/>
    </row>
    <row r="20" spans="1:18" ht="44.25" customHeight="1">
      <c r="A20" s="104">
        <v>12</v>
      </c>
      <c r="B20" s="104">
        <v>17</v>
      </c>
      <c r="C20" s="104" t="s">
        <v>795</v>
      </c>
      <c r="D20" s="108" t="s">
        <v>796</v>
      </c>
      <c r="E20" s="104" t="s">
        <v>797</v>
      </c>
      <c r="F20" s="104" t="s">
        <v>798</v>
      </c>
      <c r="G20" s="104" t="s">
        <v>149</v>
      </c>
      <c r="H20" s="108" t="s">
        <v>799</v>
      </c>
      <c r="I20" s="108" t="s">
        <v>800</v>
      </c>
      <c r="J20" s="108" t="s">
        <v>30</v>
      </c>
      <c r="K20" s="108" t="s">
        <v>71</v>
      </c>
      <c r="L20" s="104">
        <v>1</v>
      </c>
      <c r="M20" s="104" t="s">
        <v>801</v>
      </c>
      <c r="N20" s="104">
        <v>55</v>
      </c>
      <c r="O20" s="104">
        <v>0</v>
      </c>
      <c r="P20" s="104">
        <v>2</v>
      </c>
      <c r="Q20" s="108" t="s">
        <v>802</v>
      </c>
      <c r="R20" s="94"/>
    </row>
    <row r="21" spans="1:18" ht="44.25" customHeight="1">
      <c r="A21" s="104">
        <v>13</v>
      </c>
      <c r="B21" s="104">
        <v>20</v>
      </c>
      <c r="C21" s="104" t="s">
        <v>803</v>
      </c>
      <c r="D21" s="108" t="s">
        <v>804</v>
      </c>
      <c r="E21" s="104" t="s">
        <v>805</v>
      </c>
      <c r="F21" s="104" t="s">
        <v>53</v>
      </c>
      <c r="G21" s="104" t="s">
        <v>281</v>
      </c>
      <c r="H21" s="108" t="s">
        <v>806</v>
      </c>
      <c r="I21" s="108" t="s">
        <v>807</v>
      </c>
      <c r="J21" s="108" t="s">
        <v>567</v>
      </c>
      <c r="K21" s="108" t="s">
        <v>31</v>
      </c>
      <c r="L21" s="104">
        <v>12</v>
      </c>
      <c r="M21" s="104" t="s">
        <v>808</v>
      </c>
      <c r="N21" s="104">
        <v>64</v>
      </c>
      <c r="O21" s="104">
        <v>1</v>
      </c>
      <c r="P21" s="104">
        <v>0</v>
      </c>
      <c r="Q21" s="108" t="s">
        <v>733</v>
      </c>
      <c r="R21" s="94"/>
    </row>
    <row r="22" spans="1:18" ht="44.25" customHeight="1">
      <c r="A22" s="101">
        <v>14</v>
      </c>
      <c r="B22" s="101">
        <v>23</v>
      </c>
      <c r="C22" s="101" t="s">
        <v>764</v>
      </c>
      <c r="D22" s="107" t="s">
        <v>809</v>
      </c>
      <c r="E22" s="101" t="s">
        <v>596</v>
      </c>
      <c r="F22" s="101" t="s">
        <v>597</v>
      </c>
      <c r="G22" s="101" t="s">
        <v>297</v>
      </c>
      <c r="H22" s="102" t="s">
        <v>810</v>
      </c>
      <c r="I22" s="107" t="s">
        <v>811</v>
      </c>
      <c r="J22" s="108" t="s">
        <v>45</v>
      </c>
      <c r="K22" s="108" t="s">
        <v>31</v>
      </c>
      <c r="L22" s="104">
        <v>12</v>
      </c>
      <c r="M22" s="104" t="s">
        <v>812</v>
      </c>
      <c r="N22" s="104">
        <v>35</v>
      </c>
      <c r="O22" s="104">
        <v>4</v>
      </c>
      <c r="P22" s="104">
        <v>1</v>
      </c>
      <c r="Q22" s="108" t="s">
        <v>813</v>
      </c>
      <c r="R22" s="94"/>
    </row>
    <row r="23" spans="1:18" ht="44.25" customHeight="1">
      <c r="A23" s="101">
        <v>14.1</v>
      </c>
      <c r="B23" s="101">
        <v>23</v>
      </c>
      <c r="C23" s="101" t="s">
        <v>764</v>
      </c>
      <c r="D23" s="107" t="s">
        <v>809</v>
      </c>
      <c r="E23" s="101" t="s">
        <v>596</v>
      </c>
      <c r="F23" s="101" t="s">
        <v>597</v>
      </c>
      <c r="G23" s="101" t="s">
        <v>297</v>
      </c>
      <c r="H23" s="102" t="s">
        <v>810</v>
      </c>
      <c r="I23" s="107" t="s">
        <v>814</v>
      </c>
      <c r="J23" s="108" t="s">
        <v>57</v>
      </c>
      <c r="K23" s="108" t="s">
        <v>71</v>
      </c>
      <c r="L23" s="104"/>
      <c r="M23" s="104"/>
      <c r="N23" s="104"/>
      <c r="O23" s="104"/>
      <c r="P23" s="104"/>
      <c r="Q23" s="108"/>
      <c r="R23" s="94"/>
    </row>
    <row r="24" spans="1:18" ht="44.25" customHeight="1">
      <c r="A24" s="104">
        <v>15</v>
      </c>
      <c r="B24" s="101">
        <v>23</v>
      </c>
      <c r="C24" s="101" t="s">
        <v>815</v>
      </c>
      <c r="D24" s="107" t="s">
        <v>816</v>
      </c>
      <c r="E24" s="101" t="s">
        <v>817</v>
      </c>
      <c r="F24" s="101" t="s">
        <v>186</v>
      </c>
      <c r="G24" s="101" t="s">
        <v>297</v>
      </c>
      <c r="H24" s="107" t="s">
        <v>818</v>
      </c>
      <c r="I24" s="108" t="s">
        <v>819</v>
      </c>
      <c r="J24" s="108" t="s">
        <v>70</v>
      </c>
      <c r="K24" s="108" t="s">
        <v>71</v>
      </c>
      <c r="L24" s="104">
        <v>4</v>
      </c>
      <c r="M24" s="104" t="s">
        <v>820</v>
      </c>
      <c r="N24" s="104">
        <v>36</v>
      </c>
      <c r="O24" s="104">
        <v>0</v>
      </c>
      <c r="P24" s="104">
        <v>7</v>
      </c>
      <c r="Q24" s="108" t="s">
        <v>821</v>
      </c>
      <c r="R24" s="94"/>
    </row>
    <row r="25" spans="1:18" ht="44.25" customHeight="1">
      <c r="A25" s="104">
        <v>16</v>
      </c>
      <c r="B25" s="101">
        <v>28</v>
      </c>
      <c r="C25" s="101" t="s">
        <v>822</v>
      </c>
      <c r="D25" s="107" t="s">
        <v>823</v>
      </c>
      <c r="E25" s="101" t="s">
        <v>824</v>
      </c>
      <c r="F25" s="101" t="s">
        <v>825</v>
      </c>
      <c r="G25" s="101" t="s">
        <v>644</v>
      </c>
      <c r="H25" s="107" t="s">
        <v>826</v>
      </c>
      <c r="I25" s="108" t="s">
        <v>827</v>
      </c>
      <c r="J25" s="108" t="s">
        <v>70</v>
      </c>
      <c r="K25" s="108" t="s">
        <v>31</v>
      </c>
      <c r="L25" s="104">
        <v>3</v>
      </c>
      <c r="M25" s="104" t="s">
        <v>828</v>
      </c>
      <c r="N25" s="104">
        <v>40</v>
      </c>
      <c r="O25" s="104">
        <v>0</v>
      </c>
      <c r="P25" s="104">
        <v>2</v>
      </c>
      <c r="Q25" s="108" t="s">
        <v>47</v>
      </c>
      <c r="R25" s="94"/>
    </row>
    <row r="26" spans="1:18" ht="44.25" customHeight="1">
      <c r="A26" s="104">
        <v>16.1</v>
      </c>
      <c r="B26" s="101">
        <v>28</v>
      </c>
      <c r="C26" s="101" t="s">
        <v>822</v>
      </c>
      <c r="D26" s="107" t="s">
        <v>823</v>
      </c>
      <c r="E26" s="101" t="s">
        <v>824</v>
      </c>
      <c r="F26" s="101" t="s">
        <v>825</v>
      </c>
      <c r="G26" s="101" t="s">
        <v>644</v>
      </c>
      <c r="H26" s="107" t="s">
        <v>826</v>
      </c>
      <c r="I26" s="107" t="s">
        <v>829</v>
      </c>
      <c r="J26" s="108" t="s">
        <v>830</v>
      </c>
      <c r="K26" s="108" t="s">
        <v>31</v>
      </c>
      <c r="L26" s="104">
        <v>2</v>
      </c>
      <c r="M26" s="104"/>
      <c r="N26" s="104"/>
      <c r="O26" s="104"/>
      <c r="P26" s="104"/>
      <c r="Q26" s="108"/>
      <c r="R26" s="94"/>
    </row>
    <row r="27" spans="1:18" ht="44.25" customHeight="1">
      <c r="A27" s="101">
        <v>17</v>
      </c>
      <c r="B27" s="101">
        <v>30</v>
      </c>
      <c r="C27" s="101" t="s">
        <v>602</v>
      </c>
      <c r="D27" s="107" t="s">
        <v>831</v>
      </c>
      <c r="E27" s="101" t="s">
        <v>832</v>
      </c>
      <c r="F27" s="101" t="s">
        <v>53</v>
      </c>
      <c r="G27" s="101" t="s">
        <v>644</v>
      </c>
      <c r="H27" s="102" t="s">
        <v>833</v>
      </c>
      <c r="I27" s="107" t="s">
        <v>834</v>
      </c>
      <c r="J27" s="108" t="s">
        <v>30</v>
      </c>
      <c r="K27" s="108" t="s">
        <v>31</v>
      </c>
      <c r="L27" s="104">
        <v>11</v>
      </c>
      <c r="M27" s="104" t="s">
        <v>835</v>
      </c>
      <c r="N27" s="104">
        <v>43</v>
      </c>
      <c r="O27" s="104">
        <v>2</v>
      </c>
      <c r="P27" s="104">
        <v>0</v>
      </c>
      <c r="Q27" s="108" t="s">
        <v>836</v>
      </c>
      <c r="R27" s="94"/>
    </row>
    <row r="28" spans="1:18" ht="44.25" customHeight="1">
      <c r="A28" s="101">
        <v>17.1</v>
      </c>
      <c r="B28" s="101">
        <v>30</v>
      </c>
      <c r="C28" s="101" t="s">
        <v>602</v>
      </c>
      <c r="D28" s="107" t="s">
        <v>831</v>
      </c>
      <c r="E28" s="101" t="s">
        <v>832</v>
      </c>
      <c r="F28" s="101" t="s">
        <v>53</v>
      </c>
      <c r="G28" s="101" t="s">
        <v>644</v>
      </c>
      <c r="H28" s="102" t="s">
        <v>833</v>
      </c>
      <c r="I28" s="107" t="s">
        <v>837</v>
      </c>
      <c r="J28" s="108" t="s">
        <v>709</v>
      </c>
      <c r="K28" s="108" t="s">
        <v>31</v>
      </c>
      <c r="L28" s="104"/>
      <c r="M28" s="104"/>
      <c r="N28" s="104"/>
      <c r="O28" s="104"/>
      <c r="P28" s="104"/>
      <c r="Q28" s="108"/>
      <c r="R28" s="94"/>
    </row>
    <row r="29" spans="1:18" ht="44.25" customHeight="1">
      <c r="A29" s="104">
        <v>18</v>
      </c>
      <c r="B29" s="104">
        <v>30</v>
      </c>
      <c r="C29" s="104" t="s">
        <v>838</v>
      </c>
      <c r="D29" s="108" t="s">
        <v>839</v>
      </c>
      <c r="E29" s="104" t="s">
        <v>840</v>
      </c>
      <c r="F29" s="104" t="s">
        <v>53</v>
      </c>
      <c r="G29" s="104" t="s">
        <v>281</v>
      </c>
      <c r="H29" s="108" t="s">
        <v>841</v>
      </c>
      <c r="I29" s="108" t="s">
        <v>842</v>
      </c>
      <c r="J29" s="108" t="s">
        <v>30</v>
      </c>
      <c r="K29" s="108" t="s">
        <v>71</v>
      </c>
      <c r="L29" s="104">
        <v>8</v>
      </c>
      <c r="M29" s="104"/>
      <c r="N29" s="104"/>
      <c r="O29" s="104">
        <v>1</v>
      </c>
      <c r="P29" s="104">
        <v>0</v>
      </c>
      <c r="Q29" s="108" t="s">
        <v>802</v>
      </c>
      <c r="R29" s="94"/>
    </row>
    <row r="30" spans="1:18" ht="44.25" customHeight="1">
      <c r="A30" s="104">
        <v>19</v>
      </c>
      <c r="B30" s="104">
        <v>21</v>
      </c>
      <c r="C30" s="104" t="s">
        <v>843</v>
      </c>
      <c r="D30" s="108" t="s">
        <v>844</v>
      </c>
      <c r="E30" s="104" t="s">
        <v>845</v>
      </c>
      <c r="F30" s="104" t="s">
        <v>846</v>
      </c>
      <c r="G30" s="104" t="s">
        <v>847</v>
      </c>
      <c r="H30" s="105" t="s">
        <v>848</v>
      </c>
      <c r="I30" s="108" t="s">
        <v>849</v>
      </c>
      <c r="J30" s="105" t="s">
        <v>45</v>
      </c>
      <c r="K30" s="105" t="s">
        <v>71</v>
      </c>
      <c r="L30" s="104"/>
      <c r="M30" s="104" t="s">
        <v>850</v>
      </c>
      <c r="N30" s="104"/>
      <c r="O30" s="120">
        <v>0</v>
      </c>
      <c r="P30" s="104">
        <v>0</v>
      </c>
      <c r="Q30" s="108" t="s">
        <v>802</v>
      </c>
      <c r="R30" s="100"/>
    </row>
    <row r="31" spans="1:18" ht="44.25" customHeight="1">
      <c r="A31" s="128">
        <v>20</v>
      </c>
      <c r="B31" s="120">
        <v>11</v>
      </c>
      <c r="C31" s="125">
        <v>9</v>
      </c>
      <c r="D31" s="126" t="s">
        <v>851</v>
      </c>
      <c r="E31" s="120" t="s">
        <v>852</v>
      </c>
      <c r="F31" s="120" t="s">
        <v>853</v>
      </c>
      <c r="G31" s="120" t="s">
        <v>555</v>
      </c>
      <c r="H31" s="127" t="s">
        <v>854</v>
      </c>
      <c r="I31" s="126" t="s">
        <v>855</v>
      </c>
      <c r="J31" s="127" t="s">
        <v>405</v>
      </c>
      <c r="K31" s="127" t="s">
        <v>31</v>
      </c>
      <c r="L31" s="120">
        <v>5</v>
      </c>
      <c r="M31" s="120" t="s">
        <v>203</v>
      </c>
      <c r="N31" s="120"/>
      <c r="O31" s="128">
        <v>0</v>
      </c>
      <c r="P31" s="128">
        <v>14</v>
      </c>
      <c r="Q31" s="126" t="s">
        <v>856</v>
      </c>
      <c r="R31" s="103"/>
    </row>
    <row r="32" spans="1:17" ht="44.25" customHeight="1">
      <c r="A32" s="131">
        <v>20.1</v>
      </c>
      <c r="B32" s="121">
        <v>11</v>
      </c>
      <c r="C32" s="122">
        <v>9</v>
      </c>
      <c r="D32" s="123" t="s">
        <v>851</v>
      </c>
      <c r="E32" s="121" t="s">
        <v>852</v>
      </c>
      <c r="F32" s="121" t="s">
        <v>853</v>
      </c>
      <c r="G32" s="121" t="s">
        <v>555</v>
      </c>
      <c r="H32" s="124" t="s">
        <v>854</v>
      </c>
      <c r="I32" s="113" t="s">
        <v>857</v>
      </c>
      <c r="J32" s="114" t="s">
        <v>76</v>
      </c>
      <c r="K32" s="114" t="s">
        <v>31</v>
      </c>
      <c r="L32" s="112"/>
      <c r="M32" s="112"/>
      <c r="N32" s="112"/>
      <c r="O32" s="112"/>
      <c r="P32" s="112"/>
      <c r="Q32" s="113"/>
    </row>
    <row r="33" spans="1:17" ht="44.25" customHeight="1">
      <c r="A33" s="130">
        <v>21</v>
      </c>
      <c r="B33" s="104">
        <v>6</v>
      </c>
      <c r="C33" s="133">
        <v>5</v>
      </c>
      <c r="D33" s="108" t="s">
        <v>858</v>
      </c>
      <c r="E33" s="100" t="s">
        <v>859</v>
      </c>
      <c r="F33" s="104" t="s">
        <v>859</v>
      </c>
      <c r="G33" s="104" t="s">
        <v>149</v>
      </c>
      <c r="H33" s="105" t="s">
        <v>860</v>
      </c>
      <c r="I33" s="118" t="s">
        <v>861</v>
      </c>
      <c r="J33" s="119" t="s">
        <v>405</v>
      </c>
      <c r="K33" s="119" t="s">
        <v>31</v>
      </c>
      <c r="L33" s="117">
        <v>18</v>
      </c>
      <c r="M33" s="117" t="s">
        <v>862</v>
      </c>
      <c r="N33" s="117">
        <v>35</v>
      </c>
      <c r="O33" s="131">
        <v>1</v>
      </c>
      <c r="P33" s="131">
        <v>3</v>
      </c>
      <c r="Q33" s="132" t="s">
        <v>252</v>
      </c>
    </row>
    <row r="34" spans="1:17" ht="44.25" customHeight="1">
      <c r="A34" s="130">
        <v>22</v>
      </c>
      <c r="B34" s="104">
        <v>18</v>
      </c>
      <c r="C34" s="133">
        <v>10.3</v>
      </c>
      <c r="D34" s="108" t="s">
        <v>863</v>
      </c>
      <c r="E34" s="104" t="s">
        <v>864</v>
      </c>
      <c r="F34" s="104" t="s">
        <v>422</v>
      </c>
      <c r="G34" s="104" t="s">
        <v>225</v>
      </c>
      <c r="H34" s="105" t="s">
        <v>511</v>
      </c>
      <c r="I34" s="108" t="s">
        <v>865</v>
      </c>
      <c r="J34" s="105" t="s">
        <v>70</v>
      </c>
      <c r="K34" s="105" t="s">
        <v>31</v>
      </c>
      <c r="L34" s="104">
        <v>1</v>
      </c>
      <c r="M34" s="104" t="s">
        <v>866</v>
      </c>
      <c r="N34" s="104">
        <v>47</v>
      </c>
      <c r="O34" s="104">
        <v>0</v>
      </c>
      <c r="P34" s="104">
        <v>1</v>
      </c>
      <c r="Q34" s="108" t="s">
        <v>511</v>
      </c>
    </row>
    <row r="35" spans="1:17" ht="44.25" customHeight="1">
      <c r="A35" s="130">
        <v>23</v>
      </c>
      <c r="B35" s="104">
        <v>21</v>
      </c>
      <c r="C35" s="133">
        <v>20</v>
      </c>
      <c r="D35" s="108" t="s">
        <v>867</v>
      </c>
      <c r="E35" s="104" t="s">
        <v>868</v>
      </c>
      <c r="F35" s="104" t="s">
        <v>359</v>
      </c>
      <c r="G35" s="104" t="s">
        <v>360</v>
      </c>
      <c r="H35" s="105" t="s">
        <v>72</v>
      </c>
      <c r="I35" s="108" t="s">
        <v>869</v>
      </c>
      <c r="J35" s="105" t="s">
        <v>30</v>
      </c>
      <c r="K35" s="105" t="s">
        <v>31</v>
      </c>
      <c r="L35" s="104">
        <v>1</v>
      </c>
      <c r="M35" s="104" t="s">
        <v>870</v>
      </c>
      <c r="N35" s="104">
        <v>33</v>
      </c>
      <c r="O35" s="104">
        <v>1</v>
      </c>
      <c r="P35" s="104">
        <v>3</v>
      </c>
      <c r="Q35" s="108" t="s">
        <v>72</v>
      </c>
    </row>
    <row r="36" spans="1:17" ht="44.25" customHeight="1">
      <c r="A36" s="130">
        <v>24</v>
      </c>
      <c r="B36" s="104">
        <v>26</v>
      </c>
      <c r="C36" s="104">
        <v>17.35</v>
      </c>
      <c r="D36" s="108" t="s">
        <v>871</v>
      </c>
      <c r="E36" s="104" t="s">
        <v>872</v>
      </c>
      <c r="F36" s="104" t="s">
        <v>873</v>
      </c>
      <c r="G36" s="104" t="s">
        <v>467</v>
      </c>
      <c r="H36" s="105" t="s">
        <v>874</v>
      </c>
      <c r="I36" s="108" t="s">
        <v>875</v>
      </c>
      <c r="J36" s="105" t="s">
        <v>30</v>
      </c>
      <c r="K36" s="105" t="s">
        <v>71</v>
      </c>
      <c r="L36" s="104">
        <v>14</v>
      </c>
      <c r="M36" s="104" t="s">
        <v>876</v>
      </c>
      <c r="N36" s="104">
        <v>31</v>
      </c>
      <c r="O36" s="104">
        <v>0</v>
      </c>
      <c r="P36" s="104">
        <v>1</v>
      </c>
      <c r="Q36" s="108" t="s">
        <v>511</v>
      </c>
    </row>
    <row r="37" spans="1:17" ht="44.25" customHeight="1">
      <c r="A37" s="134">
        <v>25</v>
      </c>
      <c r="B37" s="112">
        <v>23</v>
      </c>
      <c r="C37" s="135">
        <v>7.3</v>
      </c>
      <c r="D37" s="113" t="s">
        <v>877</v>
      </c>
      <c r="E37" s="112" t="s">
        <v>878</v>
      </c>
      <c r="F37" s="112" t="s">
        <v>53</v>
      </c>
      <c r="G37" s="112" t="s">
        <v>324</v>
      </c>
      <c r="H37" s="114" t="s">
        <v>879</v>
      </c>
      <c r="I37" s="113" t="s">
        <v>880</v>
      </c>
      <c r="J37" s="114" t="s">
        <v>70</v>
      </c>
      <c r="K37" s="114" t="s">
        <v>31</v>
      </c>
      <c r="L37" s="112">
        <v>6</v>
      </c>
      <c r="M37" s="112" t="s">
        <v>881</v>
      </c>
      <c r="N37" s="112">
        <v>42</v>
      </c>
      <c r="O37" s="112">
        <v>1</v>
      </c>
      <c r="P37" s="112">
        <v>0</v>
      </c>
      <c r="Q37" s="113" t="s">
        <v>882</v>
      </c>
    </row>
    <row r="38" spans="1:17" ht="21">
      <c r="A38" s="117"/>
      <c r="B38" s="117"/>
      <c r="C38" s="117"/>
      <c r="D38" s="118"/>
      <c r="E38" s="117"/>
      <c r="F38" s="117"/>
      <c r="G38" s="117"/>
      <c r="H38" s="119"/>
      <c r="I38" s="118"/>
      <c r="J38" s="119"/>
      <c r="K38" s="119"/>
      <c r="L38" s="117"/>
      <c r="M38" s="117"/>
      <c r="N38" s="117"/>
      <c r="O38" s="117"/>
      <c r="P38" s="117"/>
      <c r="Q38" s="118"/>
    </row>
  </sheetData>
  <sheetProtection/>
  <mergeCells count="10">
    <mergeCell ref="A1:Q1"/>
    <mergeCell ref="A2:Q2"/>
    <mergeCell ref="M3:N3"/>
    <mergeCell ref="O3:P3"/>
    <mergeCell ref="Q3:Q4"/>
    <mergeCell ref="A3:A4"/>
    <mergeCell ref="B3:C3"/>
    <mergeCell ref="D3:G3"/>
    <mergeCell ref="H3:H4"/>
    <mergeCell ref="I3:L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I6" sqref="I6"/>
    </sheetView>
  </sheetViews>
  <sheetFormatPr defaultColWidth="9.140625" defaultRowHeight="15"/>
  <sheetData>
    <row r="1" spans="1:18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137"/>
    </row>
    <row r="2" spans="1:18" ht="21">
      <c r="A2" s="514" t="s">
        <v>884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137"/>
    </row>
    <row r="3" spans="1:18" ht="21">
      <c r="A3" s="139"/>
      <c r="B3" s="139"/>
      <c r="C3" s="139"/>
      <c r="D3" s="143"/>
      <c r="E3" s="139"/>
      <c r="F3" s="139"/>
      <c r="G3" s="139"/>
      <c r="H3" s="143"/>
      <c r="I3" s="143"/>
      <c r="J3" s="143"/>
      <c r="K3" s="143"/>
      <c r="L3" s="139"/>
      <c r="M3" s="139"/>
      <c r="N3" s="139"/>
      <c r="O3" s="139"/>
      <c r="P3" s="139"/>
      <c r="Q3" s="143"/>
      <c r="R3" s="137"/>
    </row>
    <row r="4" spans="1:18" ht="64.5" customHeight="1">
      <c r="A4" s="515" t="s">
        <v>0</v>
      </c>
      <c r="B4" s="516" t="s">
        <v>1</v>
      </c>
      <c r="C4" s="516"/>
      <c r="D4" s="515" t="s">
        <v>2</v>
      </c>
      <c r="E4" s="515"/>
      <c r="F4" s="515"/>
      <c r="G4" s="515"/>
      <c r="H4" s="517" t="s">
        <v>3</v>
      </c>
      <c r="I4" s="515" t="s">
        <v>4</v>
      </c>
      <c r="J4" s="515"/>
      <c r="K4" s="515"/>
      <c r="L4" s="515"/>
      <c r="M4" s="515" t="s">
        <v>5</v>
      </c>
      <c r="N4" s="515"/>
      <c r="O4" s="515" t="s">
        <v>6</v>
      </c>
      <c r="P4" s="515"/>
      <c r="Q4" s="517" t="s">
        <v>7</v>
      </c>
      <c r="R4" s="138"/>
    </row>
    <row r="5" spans="1:18" ht="64.5" customHeight="1">
      <c r="A5" s="515"/>
      <c r="B5" s="140" t="s">
        <v>538</v>
      </c>
      <c r="C5" s="140" t="s">
        <v>539</v>
      </c>
      <c r="D5" s="150" t="s">
        <v>10</v>
      </c>
      <c r="E5" s="140" t="s">
        <v>11</v>
      </c>
      <c r="F5" s="140" t="s">
        <v>12</v>
      </c>
      <c r="G5" s="140" t="s">
        <v>13</v>
      </c>
      <c r="H5" s="517"/>
      <c r="I5" s="142" t="s">
        <v>14</v>
      </c>
      <c r="J5" s="142" t="s">
        <v>15</v>
      </c>
      <c r="K5" s="141" t="s">
        <v>16</v>
      </c>
      <c r="L5" s="142" t="s">
        <v>17</v>
      </c>
      <c r="M5" s="140" t="s">
        <v>18</v>
      </c>
      <c r="N5" s="140" t="s">
        <v>19</v>
      </c>
      <c r="O5" s="140" t="s">
        <v>20</v>
      </c>
      <c r="P5" s="140" t="s">
        <v>21</v>
      </c>
      <c r="Q5" s="517"/>
      <c r="R5" s="138"/>
    </row>
    <row r="6" spans="1:18" ht="64.5" customHeight="1">
      <c r="A6" s="145">
        <v>1</v>
      </c>
      <c r="B6" s="145">
        <v>2</v>
      </c>
      <c r="C6" s="145" t="s">
        <v>885</v>
      </c>
      <c r="D6" s="148" t="s">
        <v>886</v>
      </c>
      <c r="E6" s="145" t="s">
        <v>491</v>
      </c>
      <c r="F6" s="145" t="s">
        <v>402</v>
      </c>
      <c r="G6" s="145" t="s">
        <v>297</v>
      </c>
      <c r="H6" s="158" t="s">
        <v>887</v>
      </c>
      <c r="I6" s="152" t="s">
        <v>888</v>
      </c>
      <c r="J6" s="152" t="s">
        <v>142</v>
      </c>
      <c r="K6" s="152" t="s">
        <v>31</v>
      </c>
      <c r="L6" s="151">
        <v>8</v>
      </c>
      <c r="M6" s="151" t="s">
        <v>889</v>
      </c>
      <c r="N6" s="151">
        <v>33</v>
      </c>
      <c r="O6" s="151">
        <v>0</v>
      </c>
      <c r="P6" s="151">
        <v>16</v>
      </c>
      <c r="Q6" s="152" t="s">
        <v>100</v>
      </c>
      <c r="R6" s="138"/>
    </row>
    <row r="7" spans="1:18" ht="64.5" customHeight="1">
      <c r="A7" s="146">
        <v>2</v>
      </c>
      <c r="B7" s="146">
        <v>3</v>
      </c>
      <c r="C7" s="145" t="s">
        <v>890</v>
      </c>
      <c r="D7" s="148" t="s">
        <v>891</v>
      </c>
      <c r="E7" s="145" t="s">
        <v>892</v>
      </c>
      <c r="F7" s="145" t="s">
        <v>744</v>
      </c>
      <c r="G7" s="145" t="s">
        <v>149</v>
      </c>
      <c r="H7" s="159" t="s">
        <v>893</v>
      </c>
      <c r="I7" s="149" t="s">
        <v>894</v>
      </c>
      <c r="J7" s="149" t="s">
        <v>57</v>
      </c>
      <c r="K7" s="149" t="s">
        <v>71</v>
      </c>
      <c r="L7" s="146">
        <v>25</v>
      </c>
      <c r="M7" s="146" t="s">
        <v>895</v>
      </c>
      <c r="N7" s="146"/>
      <c r="O7" s="146">
        <v>0</v>
      </c>
      <c r="P7" s="146">
        <v>2</v>
      </c>
      <c r="Q7" s="149" t="s">
        <v>802</v>
      </c>
      <c r="R7" s="138"/>
    </row>
    <row r="8" spans="1:18" ht="64.5" customHeight="1">
      <c r="A8" s="146">
        <v>2.1</v>
      </c>
      <c r="B8" s="146">
        <v>3</v>
      </c>
      <c r="C8" s="145" t="s">
        <v>890</v>
      </c>
      <c r="D8" s="148" t="s">
        <v>891</v>
      </c>
      <c r="E8" s="145" t="s">
        <v>892</v>
      </c>
      <c r="F8" s="145" t="s">
        <v>744</v>
      </c>
      <c r="G8" s="145" t="s">
        <v>149</v>
      </c>
      <c r="H8" s="159" t="s">
        <v>893</v>
      </c>
      <c r="I8" s="149" t="s">
        <v>896</v>
      </c>
      <c r="J8" s="149" t="s">
        <v>142</v>
      </c>
      <c r="K8" s="149" t="s">
        <v>71</v>
      </c>
      <c r="L8" s="146">
        <v>11</v>
      </c>
      <c r="M8" s="146" t="s">
        <v>895</v>
      </c>
      <c r="N8" s="146"/>
      <c r="O8" s="146"/>
      <c r="P8" s="146"/>
      <c r="Q8" s="149"/>
      <c r="R8" s="138"/>
    </row>
    <row r="9" spans="1:18" ht="64.5" customHeight="1">
      <c r="A9" s="146">
        <v>3</v>
      </c>
      <c r="B9" s="146">
        <v>3</v>
      </c>
      <c r="C9" s="145" t="s">
        <v>890</v>
      </c>
      <c r="D9" s="148" t="s">
        <v>891</v>
      </c>
      <c r="E9" s="145" t="s">
        <v>892</v>
      </c>
      <c r="F9" s="145" t="s">
        <v>744</v>
      </c>
      <c r="G9" s="145" t="s">
        <v>149</v>
      </c>
      <c r="H9" s="159" t="s">
        <v>897</v>
      </c>
      <c r="I9" s="149" t="s">
        <v>898</v>
      </c>
      <c r="J9" s="149" t="s">
        <v>30</v>
      </c>
      <c r="K9" s="149" t="s">
        <v>71</v>
      </c>
      <c r="L9" s="146">
        <v>10</v>
      </c>
      <c r="M9" s="146" t="s">
        <v>899</v>
      </c>
      <c r="N9" s="146">
        <v>49</v>
      </c>
      <c r="O9" s="146"/>
      <c r="P9" s="146"/>
      <c r="Q9" s="149" t="s">
        <v>802</v>
      </c>
      <c r="R9" s="138"/>
    </row>
    <row r="10" spans="1:18" ht="64.5" customHeight="1">
      <c r="A10" s="146">
        <v>4</v>
      </c>
      <c r="B10" s="146">
        <v>3</v>
      </c>
      <c r="C10" s="146" t="s">
        <v>900</v>
      </c>
      <c r="D10" s="149" t="s">
        <v>901</v>
      </c>
      <c r="E10" s="146" t="s">
        <v>902</v>
      </c>
      <c r="F10" s="146" t="s">
        <v>903</v>
      </c>
      <c r="G10" s="146" t="s">
        <v>904</v>
      </c>
      <c r="H10" s="160" t="s">
        <v>905</v>
      </c>
      <c r="I10" s="149" t="s">
        <v>906</v>
      </c>
      <c r="J10" s="149" t="s">
        <v>405</v>
      </c>
      <c r="K10" s="149" t="s">
        <v>31</v>
      </c>
      <c r="L10" s="146">
        <v>4</v>
      </c>
      <c r="M10" s="146" t="s">
        <v>895</v>
      </c>
      <c r="N10" s="146"/>
      <c r="O10" s="146">
        <v>1</v>
      </c>
      <c r="P10" s="146">
        <v>2</v>
      </c>
      <c r="Q10" s="149" t="s">
        <v>802</v>
      </c>
      <c r="R10" s="138"/>
    </row>
    <row r="11" spans="1:18" ht="64.5" customHeight="1">
      <c r="A11" s="145">
        <v>5</v>
      </c>
      <c r="B11" s="146">
        <v>7</v>
      </c>
      <c r="C11" s="146">
        <v>5.3</v>
      </c>
      <c r="D11" s="149" t="s">
        <v>907</v>
      </c>
      <c r="E11" s="146" t="s">
        <v>908</v>
      </c>
      <c r="F11" s="146" t="s">
        <v>402</v>
      </c>
      <c r="G11" s="146" t="s">
        <v>297</v>
      </c>
      <c r="H11" s="160" t="s">
        <v>909</v>
      </c>
      <c r="I11" s="148" t="s">
        <v>910</v>
      </c>
      <c r="J11" s="149" t="s">
        <v>57</v>
      </c>
      <c r="K11" s="149" t="s">
        <v>71</v>
      </c>
      <c r="L11" s="146">
        <v>28</v>
      </c>
      <c r="M11" s="146" t="s">
        <v>551</v>
      </c>
      <c r="N11" s="146"/>
      <c r="O11" s="163">
        <v>1</v>
      </c>
      <c r="P11" s="163">
        <v>6</v>
      </c>
      <c r="Q11" s="149" t="s">
        <v>762</v>
      </c>
      <c r="R11" s="138"/>
    </row>
    <row r="12" spans="1:18" ht="64.5" customHeight="1">
      <c r="A12" s="145">
        <v>5.1</v>
      </c>
      <c r="B12" s="146">
        <v>7</v>
      </c>
      <c r="C12" s="146" t="s">
        <v>911</v>
      </c>
      <c r="D12" s="149" t="s">
        <v>912</v>
      </c>
      <c r="E12" s="146" t="s">
        <v>908</v>
      </c>
      <c r="F12" s="146" t="s">
        <v>402</v>
      </c>
      <c r="G12" s="146" t="s">
        <v>297</v>
      </c>
      <c r="H12" s="160" t="s">
        <v>909</v>
      </c>
      <c r="I12" s="149" t="s">
        <v>913</v>
      </c>
      <c r="J12" s="149" t="s">
        <v>142</v>
      </c>
      <c r="K12" s="149" t="s">
        <v>71</v>
      </c>
      <c r="L12" s="146">
        <v>28</v>
      </c>
      <c r="M12" s="146" t="s">
        <v>551</v>
      </c>
      <c r="N12" s="146"/>
      <c r="O12" s="163"/>
      <c r="P12" s="163"/>
      <c r="Q12" s="149" t="s">
        <v>762</v>
      </c>
      <c r="R12" s="138"/>
    </row>
    <row r="13" spans="1:18" ht="64.5" customHeight="1">
      <c r="A13" s="145">
        <v>6</v>
      </c>
      <c r="B13" s="145">
        <v>12</v>
      </c>
      <c r="C13" s="145" t="s">
        <v>710</v>
      </c>
      <c r="D13" s="148" t="s">
        <v>914</v>
      </c>
      <c r="E13" s="145" t="s">
        <v>596</v>
      </c>
      <c r="F13" s="145" t="s">
        <v>597</v>
      </c>
      <c r="G13" s="145" t="s">
        <v>297</v>
      </c>
      <c r="H13" s="160" t="s">
        <v>915</v>
      </c>
      <c r="I13" s="149" t="s">
        <v>916</v>
      </c>
      <c r="J13" s="149" t="s">
        <v>70</v>
      </c>
      <c r="K13" s="149" t="s">
        <v>71</v>
      </c>
      <c r="L13" s="146">
        <v>23</v>
      </c>
      <c r="M13" s="146" t="s">
        <v>917</v>
      </c>
      <c r="N13" s="146"/>
      <c r="O13" s="146">
        <v>0</v>
      </c>
      <c r="P13" s="146">
        <v>0</v>
      </c>
      <c r="Q13" s="149" t="s">
        <v>918</v>
      </c>
      <c r="R13" s="138"/>
    </row>
    <row r="14" spans="1:18" ht="64.5" customHeight="1">
      <c r="A14" s="145">
        <v>6.1</v>
      </c>
      <c r="B14" s="145">
        <v>12</v>
      </c>
      <c r="C14" s="145" t="s">
        <v>710</v>
      </c>
      <c r="D14" s="148" t="s">
        <v>914</v>
      </c>
      <c r="E14" s="145" t="s">
        <v>596</v>
      </c>
      <c r="F14" s="145" t="s">
        <v>597</v>
      </c>
      <c r="G14" s="145" t="s">
        <v>297</v>
      </c>
      <c r="H14" s="160" t="s">
        <v>915</v>
      </c>
      <c r="I14" s="149" t="s">
        <v>919</v>
      </c>
      <c r="J14" s="149" t="s">
        <v>57</v>
      </c>
      <c r="K14" s="149" t="s">
        <v>71</v>
      </c>
      <c r="L14" s="146">
        <v>2</v>
      </c>
      <c r="M14" s="146" t="s">
        <v>917</v>
      </c>
      <c r="N14" s="146"/>
      <c r="O14" s="146">
        <v>0</v>
      </c>
      <c r="P14" s="146">
        <v>0</v>
      </c>
      <c r="Q14" s="149" t="s">
        <v>918</v>
      </c>
      <c r="R14" s="138"/>
    </row>
    <row r="15" spans="1:18" ht="64.5" customHeight="1">
      <c r="A15" s="146">
        <v>7</v>
      </c>
      <c r="B15" s="146">
        <v>13</v>
      </c>
      <c r="C15" s="146" t="s">
        <v>540</v>
      </c>
      <c r="D15" s="148" t="s">
        <v>920</v>
      </c>
      <c r="E15" s="145" t="s">
        <v>921</v>
      </c>
      <c r="F15" s="145" t="s">
        <v>922</v>
      </c>
      <c r="G15" s="145" t="s">
        <v>281</v>
      </c>
      <c r="H15" s="159" t="s">
        <v>923</v>
      </c>
      <c r="I15" s="149" t="s">
        <v>924</v>
      </c>
      <c r="J15" s="149" t="s">
        <v>30</v>
      </c>
      <c r="K15" s="149" t="s">
        <v>71</v>
      </c>
      <c r="L15" s="146">
        <v>25</v>
      </c>
      <c r="M15" s="146" t="s">
        <v>925</v>
      </c>
      <c r="N15" s="146">
        <v>35</v>
      </c>
      <c r="O15" s="146">
        <v>1</v>
      </c>
      <c r="P15" s="146">
        <v>10</v>
      </c>
      <c r="Q15" s="149" t="s">
        <v>926</v>
      </c>
      <c r="R15" s="138"/>
    </row>
    <row r="16" spans="1:18" ht="64.5" customHeight="1">
      <c r="A16" s="145">
        <v>8</v>
      </c>
      <c r="B16" s="145">
        <v>17</v>
      </c>
      <c r="C16" s="145" t="s">
        <v>927</v>
      </c>
      <c r="D16" s="148" t="s">
        <v>928</v>
      </c>
      <c r="E16" s="145" t="s">
        <v>929</v>
      </c>
      <c r="F16" s="145" t="s">
        <v>53</v>
      </c>
      <c r="G16" s="145" t="s">
        <v>149</v>
      </c>
      <c r="H16" s="160" t="s">
        <v>930</v>
      </c>
      <c r="I16" s="149" t="s">
        <v>931</v>
      </c>
      <c r="J16" s="149" t="s">
        <v>30</v>
      </c>
      <c r="K16" s="149" t="s">
        <v>31</v>
      </c>
      <c r="L16" s="146">
        <v>4</v>
      </c>
      <c r="M16" s="146" t="s">
        <v>932</v>
      </c>
      <c r="N16" s="146">
        <v>49</v>
      </c>
      <c r="O16" s="146">
        <v>1</v>
      </c>
      <c r="P16" s="146">
        <v>4</v>
      </c>
      <c r="Q16" s="149" t="s">
        <v>802</v>
      </c>
      <c r="R16" s="138"/>
    </row>
    <row r="17" spans="1:18" ht="64.5" customHeight="1">
      <c r="A17" s="146">
        <v>9</v>
      </c>
      <c r="B17" s="146">
        <v>18</v>
      </c>
      <c r="C17" s="146" t="s">
        <v>610</v>
      </c>
      <c r="D17" s="149" t="s">
        <v>933</v>
      </c>
      <c r="E17" s="146"/>
      <c r="F17" s="146" t="s">
        <v>934</v>
      </c>
      <c r="G17" s="146" t="s">
        <v>935</v>
      </c>
      <c r="H17" s="160" t="s">
        <v>936</v>
      </c>
      <c r="I17" s="149" t="s">
        <v>937</v>
      </c>
      <c r="J17" s="149" t="s">
        <v>109</v>
      </c>
      <c r="K17" s="149" t="s">
        <v>71</v>
      </c>
      <c r="L17" s="146">
        <v>5</v>
      </c>
      <c r="M17" s="146"/>
      <c r="N17" s="146"/>
      <c r="O17" s="146">
        <v>1</v>
      </c>
      <c r="P17" s="146">
        <v>0</v>
      </c>
      <c r="Q17" s="149" t="s">
        <v>733</v>
      </c>
      <c r="R17" s="138"/>
    </row>
    <row r="18" spans="1:18" ht="64.5" customHeight="1">
      <c r="A18" s="146">
        <v>10</v>
      </c>
      <c r="B18" s="146">
        <v>18</v>
      </c>
      <c r="C18" s="146" t="s">
        <v>938</v>
      </c>
      <c r="D18" s="149" t="s">
        <v>939</v>
      </c>
      <c r="E18" s="146" t="s">
        <v>940</v>
      </c>
      <c r="F18" s="146" t="s">
        <v>53</v>
      </c>
      <c r="G18" s="146" t="s">
        <v>149</v>
      </c>
      <c r="H18" s="160" t="s">
        <v>941</v>
      </c>
      <c r="I18" s="149" t="s">
        <v>942</v>
      </c>
      <c r="J18" s="149" t="s">
        <v>70</v>
      </c>
      <c r="K18" s="149" t="s">
        <v>31</v>
      </c>
      <c r="L18" s="146">
        <v>2</v>
      </c>
      <c r="M18" s="146" t="s">
        <v>943</v>
      </c>
      <c r="N18" s="146">
        <v>25</v>
      </c>
      <c r="O18" s="146">
        <v>0</v>
      </c>
      <c r="P18" s="146">
        <v>2</v>
      </c>
      <c r="Q18" s="149" t="s">
        <v>802</v>
      </c>
      <c r="R18" s="138"/>
    </row>
    <row r="19" spans="1:18" ht="64.5" customHeight="1">
      <c r="A19" s="153">
        <v>10.1</v>
      </c>
      <c r="B19" s="153">
        <v>18</v>
      </c>
      <c r="C19" s="153" t="s">
        <v>938</v>
      </c>
      <c r="D19" s="154" t="s">
        <v>939</v>
      </c>
      <c r="E19" s="153" t="s">
        <v>940</v>
      </c>
      <c r="F19" s="153" t="s">
        <v>53</v>
      </c>
      <c r="G19" s="153" t="s">
        <v>149</v>
      </c>
      <c r="H19" s="161" t="s">
        <v>941</v>
      </c>
      <c r="I19" s="154" t="s">
        <v>944</v>
      </c>
      <c r="J19" s="154" t="s">
        <v>142</v>
      </c>
      <c r="K19" s="154" t="s">
        <v>31</v>
      </c>
      <c r="L19" s="153">
        <v>5</v>
      </c>
      <c r="M19" s="153" t="s">
        <v>943</v>
      </c>
      <c r="N19" s="153">
        <v>25</v>
      </c>
      <c r="O19" s="153"/>
      <c r="P19" s="153"/>
      <c r="Q19" s="154" t="s">
        <v>802</v>
      </c>
      <c r="R19" s="138"/>
    </row>
    <row r="20" spans="1:18" ht="64.5" customHeight="1">
      <c r="A20" s="155">
        <v>10.2</v>
      </c>
      <c r="B20" s="155">
        <v>18</v>
      </c>
      <c r="C20" s="155" t="s">
        <v>938</v>
      </c>
      <c r="D20" s="156" t="s">
        <v>939</v>
      </c>
      <c r="E20" s="155" t="s">
        <v>940</v>
      </c>
      <c r="F20" s="155" t="s">
        <v>53</v>
      </c>
      <c r="G20" s="155" t="s">
        <v>149</v>
      </c>
      <c r="H20" s="162" t="s">
        <v>945</v>
      </c>
      <c r="I20" s="156" t="s">
        <v>946</v>
      </c>
      <c r="J20" s="156" t="s">
        <v>30</v>
      </c>
      <c r="K20" s="156" t="s">
        <v>71</v>
      </c>
      <c r="L20" s="155">
        <v>2</v>
      </c>
      <c r="M20" s="155" t="s">
        <v>947</v>
      </c>
      <c r="N20" s="155">
        <v>33</v>
      </c>
      <c r="O20" s="155"/>
      <c r="P20" s="155"/>
      <c r="Q20" s="156" t="s">
        <v>733</v>
      </c>
      <c r="R20" s="138"/>
    </row>
    <row r="21" spans="1:18" ht="64.5" customHeight="1">
      <c r="A21" s="146">
        <v>11</v>
      </c>
      <c r="B21" s="146">
        <v>19</v>
      </c>
      <c r="C21" s="146" t="s">
        <v>938</v>
      </c>
      <c r="D21" s="149" t="s">
        <v>948</v>
      </c>
      <c r="E21" s="146" t="s">
        <v>949</v>
      </c>
      <c r="F21" s="146" t="s">
        <v>903</v>
      </c>
      <c r="G21" s="146" t="s">
        <v>904</v>
      </c>
      <c r="H21" s="160" t="s">
        <v>950</v>
      </c>
      <c r="I21" s="149" t="s">
        <v>951</v>
      </c>
      <c r="J21" s="149" t="s">
        <v>30</v>
      </c>
      <c r="K21" s="149" t="s">
        <v>71</v>
      </c>
      <c r="L21" s="146">
        <v>8</v>
      </c>
      <c r="M21" s="146" t="s">
        <v>952</v>
      </c>
      <c r="N21" s="146">
        <v>39</v>
      </c>
      <c r="O21" s="146">
        <v>0</v>
      </c>
      <c r="P21" s="146">
        <v>0</v>
      </c>
      <c r="Q21" s="149" t="s">
        <v>953</v>
      </c>
      <c r="R21" s="138"/>
    </row>
    <row r="22" spans="1:18" ht="64.5" customHeight="1">
      <c r="A22" s="146">
        <v>11.1</v>
      </c>
      <c r="B22" s="146">
        <v>19</v>
      </c>
      <c r="C22" s="146" t="s">
        <v>938</v>
      </c>
      <c r="D22" s="149" t="s">
        <v>948</v>
      </c>
      <c r="E22" s="146" t="s">
        <v>949</v>
      </c>
      <c r="F22" s="146" t="s">
        <v>903</v>
      </c>
      <c r="G22" s="146" t="s">
        <v>904</v>
      </c>
      <c r="H22" s="160" t="s">
        <v>950</v>
      </c>
      <c r="I22" s="149" t="s">
        <v>954</v>
      </c>
      <c r="J22" s="149" t="s">
        <v>109</v>
      </c>
      <c r="K22" s="149" t="s">
        <v>71</v>
      </c>
      <c r="L22" s="146">
        <v>8</v>
      </c>
      <c r="M22" s="146" t="s">
        <v>952</v>
      </c>
      <c r="N22" s="146">
        <v>39</v>
      </c>
      <c r="O22" s="146"/>
      <c r="P22" s="146"/>
      <c r="Q22" s="149" t="s">
        <v>953</v>
      </c>
      <c r="R22" s="138"/>
    </row>
    <row r="23" spans="1:18" ht="64.5" customHeight="1">
      <c r="A23" s="145">
        <v>12</v>
      </c>
      <c r="B23" s="145">
        <v>2</v>
      </c>
      <c r="C23" s="145" t="s">
        <v>955</v>
      </c>
      <c r="D23" s="148" t="s">
        <v>956</v>
      </c>
      <c r="E23" s="145" t="s">
        <v>957</v>
      </c>
      <c r="F23" s="145" t="s">
        <v>957</v>
      </c>
      <c r="G23" s="145" t="s">
        <v>281</v>
      </c>
      <c r="H23" s="159" t="s">
        <v>958</v>
      </c>
      <c r="I23" s="148" t="s">
        <v>959</v>
      </c>
      <c r="J23" s="149" t="s">
        <v>30</v>
      </c>
      <c r="K23" s="149" t="s">
        <v>71</v>
      </c>
      <c r="L23" s="146">
        <v>0</v>
      </c>
      <c r="M23" s="146" t="s">
        <v>960</v>
      </c>
      <c r="N23" s="146">
        <v>51</v>
      </c>
      <c r="O23" s="146">
        <v>1</v>
      </c>
      <c r="P23" s="146">
        <v>0</v>
      </c>
      <c r="Q23" s="149" t="s">
        <v>961</v>
      </c>
      <c r="R23" s="138"/>
    </row>
    <row r="24" spans="1:18" ht="64.5" customHeight="1">
      <c r="A24" s="145">
        <v>13</v>
      </c>
      <c r="B24" s="145">
        <v>24</v>
      </c>
      <c r="C24" s="145" t="s">
        <v>962</v>
      </c>
      <c r="D24" s="148" t="s">
        <v>963</v>
      </c>
      <c r="E24" s="145" t="s">
        <v>667</v>
      </c>
      <c r="F24" s="146" t="s">
        <v>436</v>
      </c>
      <c r="G24" s="145" t="s">
        <v>297</v>
      </c>
      <c r="H24" s="159" t="s">
        <v>964</v>
      </c>
      <c r="I24" s="148" t="s">
        <v>965</v>
      </c>
      <c r="J24" s="149" t="s">
        <v>109</v>
      </c>
      <c r="K24" s="149" t="s">
        <v>71</v>
      </c>
      <c r="L24" s="146">
        <v>10</v>
      </c>
      <c r="M24" s="146" t="s">
        <v>966</v>
      </c>
      <c r="N24" s="146">
        <v>44</v>
      </c>
      <c r="O24" s="146">
        <v>0</v>
      </c>
      <c r="P24" s="146">
        <v>7</v>
      </c>
      <c r="Q24" s="149" t="s">
        <v>733</v>
      </c>
      <c r="R24" s="138"/>
    </row>
    <row r="25" spans="1:18" ht="64.5" customHeight="1">
      <c r="A25" s="146">
        <v>14</v>
      </c>
      <c r="B25" s="145">
        <v>26</v>
      </c>
      <c r="C25" s="145" t="s">
        <v>967</v>
      </c>
      <c r="D25" s="148" t="s">
        <v>968</v>
      </c>
      <c r="E25" s="145" t="s">
        <v>969</v>
      </c>
      <c r="F25" s="145" t="s">
        <v>970</v>
      </c>
      <c r="G25" s="145" t="s">
        <v>904</v>
      </c>
      <c r="H25" s="159" t="s">
        <v>971</v>
      </c>
      <c r="I25" s="149" t="s">
        <v>972</v>
      </c>
      <c r="J25" s="149" t="s">
        <v>70</v>
      </c>
      <c r="K25" s="149" t="s">
        <v>31</v>
      </c>
      <c r="L25" s="146">
        <v>5</v>
      </c>
      <c r="M25" s="146" t="s">
        <v>973</v>
      </c>
      <c r="N25" s="146">
        <v>30</v>
      </c>
      <c r="O25" s="146">
        <v>0</v>
      </c>
      <c r="P25" s="146">
        <v>0</v>
      </c>
      <c r="Q25" s="149" t="s">
        <v>47</v>
      </c>
      <c r="R25" s="138"/>
    </row>
    <row r="26" spans="1:18" ht="64.5" customHeight="1">
      <c r="A26" s="146">
        <v>14.1</v>
      </c>
      <c r="B26" s="145">
        <v>26</v>
      </c>
      <c r="C26" s="145" t="s">
        <v>967</v>
      </c>
      <c r="D26" s="148" t="s">
        <v>968</v>
      </c>
      <c r="E26" s="145" t="s">
        <v>969</v>
      </c>
      <c r="F26" s="145" t="s">
        <v>970</v>
      </c>
      <c r="G26" s="145" t="s">
        <v>904</v>
      </c>
      <c r="H26" s="159" t="s">
        <v>971</v>
      </c>
      <c r="I26" s="149" t="s">
        <v>974</v>
      </c>
      <c r="J26" s="149" t="s">
        <v>45</v>
      </c>
      <c r="K26" s="149" t="s">
        <v>31</v>
      </c>
      <c r="L26" s="146">
        <v>5</v>
      </c>
      <c r="M26" s="146" t="s">
        <v>973</v>
      </c>
      <c r="N26" s="146">
        <v>30</v>
      </c>
      <c r="O26" s="146"/>
      <c r="P26" s="146"/>
      <c r="Q26" s="149" t="s">
        <v>47</v>
      </c>
      <c r="R26" s="138"/>
    </row>
    <row r="27" spans="1:18" ht="64.5" customHeight="1">
      <c r="A27" s="145">
        <v>15</v>
      </c>
      <c r="B27" s="145">
        <v>14</v>
      </c>
      <c r="C27" s="145" t="s">
        <v>975</v>
      </c>
      <c r="D27" s="148" t="s">
        <v>976</v>
      </c>
      <c r="E27" s="145" t="s">
        <v>977</v>
      </c>
      <c r="F27" s="145" t="s">
        <v>53</v>
      </c>
      <c r="G27" s="145" t="s">
        <v>978</v>
      </c>
      <c r="H27" s="159" t="s">
        <v>979</v>
      </c>
      <c r="I27" s="148" t="s">
        <v>980</v>
      </c>
      <c r="J27" s="149" t="s">
        <v>567</v>
      </c>
      <c r="K27" s="149" t="s">
        <v>31</v>
      </c>
      <c r="L27" s="146">
        <v>4</v>
      </c>
      <c r="M27" s="146" t="s">
        <v>981</v>
      </c>
      <c r="N27" s="146">
        <v>41</v>
      </c>
      <c r="O27" s="146">
        <v>0</v>
      </c>
      <c r="P27" s="146">
        <v>1</v>
      </c>
      <c r="Q27" s="149" t="s">
        <v>802</v>
      </c>
      <c r="R27" s="138"/>
    </row>
    <row r="28" spans="1:18" ht="64.5" customHeight="1">
      <c r="A28" s="145">
        <v>15.1</v>
      </c>
      <c r="B28" s="145">
        <v>14</v>
      </c>
      <c r="C28" s="145" t="s">
        <v>975</v>
      </c>
      <c r="D28" s="148" t="s">
        <v>976</v>
      </c>
      <c r="E28" s="145" t="s">
        <v>977</v>
      </c>
      <c r="F28" s="145" t="s">
        <v>53</v>
      </c>
      <c r="G28" s="145" t="s">
        <v>978</v>
      </c>
      <c r="H28" s="159" t="s">
        <v>979</v>
      </c>
      <c r="I28" s="148" t="s">
        <v>982</v>
      </c>
      <c r="J28" s="149" t="s">
        <v>142</v>
      </c>
      <c r="K28" s="149" t="s">
        <v>31</v>
      </c>
      <c r="L28" s="146">
        <v>4</v>
      </c>
      <c r="M28" s="146" t="s">
        <v>981</v>
      </c>
      <c r="N28" s="146">
        <v>41</v>
      </c>
      <c r="O28" s="146"/>
      <c r="P28" s="146"/>
      <c r="Q28" s="149" t="s">
        <v>802</v>
      </c>
      <c r="R28" s="138"/>
    </row>
    <row r="29" spans="1:18" ht="64.5" customHeight="1">
      <c r="A29" s="145">
        <v>15.2</v>
      </c>
      <c r="B29" s="145">
        <v>14</v>
      </c>
      <c r="C29" s="145" t="s">
        <v>975</v>
      </c>
      <c r="D29" s="148" t="s">
        <v>976</v>
      </c>
      <c r="E29" s="145" t="s">
        <v>977</v>
      </c>
      <c r="F29" s="145" t="s">
        <v>53</v>
      </c>
      <c r="G29" s="145" t="s">
        <v>978</v>
      </c>
      <c r="H29" s="159" t="s">
        <v>979</v>
      </c>
      <c r="I29" s="148" t="s">
        <v>983</v>
      </c>
      <c r="J29" s="149" t="s">
        <v>405</v>
      </c>
      <c r="K29" s="149" t="s">
        <v>71</v>
      </c>
      <c r="L29" s="146">
        <v>2</v>
      </c>
      <c r="M29" s="146" t="s">
        <v>984</v>
      </c>
      <c r="N29" s="146">
        <v>55</v>
      </c>
      <c r="O29" s="146"/>
      <c r="P29" s="146"/>
      <c r="Q29" s="149" t="s">
        <v>733</v>
      </c>
      <c r="R29" s="138"/>
    </row>
    <row r="30" spans="1:18" ht="64.5" customHeight="1">
      <c r="A30" s="157">
        <v>16</v>
      </c>
      <c r="B30" s="157">
        <v>5</v>
      </c>
      <c r="C30" s="157">
        <v>15.3</v>
      </c>
      <c r="D30" s="149" t="s">
        <v>985</v>
      </c>
      <c r="E30" s="146" t="s">
        <v>986</v>
      </c>
      <c r="F30" s="146" t="s">
        <v>53</v>
      </c>
      <c r="G30" s="146" t="s">
        <v>95</v>
      </c>
      <c r="H30" s="149" t="s">
        <v>987</v>
      </c>
      <c r="I30" s="149" t="s">
        <v>988</v>
      </c>
      <c r="J30" s="149" t="s">
        <v>30</v>
      </c>
      <c r="K30" s="149" t="s">
        <v>71</v>
      </c>
      <c r="L30" s="146">
        <v>3</v>
      </c>
      <c r="M30" s="146" t="s">
        <v>989</v>
      </c>
      <c r="N30" s="146">
        <v>30</v>
      </c>
      <c r="O30" s="146">
        <v>0</v>
      </c>
      <c r="P30" s="146">
        <v>5</v>
      </c>
      <c r="Q30" s="149" t="s">
        <v>987</v>
      </c>
      <c r="R30" s="138"/>
    </row>
    <row r="31" spans="1:18" ht="64.5" customHeight="1">
      <c r="A31" s="146">
        <v>17</v>
      </c>
      <c r="B31" s="146">
        <v>9</v>
      </c>
      <c r="C31" s="164">
        <v>6</v>
      </c>
      <c r="D31" s="149" t="s">
        <v>990</v>
      </c>
      <c r="E31" s="146" t="s">
        <v>991</v>
      </c>
      <c r="F31" s="146" t="s">
        <v>992</v>
      </c>
      <c r="G31" s="146" t="s">
        <v>993</v>
      </c>
      <c r="H31" s="149" t="s">
        <v>47</v>
      </c>
      <c r="I31" s="149" t="s">
        <v>994</v>
      </c>
      <c r="J31" s="147" t="s">
        <v>57</v>
      </c>
      <c r="K31" s="147" t="s">
        <v>31</v>
      </c>
      <c r="L31" s="146">
        <v>22</v>
      </c>
      <c r="M31" s="146" t="s">
        <v>203</v>
      </c>
      <c r="N31" s="146"/>
      <c r="O31" s="146">
        <v>0</v>
      </c>
      <c r="P31" s="146">
        <v>1</v>
      </c>
      <c r="Q31" s="149" t="s">
        <v>47</v>
      </c>
      <c r="R31" s="144"/>
    </row>
    <row r="32" spans="1:18" ht="64.5" customHeight="1">
      <c r="A32" s="146">
        <v>18</v>
      </c>
      <c r="B32" s="146">
        <v>14</v>
      </c>
      <c r="C32" s="146">
        <v>16.45</v>
      </c>
      <c r="D32" s="149" t="s">
        <v>995</v>
      </c>
      <c r="E32" s="146" t="s">
        <v>996</v>
      </c>
      <c r="F32" s="146" t="s">
        <v>997</v>
      </c>
      <c r="G32" s="146" t="s">
        <v>993</v>
      </c>
      <c r="H32" s="149" t="s">
        <v>72</v>
      </c>
      <c r="I32" s="149" t="s">
        <v>998</v>
      </c>
      <c r="J32" s="147" t="s">
        <v>109</v>
      </c>
      <c r="K32" s="147" t="s">
        <v>71</v>
      </c>
      <c r="L32" s="146">
        <v>3</v>
      </c>
      <c r="M32" s="146" t="s">
        <v>999</v>
      </c>
      <c r="N32" s="146">
        <v>41</v>
      </c>
      <c r="O32" s="146">
        <v>1</v>
      </c>
      <c r="P32" s="146">
        <v>0</v>
      </c>
      <c r="Q32" s="149" t="s">
        <v>72</v>
      </c>
      <c r="R32" s="144"/>
    </row>
    <row r="33" spans="1:18" ht="64.5" customHeight="1">
      <c r="A33" s="146">
        <v>19</v>
      </c>
      <c r="B33" s="146">
        <v>24</v>
      </c>
      <c r="C33" s="164">
        <v>6.3</v>
      </c>
      <c r="D33" s="149" t="s">
        <v>1000</v>
      </c>
      <c r="E33" s="146" t="s">
        <v>1001</v>
      </c>
      <c r="F33" s="146" t="s">
        <v>53</v>
      </c>
      <c r="G33" s="146" t="s">
        <v>305</v>
      </c>
      <c r="H33" s="149" t="s">
        <v>1002</v>
      </c>
      <c r="I33" s="149" t="s">
        <v>1003</v>
      </c>
      <c r="J33" s="147" t="s">
        <v>45</v>
      </c>
      <c r="K33" s="147" t="s">
        <v>71</v>
      </c>
      <c r="L33" s="146">
        <v>22</v>
      </c>
      <c r="M33" s="146" t="s">
        <v>1004</v>
      </c>
      <c r="N33" s="146">
        <v>42</v>
      </c>
      <c r="O33" s="146">
        <v>0</v>
      </c>
      <c r="P33" s="146">
        <v>1</v>
      </c>
      <c r="Q33" s="149" t="s">
        <v>1005</v>
      </c>
      <c r="R33" s="136"/>
    </row>
    <row r="34" spans="1:18" ht="64.5" customHeight="1">
      <c r="A34" s="146">
        <v>20</v>
      </c>
      <c r="B34" s="146">
        <v>25</v>
      </c>
      <c r="C34" s="164">
        <v>17.1</v>
      </c>
      <c r="D34" s="149" t="s">
        <v>1006</v>
      </c>
      <c r="E34" s="146" t="s">
        <v>1007</v>
      </c>
      <c r="F34" s="146" t="s">
        <v>1008</v>
      </c>
      <c r="G34" s="146" t="s">
        <v>281</v>
      </c>
      <c r="H34" s="149" t="s">
        <v>1009</v>
      </c>
      <c r="I34" s="149" t="s">
        <v>1010</v>
      </c>
      <c r="J34" s="147" t="s">
        <v>30</v>
      </c>
      <c r="K34" s="147" t="s">
        <v>71</v>
      </c>
      <c r="L34" s="146">
        <v>27</v>
      </c>
      <c r="M34" s="146" t="s">
        <v>1011</v>
      </c>
      <c r="N34" s="146">
        <v>31</v>
      </c>
      <c r="O34" s="146">
        <v>1</v>
      </c>
      <c r="P34" s="146">
        <v>0</v>
      </c>
      <c r="Q34" s="149" t="s">
        <v>762</v>
      </c>
      <c r="R34" s="136"/>
    </row>
    <row r="35" spans="1:18" ht="64.5" customHeight="1">
      <c r="A35" s="146">
        <v>21</v>
      </c>
      <c r="B35" s="146">
        <v>29</v>
      </c>
      <c r="C35" s="164">
        <v>11.3</v>
      </c>
      <c r="D35" s="149" t="s">
        <v>1012</v>
      </c>
      <c r="E35" s="146" t="s">
        <v>1013</v>
      </c>
      <c r="F35" s="146" t="s">
        <v>1014</v>
      </c>
      <c r="G35" s="146" t="s">
        <v>978</v>
      </c>
      <c r="H35" s="147" t="s">
        <v>1015</v>
      </c>
      <c r="I35" s="149" t="s">
        <v>1016</v>
      </c>
      <c r="J35" s="147" t="s">
        <v>70</v>
      </c>
      <c r="K35" s="147" t="s">
        <v>31</v>
      </c>
      <c r="L35" s="146">
        <v>1</v>
      </c>
      <c r="M35" s="146" t="s">
        <v>1017</v>
      </c>
      <c r="N35" s="146">
        <v>24</v>
      </c>
      <c r="O35" s="146">
        <v>1</v>
      </c>
      <c r="P35" s="146">
        <v>0</v>
      </c>
      <c r="Q35" s="149" t="s">
        <v>714</v>
      </c>
      <c r="R35" s="136"/>
    </row>
    <row r="36" spans="1:18" ht="21">
      <c r="A36" s="146"/>
      <c r="B36" s="146"/>
      <c r="C36" s="146"/>
      <c r="D36" s="149"/>
      <c r="E36" s="146"/>
      <c r="F36" s="146"/>
      <c r="G36" s="146"/>
      <c r="H36" s="147"/>
      <c r="I36" s="149"/>
      <c r="J36" s="147"/>
      <c r="K36" s="147"/>
      <c r="L36" s="146"/>
      <c r="M36" s="146"/>
      <c r="N36" s="146"/>
      <c r="O36" s="146"/>
      <c r="P36" s="146"/>
      <c r="Q36" s="149"/>
      <c r="R36" s="136"/>
    </row>
  </sheetData>
  <sheetProtection/>
  <mergeCells count="10">
    <mergeCell ref="I4:L4"/>
    <mergeCell ref="M4:N4"/>
    <mergeCell ref="O4:P4"/>
    <mergeCell ref="Q4:Q5"/>
    <mergeCell ref="A1:Q1"/>
    <mergeCell ref="A2:Q2"/>
    <mergeCell ref="A4:A5"/>
    <mergeCell ref="B4:C4"/>
    <mergeCell ref="D4:G4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selection activeCell="J7" sqref="J7"/>
    </sheetView>
  </sheetViews>
  <sheetFormatPr defaultColWidth="9.140625" defaultRowHeight="15"/>
  <sheetData>
    <row r="1" spans="1:19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167"/>
      <c r="S1" s="167"/>
    </row>
    <row r="2" spans="1:19" ht="21">
      <c r="A2" s="514" t="s">
        <v>1018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167"/>
      <c r="S2" s="167"/>
    </row>
    <row r="3" spans="1:19" ht="2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7"/>
      <c r="S3" s="167"/>
    </row>
    <row r="4" spans="1:19" ht="21">
      <c r="A4" s="515" t="s">
        <v>0</v>
      </c>
      <c r="B4" s="516" t="s">
        <v>1</v>
      </c>
      <c r="C4" s="516"/>
      <c r="D4" s="515" t="s">
        <v>2</v>
      </c>
      <c r="E4" s="515"/>
      <c r="F4" s="515"/>
      <c r="G4" s="515"/>
      <c r="H4" s="515" t="s">
        <v>3</v>
      </c>
      <c r="I4" s="515" t="s">
        <v>4</v>
      </c>
      <c r="J4" s="515"/>
      <c r="K4" s="515"/>
      <c r="L4" s="515"/>
      <c r="M4" s="515" t="s">
        <v>5</v>
      </c>
      <c r="N4" s="515"/>
      <c r="O4" s="515" t="s">
        <v>6</v>
      </c>
      <c r="P4" s="515"/>
      <c r="Q4" s="515" t="s">
        <v>7</v>
      </c>
      <c r="R4" s="168"/>
      <c r="S4" s="168"/>
    </row>
    <row r="5" spans="1:19" ht="63">
      <c r="A5" s="515"/>
      <c r="B5" s="172" t="s">
        <v>8</v>
      </c>
      <c r="C5" s="172" t="s">
        <v>9</v>
      </c>
      <c r="D5" s="172" t="s">
        <v>10</v>
      </c>
      <c r="E5" s="172" t="s">
        <v>11</v>
      </c>
      <c r="F5" s="172" t="s">
        <v>12</v>
      </c>
      <c r="G5" s="172" t="s">
        <v>13</v>
      </c>
      <c r="H5" s="515"/>
      <c r="I5" s="170" t="s">
        <v>14</v>
      </c>
      <c r="J5" s="170" t="s">
        <v>15</v>
      </c>
      <c r="K5" s="173" t="s">
        <v>16</v>
      </c>
      <c r="L5" s="174" t="s">
        <v>17</v>
      </c>
      <c r="M5" s="172" t="s">
        <v>18</v>
      </c>
      <c r="N5" s="172" t="s">
        <v>19</v>
      </c>
      <c r="O5" s="172" t="s">
        <v>20</v>
      </c>
      <c r="P5" s="172" t="s">
        <v>21</v>
      </c>
      <c r="Q5" s="515"/>
      <c r="R5" s="168" t="s">
        <v>22</v>
      </c>
      <c r="S5" s="168"/>
    </row>
    <row r="6" spans="1:19" ht="21">
      <c r="A6" s="175">
        <v>1</v>
      </c>
      <c r="B6" s="175">
        <v>1</v>
      </c>
      <c r="C6" s="184">
        <v>3</v>
      </c>
      <c r="D6" s="175" t="s">
        <v>1019</v>
      </c>
      <c r="E6" s="175" t="s">
        <v>1020</v>
      </c>
      <c r="F6" s="175" t="s">
        <v>1021</v>
      </c>
      <c r="G6" s="175" t="s">
        <v>1022</v>
      </c>
      <c r="H6" s="171"/>
      <c r="I6" s="171" t="s">
        <v>1023</v>
      </c>
      <c r="J6" s="171" t="s">
        <v>70</v>
      </c>
      <c r="K6" s="171" t="s">
        <v>31</v>
      </c>
      <c r="L6" s="175">
        <v>10</v>
      </c>
      <c r="M6" s="175" t="s">
        <v>203</v>
      </c>
      <c r="N6" s="175"/>
      <c r="O6" s="175">
        <v>0</v>
      </c>
      <c r="P6" s="175">
        <v>0</v>
      </c>
      <c r="Q6" s="171" t="s">
        <v>47</v>
      </c>
      <c r="R6" s="167">
        <v>1</v>
      </c>
      <c r="S6" s="166" t="s">
        <v>111</v>
      </c>
    </row>
    <row r="7" spans="1:19" ht="21">
      <c r="A7" s="175"/>
      <c r="B7" s="175"/>
      <c r="C7" s="175"/>
      <c r="D7" s="175"/>
      <c r="E7" s="175"/>
      <c r="F7" s="175"/>
      <c r="G7" s="175"/>
      <c r="H7" s="171"/>
      <c r="I7" s="171"/>
      <c r="J7" s="171"/>
      <c r="K7" s="171"/>
      <c r="L7" s="175"/>
      <c r="M7" s="175"/>
      <c r="N7" s="175"/>
      <c r="O7" s="175"/>
      <c r="P7" s="175"/>
      <c r="Q7" s="171"/>
      <c r="R7" s="167"/>
      <c r="S7" s="165"/>
    </row>
    <row r="8" spans="1:19" ht="21.75" thickBot="1">
      <c r="A8" s="176"/>
      <c r="B8" s="176"/>
      <c r="C8" s="176"/>
      <c r="D8" s="176"/>
      <c r="E8" s="176"/>
      <c r="F8" s="176"/>
      <c r="G8" s="176"/>
      <c r="H8" s="179"/>
      <c r="I8" s="179"/>
      <c r="J8" s="179"/>
      <c r="K8" s="179"/>
      <c r="L8" s="176"/>
      <c r="M8" s="176"/>
      <c r="N8" s="176"/>
      <c r="O8" s="176"/>
      <c r="P8" s="176"/>
      <c r="Q8" s="179"/>
      <c r="R8" s="167"/>
      <c r="S8" s="165"/>
    </row>
    <row r="9" spans="1:19" ht="21">
      <c r="A9" s="177">
        <v>2</v>
      </c>
      <c r="B9" s="177">
        <v>3</v>
      </c>
      <c r="C9" s="180">
        <v>13</v>
      </c>
      <c r="D9" s="177" t="s">
        <v>1024</v>
      </c>
      <c r="E9" s="177" t="s">
        <v>1025</v>
      </c>
      <c r="F9" s="177" t="s">
        <v>743</v>
      </c>
      <c r="G9" s="177" t="s">
        <v>723</v>
      </c>
      <c r="H9" s="178" t="s">
        <v>1026</v>
      </c>
      <c r="I9" s="178" t="s">
        <v>1027</v>
      </c>
      <c r="J9" s="178" t="s">
        <v>70</v>
      </c>
      <c r="K9" s="178" t="s">
        <v>31</v>
      </c>
      <c r="L9" s="177">
        <v>14</v>
      </c>
      <c r="M9" s="177" t="s">
        <v>1028</v>
      </c>
      <c r="N9" s="177">
        <v>40</v>
      </c>
      <c r="O9" s="177">
        <v>1</v>
      </c>
      <c r="P9" s="177">
        <v>0</v>
      </c>
      <c r="Q9" s="178" t="s">
        <v>72</v>
      </c>
      <c r="R9" s="167">
        <v>1</v>
      </c>
      <c r="S9" s="166" t="s">
        <v>34</v>
      </c>
    </row>
    <row r="10" spans="1:19" ht="21">
      <c r="A10" s="175"/>
      <c r="B10" s="175"/>
      <c r="C10" s="175"/>
      <c r="D10" s="175" t="s">
        <v>1029</v>
      </c>
      <c r="E10" s="175"/>
      <c r="F10" s="175"/>
      <c r="G10" s="175"/>
      <c r="H10" s="171" t="s">
        <v>1030</v>
      </c>
      <c r="I10" s="171"/>
      <c r="J10" s="171"/>
      <c r="K10" s="171"/>
      <c r="L10" s="175"/>
      <c r="M10" s="175" t="s">
        <v>1031</v>
      </c>
      <c r="N10" s="175"/>
      <c r="O10" s="175"/>
      <c r="P10" s="175"/>
      <c r="Q10" s="171"/>
      <c r="R10" s="167"/>
      <c r="S10" s="165"/>
    </row>
    <row r="11" spans="1:19" ht="21.75" thickBot="1">
      <c r="A11" s="176"/>
      <c r="B11" s="176"/>
      <c r="C11" s="176"/>
      <c r="D11" s="176" t="s">
        <v>1032</v>
      </c>
      <c r="E11" s="176"/>
      <c r="F11" s="176"/>
      <c r="G11" s="176"/>
      <c r="H11" s="179"/>
      <c r="I11" s="179"/>
      <c r="J11" s="179"/>
      <c r="K11" s="179"/>
      <c r="L11" s="176"/>
      <c r="M11" s="176"/>
      <c r="N11" s="176"/>
      <c r="O11" s="176"/>
      <c r="P11" s="176"/>
      <c r="Q11" s="179"/>
      <c r="R11" s="167"/>
      <c r="S11" s="165"/>
    </row>
    <row r="12" spans="1:19" ht="21">
      <c r="A12" s="177">
        <v>3</v>
      </c>
      <c r="B12" s="177">
        <v>7</v>
      </c>
      <c r="C12" s="180">
        <v>15.3</v>
      </c>
      <c r="D12" s="177" t="s">
        <v>51</v>
      </c>
      <c r="E12" s="177" t="s">
        <v>1033</v>
      </c>
      <c r="F12" s="177" t="s">
        <v>1034</v>
      </c>
      <c r="G12" s="177" t="s">
        <v>508</v>
      </c>
      <c r="H12" s="178" t="s">
        <v>1035</v>
      </c>
      <c r="I12" s="178" t="s">
        <v>1036</v>
      </c>
      <c r="J12" s="178" t="s">
        <v>57</v>
      </c>
      <c r="K12" s="178" t="s">
        <v>71</v>
      </c>
      <c r="L12" s="177">
        <v>11</v>
      </c>
      <c r="M12" s="177" t="s">
        <v>1037</v>
      </c>
      <c r="N12" s="177">
        <v>28</v>
      </c>
      <c r="O12" s="177">
        <v>1</v>
      </c>
      <c r="P12" s="177">
        <v>0</v>
      </c>
      <c r="Q12" s="178" t="s">
        <v>252</v>
      </c>
      <c r="R12" s="167">
        <v>0</v>
      </c>
      <c r="S12" s="165"/>
    </row>
    <row r="13" spans="1:19" ht="21">
      <c r="A13" s="175"/>
      <c r="B13" s="175"/>
      <c r="C13" s="175"/>
      <c r="D13" s="175" t="s">
        <v>1038</v>
      </c>
      <c r="E13" s="175"/>
      <c r="F13" s="175"/>
      <c r="G13" s="175"/>
      <c r="H13" s="171" t="s">
        <v>1039</v>
      </c>
      <c r="I13" s="171"/>
      <c r="J13" s="171"/>
      <c r="K13" s="171"/>
      <c r="L13" s="175"/>
      <c r="M13" s="175" t="s">
        <v>1040</v>
      </c>
      <c r="N13" s="175"/>
      <c r="O13" s="175"/>
      <c r="P13" s="175"/>
      <c r="Q13" s="171"/>
      <c r="R13" s="167"/>
      <c r="S13" s="165"/>
    </row>
    <row r="14" spans="1:19" ht="21.75" thickBot="1">
      <c r="A14" s="176"/>
      <c r="B14" s="176"/>
      <c r="C14" s="176"/>
      <c r="D14" s="176"/>
      <c r="E14" s="176"/>
      <c r="F14" s="176"/>
      <c r="G14" s="176"/>
      <c r="H14" s="179" t="s">
        <v>1041</v>
      </c>
      <c r="I14" s="179"/>
      <c r="J14" s="179"/>
      <c r="K14" s="179"/>
      <c r="L14" s="176"/>
      <c r="M14" s="176"/>
      <c r="N14" s="176"/>
      <c r="O14" s="176"/>
      <c r="P14" s="176"/>
      <c r="Q14" s="179"/>
      <c r="R14" s="167"/>
      <c r="S14" s="165"/>
    </row>
    <row r="15" spans="1:19" ht="21">
      <c r="A15" s="177">
        <v>4</v>
      </c>
      <c r="B15" s="177">
        <v>8</v>
      </c>
      <c r="C15" s="180">
        <v>16.2</v>
      </c>
      <c r="D15" s="177" t="s">
        <v>231</v>
      </c>
      <c r="E15" s="177" t="s">
        <v>1042</v>
      </c>
      <c r="F15" s="177" t="s">
        <v>53</v>
      </c>
      <c r="G15" s="177" t="s">
        <v>1043</v>
      </c>
      <c r="H15" s="178"/>
      <c r="I15" s="178" t="s">
        <v>1044</v>
      </c>
      <c r="J15" s="178" t="s">
        <v>30</v>
      </c>
      <c r="K15" s="178" t="s">
        <v>71</v>
      </c>
      <c r="L15" s="177">
        <v>3</v>
      </c>
      <c r="M15" s="177" t="s">
        <v>1045</v>
      </c>
      <c r="N15" s="177">
        <v>37</v>
      </c>
      <c r="O15" s="177">
        <v>2</v>
      </c>
      <c r="P15" s="177">
        <v>1</v>
      </c>
      <c r="Q15" s="178" t="s">
        <v>1046</v>
      </c>
      <c r="R15" s="167">
        <v>0</v>
      </c>
      <c r="S15" s="165"/>
    </row>
    <row r="16" spans="1:19" ht="21">
      <c r="A16" s="175"/>
      <c r="B16" s="175"/>
      <c r="C16" s="175"/>
      <c r="D16" s="175" t="s">
        <v>1047</v>
      </c>
      <c r="E16" s="175"/>
      <c r="F16" s="175"/>
      <c r="G16" s="175"/>
      <c r="H16" s="171"/>
      <c r="I16" s="171"/>
      <c r="J16" s="171"/>
      <c r="K16" s="171"/>
      <c r="L16" s="175"/>
      <c r="M16" s="175" t="s">
        <v>1048</v>
      </c>
      <c r="N16" s="175"/>
      <c r="O16" s="175"/>
      <c r="P16" s="175"/>
      <c r="Q16" s="171"/>
      <c r="R16" s="167"/>
      <c r="S16" s="165"/>
    </row>
    <row r="17" spans="1:19" ht="21">
      <c r="A17" s="175"/>
      <c r="B17" s="175"/>
      <c r="C17" s="175"/>
      <c r="D17" s="175"/>
      <c r="E17" s="175"/>
      <c r="F17" s="175"/>
      <c r="G17" s="175"/>
      <c r="H17" s="171"/>
      <c r="I17" s="171"/>
      <c r="J17" s="171"/>
      <c r="K17" s="171"/>
      <c r="L17" s="175"/>
      <c r="M17" s="175"/>
      <c r="N17" s="175"/>
      <c r="O17" s="175"/>
      <c r="P17" s="175"/>
      <c r="Q17" s="171"/>
      <c r="R17" s="167"/>
      <c r="S17" s="165"/>
    </row>
    <row r="18" spans="1:19" ht="21.75" thickBot="1">
      <c r="A18" s="176"/>
      <c r="B18" s="176"/>
      <c r="C18" s="176"/>
      <c r="D18" s="176"/>
      <c r="E18" s="176"/>
      <c r="F18" s="176"/>
      <c r="G18" s="176"/>
      <c r="H18" s="179"/>
      <c r="I18" s="179"/>
      <c r="J18" s="179"/>
      <c r="K18" s="179"/>
      <c r="L18" s="176"/>
      <c r="M18" s="176"/>
      <c r="N18" s="176"/>
      <c r="O18" s="176"/>
      <c r="P18" s="176"/>
      <c r="Q18" s="179"/>
      <c r="R18" s="167"/>
      <c r="S18" s="165"/>
    </row>
    <row r="19" spans="1:19" ht="21">
      <c r="A19" s="177">
        <v>5</v>
      </c>
      <c r="B19" s="177">
        <v>11</v>
      </c>
      <c r="C19" s="180">
        <v>9.3</v>
      </c>
      <c r="D19" s="177">
        <v>2454</v>
      </c>
      <c r="E19" s="177" t="s">
        <v>774</v>
      </c>
      <c r="F19" s="177" t="s">
        <v>1049</v>
      </c>
      <c r="G19" s="177" t="s">
        <v>1050</v>
      </c>
      <c r="H19" s="178" t="s">
        <v>1051</v>
      </c>
      <c r="I19" s="178" t="s">
        <v>1052</v>
      </c>
      <c r="J19" s="178" t="s">
        <v>57</v>
      </c>
      <c r="K19" s="178" t="s">
        <v>71</v>
      </c>
      <c r="L19" s="177">
        <v>25</v>
      </c>
      <c r="M19" s="177" t="s">
        <v>1053</v>
      </c>
      <c r="N19" s="177">
        <v>51</v>
      </c>
      <c r="O19" s="177">
        <v>0</v>
      </c>
      <c r="P19" s="177">
        <v>2</v>
      </c>
      <c r="Q19" s="189" t="s">
        <v>511</v>
      </c>
      <c r="R19" s="167">
        <v>1</v>
      </c>
      <c r="S19" s="166" t="s">
        <v>111</v>
      </c>
    </row>
    <row r="20" spans="1:19" ht="21">
      <c r="A20" s="175"/>
      <c r="B20" s="175"/>
      <c r="C20" s="175"/>
      <c r="D20" s="175" t="s">
        <v>1054</v>
      </c>
      <c r="E20" s="175"/>
      <c r="F20" s="175"/>
      <c r="G20" s="175"/>
      <c r="H20" s="171" t="s">
        <v>1055</v>
      </c>
      <c r="I20" s="171"/>
      <c r="J20" s="171"/>
      <c r="K20" s="171"/>
      <c r="L20" s="175"/>
      <c r="M20" s="175" t="s">
        <v>1056</v>
      </c>
      <c r="N20" s="175"/>
      <c r="O20" s="175"/>
      <c r="P20" s="175"/>
      <c r="Q20" s="190"/>
      <c r="R20" s="167"/>
      <c r="S20" s="165"/>
    </row>
    <row r="21" spans="1:19" ht="21.75" thickBot="1">
      <c r="A21" s="176"/>
      <c r="B21" s="176"/>
      <c r="C21" s="176"/>
      <c r="D21" s="176"/>
      <c r="E21" s="176"/>
      <c r="F21" s="176"/>
      <c r="G21" s="176"/>
      <c r="H21" s="179" t="s">
        <v>1057</v>
      </c>
      <c r="I21" s="179"/>
      <c r="J21" s="179"/>
      <c r="K21" s="179"/>
      <c r="L21" s="176"/>
      <c r="M21" s="176"/>
      <c r="N21" s="176"/>
      <c r="O21" s="176"/>
      <c r="P21" s="176"/>
      <c r="Q21" s="179"/>
      <c r="R21" s="167"/>
      <c r="S21" s="165"/>
    </row>
    <row r="22" spans="1:19" ht="21">
      <c r="A22" s="177">
        <v>6</v>
      </c>
      <c r="B22" s="177">
        <v>13</v>
      </c>
      <c r="C22" s="180">
        <v>7.3</v>
      </c>
      <c r="D22" s="177" t="s">
        <v>420</v>
      </c>
      <c r="E22" s="177" t="s">
        <v>1058</v>
      </c>
      <c r="F22" s="177" t="s">
        <v>1058</v>
      </c>
      <c r="G22" s="177" t="s">
        <v>225</v>
      </c>
      <c r="H22" s="178"/>
      <c r="I22" s="178" t="s">
        <v>1059</v>
      </c>
      <c r="J22" s="178" t="s">
        <v>70</v>
      </c>
      <c r="K22" s="178" t="s">
        <v>31</v>
      </c>
      <c r="L22" s="177">
        <v>2</v>
      </c>
      <c r="M22" s="177" t="s">
        <v>128</v>
      </c>
      <c r="N22" s="177"/>
      <c r="O22" s="177">
        <v>0</v>
      </c>
      <c r="P22" s="177">
        <v>1</v>
      </c>
      <c r="Q22" s="178" t="s">
        <v>252</v>
      </c>
      <c r="R22" s="167">
        <v>0</v>
      </c>
      <c r="S22" s="165"/>
    </row>
    <row r="23" spans="1:19" ht="21">
      <c r="A23" s="175"/>
      <c r="B23" s="175"/>
      <c r="C23" s="175"/>
      <c r="D23" s="175" t="s">
        <v>225</v>
      </c>
      <c r="E23" s="175"/>
      <c r="F23" s="175"/>
      <c r="G23" s="175"/>
      <c r="H23" s="171"/>
      <c r="I23" s="171"/>
      <c r="J23" s="171"/>
      <c r="K23" s="171"/>
      <c r="L23" s="175"/>
      <c r="M23" s="175"/>
      <c r="N23" s="175"/>
      <c r="O23" s="175"/>
      <c r="P23" s="175"/>
      <c r="Q23" s="171"/>
      <c r="R23" s="167"/>
      <c r="S23" s="165"/>
    </row>
    <row r="24" spans="1:19" ht="21.75" thickBot="1">
      <c r="A24" s="176"/>
      <c r="B24" s="176"/>
      <c r="C24" s="176"/>
      <c r="D24" s="176" t="s">
        <v>1060</v>
      </c>
      <c r="E24" s="176"/>
      <c r="F24" s="176"/>
      <c r="G24" s="176"/>
      <c r="H24" s="179"/>
      <c r="I24" s="179"/>
      <c r="J24" s="179"/>
      <c r="K24" s="179"/>
      <c r="L24" s="176"/>
      <c r="M24" s="176"/>
      <c r="N24" s="176"/>
      <c r="O24" s="176"/>
      <c r="P24" s="176"/>
      <c r="Q24" s="179"/>
      <c r="R24" s="167"/>
      <c r="S24" s="165"/>
    </row>
    <row r="25" spans="1:19" ht="21">
      <c r="A25" s="177">
        <v>7</v>
      </c>
      <c r="B25" s="177">
        <v>17</v>
      </c>
      <c r="C25" s="180">
        <v>18.33</v>
      </c>
      <c r="D25" s="177" t="s">
        <v>51</v>
      </c>
      <c r="E25" s="177" t="s">
        <v>1061</v>
      </c>
      <c r="F25" s="177" t="s">
        <v>1062</v>
      </c>
      <c r="G25" s="177" t="s">
        <v>508</v>
      </c>
      <c r="H25" s="178" t="s">
        <v>1063</v>
      </c>
      <c r="I25" s="178" t="s">
        <v>1064</v>
      </c>
      <c r="J25" s="178" t="s">
        <v>70</v>
      </c>
      <c r="K25" s="178" t="s">
        <v>31</v>
      </c>
      <c r="L25" s="177">
        <v>3</v>
      </c>
      <c r="M25" s="177" t="s">
        <v>1065</v>
      </c>
      <c r="N25" s="177">
        <v>61</v>
      </c>
      <c r="O25" s="177">
        <v>0</v>
      </c>
      <c r="P25" s="177">
        <v>1</v>
      </c>
      <c r="Q25" s="189" t="s">
        <v>1066</v>
      </c>
      <c r="R25" s="196">
        <v>1</v>
      </c>
      <c r="S25" s="197" t="s">
        <v>280</v>
      </c>
    </row>
    <row r="26" spans="1:19" ht="21">
      <c r="A26" s="175"/>
      <c r="B26" s="175"/>
      <c r="C26" s="175"/>
      <c r="D26" s="175" t="s">
        <v>1067</v>
      </c>
      <c r="E26" s="175"/>
      <c r="F26" s="175"/>
      <c r="G26" s="175"/>
      <c r="H26" s="171" t="s">
        <v>1068</v>
      </c>
      <c r="I26" s="171" t="s">
        <v>1069</v>
      </c>
      <c r="J26" s="171" t="s">
        <v>142</v>
      </c>
      <c r="K26" s="171" t="s">
        <v>31</v>
      </c>
      <c r="L26" s="175">
        <v>1</v>
      </c>
      <c r="M26" s="175" t="s">
        <v>1070</v>
      </c>
      <c r="N26" s="175"/>
      <c r="O26" s="175"/>
      <c r="P26" s="175"/>
      <c r="Q26" s="190"/>
      <c r="R26" s="193"/>
      <c r="S26" s="194"/>
    </row>
    <row r="27" spans="1:19" ht="21">
      <c r="A27" s="175"/>
      <c r="B27" s="175"/>
      <c r="C27" s="175"/>
      <c r="D27" s="175"/>
      <c r="E27" s="175"/>
      <c r="F27" s="175"/>
      <c r="G27" s="175"/>
      <c r="H27" s="171"/>
      <c r="I27" s="171"/>
      <c r="J27" s="171"/>
      <c r="K27" s="171"/>
      <c r="L27" s="175"/>
      <c r="M27" s="175"/>
      <c r="N27" s="175"/>
      <c r="O27" s="175"/>
      <c r="P27" s="175"/>
      <c r="Q27" s="171"/>
      <c r="R27" s="167"/>
      <c r="S27" s="165"/>
    </row>
    <row r="28" spans="1:19" ht="21.75" thickBot="1">
      <c r="A28" s="176"/>
      <c r="B28" s="176"/>
      <c r="C28" s="176"/>
      <c r="D28" s="176"/>
      <c r="E28" s="176"/>
      <c r="F28" s="176"/>
      <c r="G28" s="176"/>
      <c r="H28" s="179"/>
      <c r="I28" s="179"/>
      <c r="J28" s="179"/>
      <c r="K28" s="179"/>
      <c r="L28" s="176"/>
      <c r="M28" s="176"/>
      <c r="N28" s="176"/>
      <c r="O28" s="176"/>
      <c r="P28" s="176"/>
      <c r="Q28" s="179"/>
      <c r="R28" s="167"/>
      <c r="S28" s="165"/>
    </row>
    <row r="29" spans="1:19" ht="21">
      <c r="A29" s="177">
        <v>8</v>
      </c>
      <c r="B29" s="177">
        <v>17</v>
      </c>
      <c r="C29" s="180">
        <v>16.45</v>
      </c>
      <c r="D29" s="177" t="s">
        <v>51</v>
      </c>
      <c r="E29" s="177" t="s">
        <v>1071</v>
      </c>
      <c r="F29" s="177" t="s">
        <v>53</v>
      </c>
      <c r="G29" s="177" t="s">
        <v>161</v>
      </c>
      <c r="H29" s="178" t="s">
        <v>1072</v>
      </c>
      <c r="I29" s="178" t="s">
        <v>1073</v>
      </c>
      <c r="J29" s="178" t="s">
        <v>57</v>
      </c>
      <c r="K29" s="178" t="s">
        <v>71</v>
      </c>
      <c r="L29" s="177">
        <v>12</v>
      </c>
      <c r="M29" s="177" t="s">
        <v>1074</v>
      </c>
      <c r="N29" s="177">
        <v>28</v>
      </c>
      <c r="O29" s="177">
        <v>1</v>
      </c>
      <c r="P29" s="177">
        <v>0</v>
      </c>
      <c r="Q29" s="178" t="s">
        <v>72</v>
      </c>
      <c r="R29" s="196">
        <v>1</v>
      </c>
      <c r="S29" s="197" t="s">
        <v>408</v>
      </c>
    </row>
    <row r="30" spans="1:19" ht="21">
      <c r="A30" s="175"/>
      <c r="B30" s="175"/>
      <c r="C30" s="175"/>
      <c r="D30" s="175" t="s">
        <v>1075</v>
      </c>
      <c r="E30" s="175"/>
      <c r="F30" s="175"/>
      <c r="G30" s="175"/>
      <c r="H30" s="171" t="s">
        <v>1076</v>
      </c>
      <c r="I30" s="171"/>
      <c r="J30" s="171"/>
      <c r="K30" s="171"/>
      <c r="L30" s="175"/>
      <c r="M30" s="195" t="s">
        <v>248</v>
      </c>
      <c r="N30" s="175"/>
      <c r="O30" s="175"/>
      <c r="P30" s="175"/>
      <c r="Q30" s="171"/>
      <c r="R30" s="167"/>
      <c r="S30" s="165"/>
    </row>
    <row r="31" spans="1:19" ht="21">
      <c r="A31" s="175"/>
      <c r="B31" s="175"/>
      <c r="C31" s="175"/>
      <c r="D31" s="175"/>
      <c r="E31" s="175"/>
      <c r="F31" s="175"/>
      <c r="G31" s="175"/>
      <c r="H31" s="171" t="s">
        <v>1077</v>
      </c>
      <c r="I31" s="171"/>
      <c r="J31" s="171"/>
      <c r="K31" s="171"/>
      <c r="L31" s="175"/>
      <c r="M31" s="195"/>
      <c r="N31" s="175"/>
      <c r="O31" s="175"/>
      <c r="P31" s="175"/>
      <c r="Q31" s="171"/>
      <c r="R31" s="167"/>
      <c r="S31" s="165"/>
    </row>
    <row r="32" spans="1:19" ht="21.75" thickBot="1">
      <c r="A32" s="176"/>
      <c r="B32" s="176"/>
      <c r="C32" s="176"/>
      <c r="D32" s="176"/>
      <c r="E32" s="176"/>
      <c r="F32" s="176"/>
      <c r="G32" s="176"/>
      <c r="H32" s="179"/>
      <c r="I32" s="179"/>
      <c r="J32" s="179"/>
      <c r="K32" s="179"/>
      <c r="L32" s="176"/>
      <c r="M32" s="176"/>
      <c r="N32" s="176"/>
      <c r="O32" s="176"/>
      <c r="P32" s="176"/>
      <c r="Q32" s="179"/>
      <c r="R32" s="167"/>
      <c r="S32" s="165"/>
    </row>
    <row r="33" spans="1:19" ht="21">
      <c r="A33" s="177">
        <v>9</v>
      </c>
      <c r="B33" s="177">
        <v>18</v>
      </c>
      <c r="C33" s="180">
        <v>9.4</v>
      </c>
      <c r="D33" s="177" t="s">
        <v>1078</v>
      </c>
      <c r="E33" s="177" t="s">
        <v>1079</v>
      </c>
      <c r="F33" s="177" t="s">
        <v>1080</v>
      </c>
      <c r="G33" s="177" t="s">
        <v>472</v>
      </c>
      <c r="H33" s="178"/>
      <c r="I33" s="178" t="s">
        <v>1081</v>
      </c>
      <c r="J33" s="178" t="s">
        <v>482</v>
      </c>
      <c r="K33" s="178" t="s">
        <v>31</v>
      </c>
      <c r="L33" s="177">
        <v>3</v>
      </c>
      <c r="M33" s="177" t="s">
        <v>1082</v>
      </c>
      <c r="N33" s="177">
        <v>33</v>
      </c>
      <c r="O33" s="177">
        <v>0</v>
      </c>
      <c r="P33" s="177">
        <v>3</v>
      </c>
      <c r="Q33" s="178" t="s">
        <v>1083</v>
      </c>
      <c r="R33" s="167">
        <v>9</v>
      </c>
      <c r="S33" s="165"/>
    </row>
    <row r="34" spans="1:19" ht="21">
      <c r="A34" s="175"/>
      <c r="B34" s="175"/>
      <c r="C34" s="175"/>
      <c r="D34" s="175"/>
      <c r="E34" s="175"/>
      <c r="F34" s="175"/>
      <c r="G34" s="175"/>
      <c r="H34" s="171"/>
      <c r="I34" s="171"/>
      <c r="J34" s="171"/>
      <c r="K34" s="171"/>
      <c r="L34" s="175"/>
      <c r="M34" s="195" t="s">
        <v>1084</v>
      </c>
      <c r="N34" s="175"/>
      <c r="O34" s="175"/>
      <c r="P34" s="175"/>
      <c r="Q34" s="171"/>
      <c r="R34" s="167"/>
      <c r="S34" s="165"/>
    </row>
    <row r="35" spans="1:19" ht="21">
      <c r="A35" s="175"/>
      <c r="B35" s="175"/>
      <c r="C35" s="175"/>
      <c r="D35" s="175"/>
      <c r="E35" s="175"/>
      <c r="F35" s="175"/>
      <c r="G35" s="175"/>
      <c r="H35" s="171"/>
      <c r="I35" s="171"/>
      <c r="J35" s="171"/>
      <c r="K35" s="171"/>
      <c r="L35" s="175"/>
      <c r="M35" s="195"/>
      <c r="N35" s="175"/>
      <c r="O35" s="175"/>
      <c r="P35" s="175"/>
      <c r="Q35" s="171"/>
      <c r="R35" s="167"/>
      <c r="S35" s="165"/>
    </row>
    <row r="36" spans="1:19" ht="21.75" thickBot="1">
      <c r="A36" s="176"/>
      <c r="B36" s="176"/>
      <c r="C36" s="176"/>
      <c r="D36" s="176"/>
      <c r="E36" s="176"/>
      <c r="F36" s="176"/>
      <c r="G36" s="176"/>
      <c r="H36" s="179"/>
      <c r="I36" s="179"/>
      <c r="J36" s="179"/>
      <c r="K36" s="179"/>
      <c r="L36" s="176"/>
      <c r="M36" s="176"/>
      <c r="N36" s="176"/>
      <c r="O36" s="176"/>
      <c r="P36" s="176"/>
      <c r="Q36" s="179"/>
      <c r="R36" s="167"/>
      <c r="S36" s="165"/>
    </row>
    <row r="37" spans="1:19" ht="2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7"/>
      <c r="S37" s="165"/>
    </row>
    <row r="38" spans="1:19" ht="21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7"/>
      <c r="S38" s="165"/>
    </row>
    <row r="39" spans="1:19" ht="21">
      <c r="A39" s="515" t="s">
        <v>0</v>
      </c>
      <c r="B39" s="516" t="s">
        <v>1</v>
      </c>
      <c r="C39" s="516"/>
      <c r="D39" s="515" t="s">
        <v>2</v>
      </c>
      <c r="E39" s="515"/>
      <c r="F39" s="515"/>
      <c r="G39" s="515"/>
      <c r="H39" s="515" t="s">
        <v>3</v>
      </c>
      <c r="I39" s="515" t="s">
        <v>4</v>
      </c>
      <c r="J39" s="515"/>
      <c r="K39" s="515"/>
      <c r="L39" s="515"/>
      <c r="M39" s="515" t="s">
        <v>5</v>
      </c>
      <c r="N39" s="515"/>
      <c r="O39" s="515" t="s">
        <v>6</v>
      </c>
      <c r="P39" s="515"/>
      <c r="Q39" s="515" t="s">
        <v>7</v>
      </c>
      <c r="R39" s="167"/>
      <c r="S39" s="165"/>
    </row>
    <row r="40" spans="1:19" ht="63">
      <c r="A40" s="515"/>
      <c r="B40" s="172" t="s">
        <v>8</v>
      </c>
      <c r="C40" s="172" t="s">
        <v>9</v>
      </c>
      <c r="D40" s="172" t="s">
        <v>10</v>
      </c>
      <c r="E40" s="172" t="s">
        <v>11</v>
      </c>
      <c r="F40" s="172" t="s">
        <v>12</v>
      </c>
      <c r="G40" s="172" t="s">
        <v>13</v>
      </c>
      <c r="H40" s="515"/>
      <c r="I40" s="170" t="s">
        <v>14</v>
      </c>
      <c r="J40" s="170" t="s">
        <v>15</v>
      </c>
      <c r="K40" s="173" t="s">
        <v>16</v>
      </c>
      <c r="L40" s="174" t="s">
        <v>17</v>
      </c>
      <c r="M40" s="172" t="s">
        <v>18</v>
      </c>
      <c r="N40" s="172" t="s">
        <v>19</v>
      </c>
      <c r="O40" s="172" t="s">
        <v>20</v>
      </c>
      <c r="P40" s="172" t="s">
        <v>21</v>
      </c>
      <c r="Q40" s="515"/>
      <c r="R40" s="167"/>
      <c r="S40" s="165"/>
    </row>
    <row r="41" spans="1:19" ht="21">
      <c r="A41" s="175">
        <v>10</v>
      </c>
      <c r="B41" s="175">
        <v>26</v>
      </c>
      <c r="C41" s="184">
        <v>14</v>
      </c>
      <c r="D41" s="175" t="s">
        <v>1085</v>
      </c>
      <c r="E41" s="175" t="s">
        <v>1086</v>
      </c>
      <c r="F41" s="175" t="s">
        <v>1087</v>
      </c>
      <c r="G41" s="175" t="s">
        <v>1088</v>
      </c>
      <c r="H41" s="171" t="s">
        <v>1089</v>
      </c>
      <c r="I41" s="171" t="s">
        <v>1090</v>
      </c>
      <c r="J41" s="171" t="s">
        <v>70</v>
      </c>
      <c r="K41" s="171" t="s">
        <v>31</v>
      </c>
      <c r="L41" s="175">
        <v>11</v>
      </c>
      <c r="M41" s="175" t="s">
        <v>203</v>
      </c>
      <c r="N41" s="175"/>
      <c r="O41" s="175">
        <v>0</v>
      </c>
      <c r="P41" s="175">
        <v>0</v>
      </c>
      <c r="Q41" s="171" t="s">
        <v>166</v>
      </c>
      <c r="R41" s="167">
        <v>1</v>
      </c>
      <c r="S41" s="166" t="s">
        <v>60</v>
      </c>
    </row>
    <row r="42" spans="1:19" ht="21">
      <c r="A42" s="175"/>
      <c r="B42" s="175"/>
      <c r="C42" s="175"/>
      <c r="D42" s="175" t="s">
        <v>1091</v>
      </c>
      <c r="E42" s="175"/>
      <c r="F42" s="175"/>
      <c r="G42" s="175"/>
      <c r="H42" s="171"/>
      <c r="I42" s="171"/>
      <c r="J42" s="171"/>
      <c r="K42" s="171"/>
      <c r="L42" s="175"/>
      <c r="M42" s="175"/>
      <c r="N42" s="175"/>
      <c r="O42" s="175"/>
      <c r="P42" s="175"/>
      <c r="Q42" s="171" t="s">
        <v>144</v>
      </c>
      <c r="R42" s="167"/>
      <c r="S42" s="165"/>
    </row>
    <row r="43" spans="1:19" ht="21.75" thickBot="1">
      <c r="A43" s="176"/>
      <c r="B43" s="176"/>
      <c r="C43" s="176"/>
      <c r="D43" s="176"/>
      <c r="E43" s="176"/>
      <c r="F43" s="176"/>
      <c r="G43" s="176"/>
      <c r="H43" s="179"/>
      <c r="I43" s="179"/>
      <c r="J43" s="179"/>
      <c r="K43" s="179"/>
      <c r="L43" s="176"/>
      <c r="M43" s="176"/>
      <c r="N43" s="176"/>
      <c r="O43" s="176"/>
      <c r="P43" s="176"/>
      <c r="Q43" s="179"/>
      <c r="R43" s="167"/>
      <c r="S43" s="165"/>
    </row>
    <row r="44" spans="1:19" ht="21">
      <c r="A44" s="177">
        <v>11</v>
      </c>
      <c r="B44" s="177">
        <v>26</v>
      </c>
      <c r="C44" s="180">
        <v>13.2</v>
      </c>
      <c r="D44" s="177">
        <v>340</v>
      </c>
      <c r="E44" s="177" t="s">
        <v>1092</v>
      </c>
      <c r="F44" s="177" t="s">
        <v>922</v>
      </c>
      <c r="G44" s="177" t="s">
        <v>1093</v>
      </c>
      <c r="H44" s="178"/>
      <c r="I44" s="178" t="s">
        <v>1094</v>
      </c>
      <c r="J44" s="178" t="s">
        <v>70</v>
      </c>
      <c r="K44" s="178" t="s">
        <v>71</v>
      </c>
      <c r="L44" s="177">
        <v>12</v>
      </c>
      <c r="M44" s="177" t="s">
        <v>1095</v>
      </c>
      <c r="N44" s="177"/>
      <c r="O44" s="177"/>
      <c r="P44" s="177"/>
      <c r="Q44" s="178"/>
      <c r="R44" s="167"/>
      <c r="S44" s="165"/>
    </row>
    <row r="45" spans="1:19" ht="21">
      <c r="A45" s="175"/>
      <c r="B45" s="175"/>
      <c r="C45" s="175"/>
      <c r="D45" s="175" t="s">
        <v>425</v>
      </c>
      <c r="E45" s="175"/>
      <c r="F45" s="175"/>
      <c r="G45" s="175"/>
      <c r="H45" s="171"/>
      <c r="I45" s="171"/>
      <c r="J45" s="171"/>
      <c r="K45" s="171"/>
      <c r="L45" s="175"/>
      <c r="M45" s="175" t="s">
        <v>1093</v>
      </c>
      <c r="N45" s="175">
        <v>36</v>
      </c>
      <c r="O45" s="175">
        <v>1</v>
      </c>
      <c r="P45" s="175">
        <v>0</v>
      </c>
      <c r="Q45" s="171" t="s">
        <v>1096</v>
      </c>
      <c r="R45" s="167">
        <v>1</v>
      </c>
      <c r="S45" s="166" t="s">
        <v>34</v>
      </c>
    </row>
    <row r="46" spans="1:19" ht="21.75" thickBot="1">
      <c r="A46" s="176"/>
      <c r="B46" s="176"/>
      <c r="C46" s="176"/>
      <c r="D46" s="176"/>
      <c r="E46" s="176"/>
      <c r="F46" s="176"/>
      <c r="G46" s="176"/>
      <c r="H46" s="179"/>
      <c r="I46" s="179"/>
      <c r="J46" s="179"/>
      <c r="K46" s="179"/>
      <c r="L46" s="176"/>
      <c r="M46" s="176"/>
      <c r="N46" s="176"/>
      <c r="O46" s="176"/>
      <c r="P46" s="176"/>
      <c r="Q46" s="179" t="s">
        <v>1097</v>
      </c>
      <c r="R46" s="167"/>
      <c r="S46" s="165"/>
    </row>
    <row r="47" spans="1:19" ht="21">
      <c r="A47" s="177">
        <v>12</v>
      </c>
      <c r="B47" s="177">
        <v>25</v>
      </c>
      <c r="C47" s="180">
        <v>13</v>
      </c>
      <c r="D47" s="177">
        <v>3365</v>
      </c>
      <c r="E47" s="177" t="s">
        <v>1098</v>
      </c>
      <c r="F47" s="177" t="s">
        <v>957</v>
      </c>
      <c r="G47" s="177" t="s">
        <v>1093</v>
      </c>
      <c r="H47" s="178"/>
      <c r="I47" s="178" t="s">
        <v>1099</v>
      </c>
      <c r="J47" s="178" t="s">
        <v>482</v>
      </c>
      <c r="K47" s="178" t="s">
        <v>71</v>
      </c>
      <c r="L47" s="177">
        <v>3</v>
      </c>
      <c r="M47" s="177" t="s">
        <v>1100</v>
      </c>
      <c r="N47" s="177">
        <v>66</v>
      </c>
      <c r="O47" s="177">
        <v>1</v>
      </c>
      <c r="P47" s="177">
        <v>0</v>
      </c>
      <c r="Q47" s="178" t="s">
        <v>987</v>
      </c>
      <c r="R47" s="191">
        <v>0</v>
      </c>
      <c r="S47" s="192"/>
    </row>
    <row r="48" spans="1:19" ht="21">
      <c r="A48" s="175"/>
      <c r="B48" s="175"/>
      <c r="C48" s="175"/>
      <c r="D48" s="175" t="s">
        <v>460</v>
      </c>
      <c r="E48" s="175"/>
      <c r="F48" s="175"/>
      <c r="G48" s="175"/>
      <c r="H48" s="171"/>
      <c r="I48" s="171"/>
      <c r="J48" s="171"/>
      <c r="K48" s="171"/>
      <c r="L48" s="175"/>
      <c r="M48" s="175" t="s">
        <v>1101</v>
      </c>
      <c r="N48" s="175"/>
      <c r="O48" s="175"/>
      <c r="P48" s="175"/>
      <c r="Q48" s="171"/>
      <c r="R48" s="167"/>
      <c r="S48" s="166" t="s">
        <v>1102</v>
      </c>
    </row>
    <row r="49" spans="1:19" ht="21.75" thickBot="1">
      <c r="A49" s="176"/>
      <c r="B49" s="176"/>
      <c r="C49" s="176"/>
      <c r="D49" s="176"/>
      <c r="E49" s="176"/>
      <c r="F49" s="176"/>
      <c r="G49" s="176"/>
      <c r="H49" s="179"/>
      <c r="I49" s="179"/>
      <c r="J49" s="179"/>
      <c r="K49" s="179"/>
      <c r="L49" s="176"/>
      <c r="M49" s="176"/>
      <c r="N49" s="176"/>
      <c r="O49" s="176"/>
      <c r="P49" s="176"/>
      <c r="Q49" s="179"/>
      <c r="R49" s="167"/>
      <c r="S49" s="165"/>
    </row>
    <row r="50" spans="1:19" ht="21">
      <c r="A50" s="177">
        <v>13</v>
      </c>
      <c r="B50" s="177">
        <v>30</v>
      </c>
      <c r="C50" s="180">
        <v>17.3</v>
      </c>
      <c r="D50" s="177" t="s">
        <v>1103</v>
      </c>
      <c r="E50" s="177" t="s">
        <v>1104</v>
      </c>
      <c r="F50" s="177" t="s">
        <v>1104</v>
      </c>
      <c r="G50" s="177" t="s">
        <v>472</v>
      </c>
      <c r="H50" s="178"/>
      <c r="I50" s="178" t="s">
        <v>1105</v>
      </c>
      <c r="J50" s="178" t="s">
        <v>109</v>
      </c>
      <c r="K50" s="178" t="s">
        <v>71</v>
      </c>
      <c r="L50" s="177">
        <v>2</v>
      </c>
      <c r="M50" s="177" t="s">
        <v>1106</v>
      </c>
      <c r="N50" s="177">
        <v>33</v>
      </c>
      <c r="O50" s="177">
        <v>0</v>
      </c>
      <c r="P50" s="177">
        <v>1</v>
      </c>
      <c r="Q50" s="178" t="s">
        <v>1107</v>
      </c>
      <c r="R50" s="167">
        <v>3</v>
      </c>
      <c r="S50" s="166" t="s">
        <v>88</v>
      </c>
    </row>
    <row r="51" spans="1:19" ht="21">
      <c r="A51" s="175"/>
      <c r="B51" s="175"/>
      <c r="C51" s="175"/>
      <c r="D51" s="175" t="s">
        <v>1108</v>
      </c>
      <c r="E51" s="175"/>
      <c r="F51" s="175"/>
      <c r="G51" s="175"/>
      <c r="H51" s="171"/>
      <c r="I51" s="171"/>
      <c r="J51" s="171"/>
      <c r="K51" s="171"/>
      <c r="L51" s="175"/>
      <c r="M51" s="195" t="s">
        <v>387</v>
      </c>
      <c r="N51" s="175"/>
      <c r="O51" s="175"/>
      <c r="P51" s="175"/>
      <c r="Q51" s="171" t="s">
        <v>1109</v>
      </c>
      <c r="R51" s="167"/>
      <c r="S51" s="166" t="s">
        <v>60</v>
      </c>
    </row>
    <row r="52" spans="1:19" ht="21">
      <c r="A52" s="175"/>
      <c r="B52" s="175"/>
      <c r="C52" s="175"/>
      <c r="D52" s="175"/>
      <c r="E52" s="175"/>
      <c r="F52" s="175"/>
      <c r="G52" s="175"/>
      <c r="H52" s="171"/>
      <c r="I52" s="171"/>
      <c r="J52" s="171"/>
      <c r="K52" s="171"/>
      <c r="L52" s="175"/>
      <c r="M52" s="195"/>
      <c r="N52" s="175"/>
      <c r="O52" s="175"/>
      <c r="P52" s="175"/>
      <c r="Q52" s="171"/>
      <c r="R52" s="167"/>
      <c r="S52" s="165"/>
    </row>
    <row r="53" spans="1:19" ht="21.75" thickBot="1">
      <c r="A53" s="176"/>
      <c r="B53" s="176"/>
      <c r="C53" s="176"/>
      <c r="D53" s="176"/>
      <c r="E53" s="176"/>
      <c r="F53" s="176"/>
      <c r="G53" s="176"/>
      <c r="H53" s="179"/>
      <c r="I53" s="179"/>
      <c r="J53" s="179"/>
      <c r="K53" s="179"/>
      <c r="L53" s="176"/>
      <c r="M53" s="176"/>
      <c r="N53" s="176"/>
      <c r="O53" s="176"/>
      <c r="P53" s="176"/>
      <c r="Q53" s="179"/>
      <c r="R53" s="167"/>
      <c r="S53" s="165"/>
    </row>
    <row r="54" spans="1:19" ht="21">
      <c r="A54" s="177">
        <v>14</v>
      </c>
      <c r="B54" s="177">
        <v>30</v>
      </c>
      <c r="C54" s="177">
        <v>19.37</v>
      </c>
      <c r="D54" s="177" t="s">
        <v>427</v>
      </c>
      <c r="E54" s="177" t="s">
        <v>1110</v>
      </c>
      <c r="F54" s="177" t="s">
        <v>53</v>
      </c>
      <c r="G54" s="177" t="s">
        <v>429</v>
      </c>
      <c r="H54" s="178"/>
      <c r="I54" s="200"/>
      <c r="J54" s="178" t="s">
        <v>70</v>
      </c>
      <c r="K54" s="178" t="s">
        <v>31</v>
      </c>
      <c r="L54" s="177">
        <v>12</v>
      </c>
      <c r="M54" s="177" t="s">
        <v>203</v>
      </c>
      <c r="N54" s="177"/>
      <c r="O54" s="177">
        <v>0</v>
      </c>
      <c r="P54" s="177">
        <v>4</v>
      </c>
      <c r="Q54" s="181" t="s">
        <v>72</v>
      </c>
      <c r="R54" s="167">
        <v>2</v>
      </c>
      <c r="S54" s="166" t="s">
        <v>111</v>
      </c>
    </row>
    <row r="55" spans="1:19" ht="21">
      <c r="A55" s="175"/>
      <c r="B55" s="175"/>
      <c r="C55" s="175"/>
      <c r="D55" s="175" t="s">
        <v>1111</v>
      </c>
      <c r="E55" s="175"/>
      <c r="F55" s="175"/>
      <c r="G55" s="175"/>
      <c r="H55" s="171"/>
      <c r="I55" s="171" t="s">
        <v>1112</v>
      </c>
      <c r="J55" s="171" t="s">
        <v>142</v>
      </c>
      <c r="K55" s="171" t="s">
        <v>31</v>
      </c>
      <c r="L55" s="175"/>
      <c r="M55" s="175"/>
      <c r="N55" s="175"/>
      <c r="O55" s="175"/>
      <c r="P55" s="175"/>
      <c r="Q55" s="182"/>
      <c r="R55" s="167"/>
      <c r="S55" s="166" t="s">
        <v>60</v>
      </c>
    </row>
    <row r="56" spans="1:19" ht="21.75" thickBot="1">
      <c r="A56" s="176"/>
      <c r="B56" s="176"/>
      <c r="C56" s="176"/>
      <c r="D56" s="176"/>
      <c r="E56" s="176"/>
      <c r="F56" s="176"/>
      <c r="G56" s="176"/>
      <c r="H56" s="179"/>
      <c r="I56" s="179"/>
      <c r="J56" s="179"/>
      <c r="K56" s="179"/>
      <c r="L56" s="176"/>
      <c r="M56" s="176"/>
      <c r="N56" s="176"/>
      <c r="O56" s="176"/>
      <c r="P56" s="176"/>
      <c r="Q56" s="179"/>
      <c r="R56" s="167"/>
      <c r="S56" s="165"/>
    </row>
    <row r="57" spans="1:19" ht="21">
      <c r="A57" s="177">
        <v>15</v>
      </c>
      <c r="B57" s="177">
        <v>6</v>
      </c>
      <c r="C57" s="180">
        <v>22.4</v>
      </c>
      <c r="D57" s="177" t="s">
        <v>1113</v>
      </c>
      <c r="E57" s="177" t="s">
        <v>1114</v>
      </c>
      <c r="F57" s="177" t="s">
        <v>1115</v>
      </c>
      <c r="G57" s="177" t="s">
        <v>1116</v>
      </c>
      <c r="H57" s="178" t="s">
        <v>1117</v>
      </c>
      <c r="I57" s="178" t="s">
        <v>1118</v>
      </c>
      <c r="J57" s="178" t="s">
        <v>70</v>
      </c>
      <c r="K57" s="178" t="s">
        <v>31</v>
      </c>
      <c r="L57" s="177">
        <v>4</v>
      </c>
      <c r="M57" s="198" t="s">
        <v>203</v>
      </c>
      <c r="N57" s="177"/>
      <c r="O57" s="177">
        <v>0</v>
      </c>
      <c r="P57" s="177">
        <v>3</v>
      </c>
      <c r="Q57" s="189" t="s">
        <v>72</v>
      </c>
      <c r="R57" s="167">
        <v>1</v>
      </c>
      <c r="S57" s="166" t="s">
        <v>1102</v>
      </c>
    </row>
    <row r="58" spans="1:19" ht="21">
      <c r="A58" s="177"/>
      <c r="B58" s="177"/>
      <c r="C58" s="180"/>
      <c r="D58" s="177" t="s">
        <v>495</v>
      </c>
      <c r="E58" s="177"/>
      <c r="F58" s="177"/>
      <c r="G58" s="177"/>
      <c r="H58" s="178" t="s">
        <v>1119</v>
      </c>
      <c r="I58" s="178"/>
      <c r="J58" s="178"/>
      <c r="K58" s="178"/>
      <c r="L58" s="177"/>
      <c r="M58" s="177"/>
      <c r="N58" s="177"/>
      <c r="O58" s="177"/>
      <c r="P58" s="177"/>
      <c r="Q58" s="189"/>
      <c r="R58" s="167"/>
      <c r="S58" s="165"/>
    </row>
    <row r="59" spans="1:19" ht="21">
      <c r="A59" s="175"/>
      <c r="B59" s="175"/>
      <c r="C59" s="175"/>
      <c r="D59" s="175"/>
      <c r="E59" s="175"/>
      <c r="F59" s="175"/>
      <c r="G59" s="175"/>
      <c r="H59" s="171"/>
      <c r="I59" s="171"/>
      <c r="J59" s="171"/>
      <c r="K59" s="171"/>
      <c r="L59" s="175"/>
      <c r="M59" s="175"/>
      <c r="N59" s="175"/>
      <c r="O59" s="175"/>
      <c r="P59" s="175"/>
      <c r="Q59" s="171"/>
      <c r="R59" s="167"/>
      <c r="S59" s="165"/>
    </row>
    <row r="60" spans="1:19" ht="21.75" thickBot="1">
      <c r="A60" s="176"/>
      <c r="B60" s="176"/>
      <c r="C60" s="176"/>
      <c r="D60" s="176"/>
      <c r="E60" s="176"/>
      <c r="F60" s="176"/>
      <c r="G60" s="176"/>
      <c r="H60" s="179"/>
      <c r="I60" s="179"/>
      <c r="J60" s="179"/>
      <c r="K60" s="179"/>
      <c r="L60" s="176"/>
      <c r="M60" s="176"/>
      <c r="N60" s="176"/>
      <c r="O60" s="176"/>
      <c r="P60" s="176"/>
      <c r="Q60" s="179"/>
      <c r="R60" s="167"/>
      <c r="S60" s="165"/>
    </row>
    <row r="61" spans="1:19" ht="21">
      <c r="A61" s="177">
        <v>16</v>
      </c>
      <c r="B61" s="199">
        <v>8</v>
      </c>
      <c r="C61" s="180">
        <v>0.3</v>
      </c>
      <c r="D61" s="177" t="s">
        <v>1120</v>
      </c>
      <c r="E61" s="177" t="s">
        <v>1121</v>
      </c>
      <c r="F61" s="177" t="s">
        <v>53</v>
      </c>
      <c r="G61" s="177" t="s">
        <v>297</v>
      </c>
      <c r="H61" s="178" t="s">
        <v>1122</v>
      </c>
      <c r="I61" s="178" t="s">
        <v>1123</v>
      </c>
      <c r="J61" s="178" t="s">
        <v>405</v>
      </c>
      <c r="K61" s="178" t="s">
        <v>71</v>
      </c>
      <c r="L61" s="177">
        <v>7</v>
      </c>
      <c r="M61" s="198" t="s">
        <v>1124</v>
      </c>
      <c r="N61" s="177">
        <v>51</v>
      </c>
      <c r="O61" s="177">
        <v>0</v>
      </c>
      <c r="P61" s="177">
        <v>5</v>
      </c>
      <c r="Q61" s="189" t="s">
        <v>762</v>
      </c>
      <c r="R61" s="167">
        <v>3</v>
      </c>
      <c r="S61" s="165"/>
    </row>
    <row r="62" spans="1:19" ht="21">
      <c r="A62" s="175"/>
      <c r="B62" s="175"/>
      <c r="C62" s="175"/>
      <c r="D62" s="175" t="s">
        <v>186</v>
      </c>
      <c r="E62" s="175"/>
      <c r="F62" s="175"/>
      <c r="G62" s="175"/>
      <c r="H62" s="171" t="s">
        <v>1125</v>
      </c>
      <c r="I62" s="171"/>
      <c r="J62" s="171"/>
      <c r="K62" s="171"/>
      <c r="L62" s="175"/>
      <c r="M62" s="175" t="s">
        <v>1126</v>
      </c>
      <c r="N62" s="175"/>
      <c r="O62" s="175"/>
      <c r="P62" s="175"/>
      <c r="Q62" s="190"/>
      <c r="R62" s="167"/>
      <c r="S62" s="165"/>
    </row>
    <row r="63" spans="1:19" ht="21">
      <c r="A63" s="175"/>
      <c r="B63" s="175"/>
      <c r="C63" s="175"/>
      <c r="D63" s="175" t="s">
        <v>1127</v>
      </c>
      <c r="E63" s="175"/>
      <c r="F63" s="175"/>
      <c r="G63" s="175"/>
      <c r="H63" s="171" t="s">
        <v>1128</v>
      </c>
      <c r="I63" s="171"/>
      <c r="J63" s="171"/>
      <c r="K63" s="171"/>
      <c r="L63" s="175"/>
      <c r="M63" s="175"/>
      <c r="N63" s="175"/>
      <c r="O63" s="175"/>
      <c r="P63" s="175"/>
      <c r="Q63" s="171"/>
      <c r="R63" s="167"/>
      <c r="S63" s="165"/>
    </row>
    <row r="64" spans="1:19" ht="21.75" thickBot="1">
      <c r="A64" s="176"/>
      <c r="B64" s="176"/>
      <c r="C64" s="176"/>
      <c r="D64" s="176"/>
      <c r="E64" s="176"/>
      <c r="F64" s="176"/>
      <c r="G64" s="176"/>
      <c r="H64" s="179" t="s">
        <v>1129</v>
      </c>
      <c r="I64" s="179"/>
      <c r="J64" s="179"/>
      <c r="K64" s="179"/>
      <c r="L64" s="176"/>
      <c r="M64" s="176"/>
      <c r="N64" s="176"/>
      <c r="O64" s="176"/>
      <c r="P64" s="176"/>
      <c r="Q64" s="179"/>
      <c r="R64" s="167"/>
      <c r="S64" s="165"/>
    </row>
    <row r="65" spans="1:19" ht="21">
      <c r="A65" s="177">
        <v>17</v>
      </c>
      <c r="B65" s="177">
        <v>9</v>
      </c>
      <c r="C65" s="180">
        <v>5.3</v>
      </c>
      <c r="D65" s="177" t="s">
        <v>1130</v>
      </c>
      <c r="E65" s="177" t="s">
        <v>402</v>
      </c>
      <c r="F65" s="177" t="s">
        <v>402</v>
      </c>
      <c r="G65" s="177" t="s">
        <v>297</v>
      </c>
      <c r="H65" s="178" t="s">
        <v>1131</v>
      </c>
      <c r="I65" s="178" t="s">
        <v>910</v>
      </c>
      <c r="J65" s="178" t="s">
        <v>30</v>
      </c>
      <c r="K65" s="178" t="s">
        <v>31</v>
      </c>
      <c r="L65" s="177">
        <v>4</v>
      </c>
      <c r="M65" s="177" t="s">
        <v>1132</v>
      </c>
      <c r="N65" s="177">
        <v>55</v>
      </c>
      <c r="O65" s="177">
        <v>1</v>
      </c>
      <c r="P65" s="177">
        <v>6</v>
      </c>
      <c r="Q65" s="178" t="s">
        <v>1133</v>
      </c>
      <c r="R65" s="167">
        <v>1</v>
      </c>
      <c r="S65" s="166" t="s">
        <v>440</v>
      </c>
    </row>
    <row r="66" spans="1:19" ht="21">
      <c r="A66" s="175"/>
      <c r="B66" s="175"/>
      <c r="C66" s="175"/>
      <c r="D66" s="175" t="s">
        <v>364</v>
      </c>
      <c r="E66" s="175"/>
      <c r="F66" s="175"/>
      <c r="G66" s="175"/>
      <c r="H66" s="171" t="s">
        <v>1134</v>
      </c>
      <c r="I66" s="171" t="s">
        <v>913</v>
      </c>
      <c r="J66" s="171" t="s">
        <v>76</v>
      </c>
      <c r="K66" s="171" t="s">
        <v>31</v>
      </c>
      <c r="L66" s="175">
        <v>4</v>
      </c>
      <c r="M66" s="183" t="s">
        <v>574</v>
      </c>
      <c r="N66" s="175"/>
      <c r="O66" s="175"/>
      <c r="P66" s="175"/>
      <c r="Q66" s="171" t="s">
        <v>1135</v>
      </c>
      <c r="R66" s="167"/>
      <c r="S66" s="165"/>
    </row>
    <row r="67" spans="1:19" ht="21.75" thickBot="1">
      <c r="A67" s="176"/>
      <c r="B67" s="176"/>
      <c r="C67" s="176"/>
      <c r="D67" s="176"/>
      <c r="E67" s="176"/>
      <c r="F67" s="176"/>
      <c r="G67" s="176"/>
      <c r="H67" s="179" t="s">
        <v>1136</v>
      </c>
      <c r="I67" s="179"/>
      <c r="J67" s="179"/>
      <c r="K67" s="179"/>
      <c r="L67" s="176"/>
      <c r="M67" s="176"/>
      <c r="N67" s="176"/>
      <c r="O67" s="176"/>
      <c r="P67" s="176"/>
      <c r="Q67" s="179"/>
      <c r="R67" s="167"/>
      <c r="S67" s="165"/>
    </row>
    <row r="68" spans="1:19" ht="21">
      <c r="A68" s="177">
        <v>18</v>
      </c>
      <c r="B68" s="177">
        <v>11</v>
      </c>
      <c r="C68" s="180">
        <v>17.2</v>
      </c>
      <c r="D68" s="177" t="s">
        <v>1137</v>
      </c>
      <c r="E68" s="177" t="s">
        <v>1138</v>
      </c>
      <c r="F68" s="177" t="s">
        <v>1139</v>
      </c>
      <c r="G68" s="177" t="s">
        <v>1140</v>
      </c>
      <c r="H68" s="178" t="s">
        <v>1141</v>
      </c>
      <c r="I68" s="178" t="s">
        <v>1142</v>
      </c>
      <c r="J68" s="178" t="s">
        <v>482</v>
      </c>
      <c r="K68" s="178" t="s">
        <v>71</v>
      </c>
      <c r="L68" s="177">
        <v>3</v>
      </c>
      <c r="M68" s="177" t="s">
        <v>1143</v>
      </c>
      <c r="N68" s="177">
        <v>24</v>
      </c>
      <c r="O68" s="177">
        <v>1</v>
      </c>
      <c r="P68" s="177">
        <v>0</v>
      </c>
      <c r="Q68" s="178" t="s">
        <v>794</v>
      </c>
      <c r="R68" s="167">
        <v>1</v>
      </c>
      <c r="S68" s="166" t="s">
        <v>34</v>
      </c>
    </row>
    <row r="69" spans="1:19" ht="21">
      <c r="A69" s="175"/>
      <c r="B69" s="175"/>
      <c r="C69" s="175"/>
      <c r="D69" s="175" t="s">
        <v>1144</v>
      </c>
      <c r="E69" s="175"/>
      <c r="F69" s="175"/>
      <c r="G69" s="175"/>
      <c r="H69" s="171" t="s">
        <v>1145</v>
      </c>
      <c r="I69" s="171"/>
      <c r="J69" s="171"/>
      <c r="K69" s="171"/>
      <c r="L69" s="175"/>
      <c r="M69" s="183" t="s">
        <v>1146</v>
      </c>
      <c r="N69" s="175"/>
      <c r="O69" s="175"/>
      <c r="P69" s="175"/>
      <c r="Q69" s="171"/>
      <c r="R69" s="167"/>
      <c r="S69" s="165"/>
    </row>
    <row r="70" spans="1:19" ht="21.75" thickBot="1">
      <c r="A70" s="176"/>
      <c r="B70" s="176"/>
      <c r="C70" s="176"/>
      <c r="D70" s="176"/>
      <c r="E70" s="176"/>
      <c r="F70" s="176"/>
      <c r="G70" s="176"/>
      <c r="H70" s="179" t="s">
        <v>1147</v>
      </c>
      <c r="I70" s="179"/>
      <c r="J70" s="179"/>
      <c r="K70" s="179"/>
      <c r="L70" s="176"/>
      <c r="M70" s="176"/>
      <c r="N70" s="176"/>
      <c r="O70" s="176"/>
      <c r="P70" s="176"/>
      <c r="Q70" s="179"/>
      <c r="R70" s="167"/>
      <c r="S70" s="165"/>
    </row>
    <row r="71" spans="1:19" ht="21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7"/>
      <c r="S71" s="165"/>
    </row>
    <row r="72" spans="1:19" ht="21">
      <c r="A72" s="165"/>
      <c r="B72" s="165"/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7"/>
      <c r="S72" s="165"/>
    </row>
    <row r="73" spans="1:19" ht="2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7"/>
      <c r="S73" s="165"/>
    </row>
    <row r="74" spans="1:19" ht="21">
      <c r="A74" s="515" t="s">
        <v>0</v>
      </c>
      <c r="B74" s="516" t="s">
        <v>1</v>
      </c>
      <c r="C74" s="516"/>
      <c r="D74" s="515" t="s">
        <v>2</v>
      </c>
      <c r="E74" s="515"/>
      <c r="F74" s="515"/>
      <c r="G74" s="515"/>
      <c r="H74" s="515" t="s">
        <v>3</v>
      </c>
      <c r="I74" s="515" t="s">
        <v>4</v>
      </c>
      <c r="J74" s="515"/>
      <c r="K74" s="515"/>
      <c r="L74" s="515"/>
      <c r="M74" s="515" t="s">
        <v>5</v>
      </c>
      <c r="N74" s="515"/>
      <c r="O74" s="515" t="s">
        <v>6</v>
      </c>
      <c r="P74" s="515"/>
      <c r="Q74" s="515" t="s">
        <v>7</v>
      </c>
      <c r="R74" s="167"/>
      <c r="S74" s="165"/>
    </row>
    <row r="75" spans="1:19" ht="63">
      <c r="A75" s="515"/>
      <c r="B75" s="172" t="s">
        <v>8</v>
      </c>
      <c r="C75" s="172" t="s">
        <v>9</v>
      </c>
      <c r="D75" s="172" t="s">
        <v>10</v>
      </c>
      <c r="E75" s="172" t="s">
        <v>11</v>
      </c>
      <c r="F75" s="172" t="s">
        <v>12</v>
      </c>
      <c r="G75" s="172" t="s">
        <v>13</v>
      </c>
      <c r="H75" s="515"/>
      <c r="I75" s="170" t="s">
        <v>14</v>
      </c>
      <c r="J75" s="170" t="s">
        <v>15</v>
      </c>
      <c r="K75" s="173" t="s">
        <v>16</v>
      </c>
      <c r="L75" s="174" t="s">
        <v>17</v>
      </c>
      <c r="M75" s="172" t="s">
        <v>18</v>
      </c>
      <c r="N75" s="172" t="s">
        <v>19</v>
      </c>
      <c r="O75" s="172" t="s">
        <v>20</v>
      </c>
      <c r="P75" s="172" t="s">
        <v>21</v>
      </c>
      <c r="Q75" s="515"/>
      <c r="R75" s="167"/>
      <c r="S75" s="165"/>
    </row>
    <row r="76" spans="1:19" ht="21">
      <c r="A76" s="175">
        <v>19</v>
      </c>
      <c r="B76" s="175">
        <v>26</v>
      </c>
      <c r="C76" s="184"/>
      <c r="D76" s="175" t="s">
        <v>1148</v>
      </c>
      <c r="E76" s="175" t="s">
        <v>1149</v>
      </c>
      <c r="F76" s="175"/>
      <c r="G76" s="175" t="s">
        <v>1150</v>
      </c>
      <c r="H76" s="171" t="s">
        <v>1151</v>
      </c>
      <c r="I76" s="171" t="s">
        <v>1152</v>
      </c>
      <c r="J76" s="171" t="s">
        <v>70</v>
      </c>
      <c r="K76" s="171" t="s">
        <v>71</v>
      </c>
      <c r="L76" s="175">
        <v>11</v>
      </c>
      <c r="M76" s="195" t="s">
        <v>1153</v>
      </c>
      <c r="N76" s="175">
        <v>30</v>
      </c>
      <c r="O76" s="175">
        <v>1</v>
      </c>
      <c r="P76" s="175">
        <v>0</v>
      </c>
      <c r="Q76" s="171" t="s">
        <v>1154</v>
      </c>
      <c r="R76" s="196">
        <v>1</v>
      </c>
      <c r="S76" s="197" t="s">
        <v>34</v>
      </c>
    </row>
    <row r="77" spans="1:19" ht="21">
      <c r="A77" s="175"/>
      <c r="B77" s="175"/>
      <c r="C77" s="175"/>
      <c r="D77" s="175" t="s">
        <v>1155</v>
      </c>
      <c r="E77" s="175"/>
      <c r="F77" s="175"/>
      <c r="G77" s="175"/>
      <c r="H77" s="171"/>
      <c r="I77" s="171" t="s">
        <v>1156</v>
      </c>
      <c r="J77" s="171" t="s">
        <v>142</v>
      </c>
      <c r="K77" s="171" t="s">
        <v>71</v>
      </c>
      <c r="L77" s="175">
        <v>6</v>
      </c>
      <c r="M77" s="175" t="s">
        <v>555</v>
      </c>
      <c r="N77" s="175"/>
      <c r="O77" s="175"/>
      <c r="P77" s="175"/>
      <c r="Q77" s="171"/>
      <c r="R77" s="167"/>
      <c r="S77" s="165"/>
    </row>
    <row r="78" spans="1:19" ht="21">
      <c r="A78" s="175"/>
      <c r="B78" s="175"/>
      <c r="C78" s="175"/>
      <c r="D78" s="175"/>
      <c r="E78" s="175"/>
      <c r="F78" s="175"/>
      <c r="G78" s="175"/>
      <c r="H78" s="171"/>
      <c r="I78" s="171"/>
      <c r="J78" s="171"/>
      <c r="K78" s="171"/>
      <c r="L78" s="175"/>
      <c r="M78" s="175"/>
      <c r="N78" s="175"/>
      <c r="O78" s="175"/>
      <c r="P78" s="175"/>
      <c r="Q78" s="171"/>
      <c r="R78" s="167"/>
      <c r="S78" s="165"/>
    </row>
    <row r="79" spans="1:19" ht="21.75" thickBot="1">
      <c r="A79" s="187"/>
      <c r="B79" s="187"/>
      <c r="C79" s="187"/>
      <c r="D79" s="187"/>
      <c r="E79" s="187"/>
      <c r="F79" s="187"/>
      <c r="G79" s="187"/>
      <c r="H79" s="188" t="s">
        <v>1157</v>
      </c>
      <c r="I79" s="188"/>
      <c r="J79" s="188"/>
      <c r="K79" s="188"/>
      <c r="L79" s="187"/>
      <c r="M79" s="187"/>
      <c r="N79" s="187"/>
      <c r="O79" s="187"/>
      <c r="P79" s="187"/>
      <c r="Q79" s="188"/>
      <c r="R79" s="167"/>
      <c r="S79" s="165"/>
    </row>
    <row r="80" spans="1:19" ht="21">
      <c r="A80" s="177">
        <v>20</v>
      </c>
      <c r="B80" s="177">
        <v>26</v>
      </c>
      <c r="C80" s="180"/>
      <c r="D80" s="177"/>
      <c r="E80" s="177"/>
      <c r="F80" s="177" t="s">
        <v>1158</v>
      </c>
      <c r="G80" s="177" t="s">
        <v>1050</v>
      </c>
      <c r="H80" s="178" t="s">
        <v>1159</v>
      </c>
      <c r="I80" s="178" t="s">
        <v>1160</v>
      </c>
      <c r="J80" s="178" t="s">
        <v>30</v>
      </c>
      <c r="K80" s="178" t="s">
        <v>71</v>
      </c>
      <c r="L80" s="177">
        <v>4</v>
      </c>
      <c r="M80" s="177" t="s">
        <v>1161</v>
      </c>
      <c r="N80" s="177">
        <v>50</v>
      </c>
      <c r="O80" s="177">
        <v>0</v>
      </c>
      <c r="P80" s="177">
        <v>3</v>
      </c>
      <c r="Q80" s="178" t="s">
        <v>369</v>
      </c>
      <c r="R80" s="167">
        <v>1</v>
      </c>
      <c r="S80" s="166" t="s">
        <v>88</v>
      </c>
    </row>
    <row r="81" spans="1:19" ht="21">
      <c r="A81" s="175"/>
      <c r="B81" s="175"/>
      <c r="C81" s="175"/>
      <c r="D81" s="175"/>
      <c r="E81" s="175"/>
      <c r="F81" s="175"/>
      <c r="G81" s="175"/>
      <c r="H81" s="171"/>
      <c r="I81" s="171"/>
      <c r="J81" s="171"/>
      <c r="K81" s="171"/>
      <c r="L81" s="175"/>
      <c r="M81" s="175" t="s">
        <v>1162</v>
      </c>
      <c r="N81" s="175"/>
      <c r="O81" s="175"/>
      <c r="P81" s="175"/>
      <c r="Q81" s="171"/>
      <c r="R81" s="167"/>
      <c r="S81" s="165"/>
    </row>
    <row r="82" spans="1:19" ht="21">
      <c r="A82" s="175"/>
      <c r="B82" s="175"/>
      <c r="C82" s="175"/>
      <c r="D82" s="175"/>
      <c r="E82" s="175"/>
      <c r="F82" s="175"/>
      <c r="G82" s="175"/>
      <c r="H82" s="171"/>
      <c r="I82" s="171"/>
      <c r="J82" s="171"/>
      <c r="K82" s="171"/>
      <c r="L82" s="175"/>
      <c r="M82" s="175"/>
      <c r="N82" s="175"/>
      <c r="O82" s="175"/>
      <c r="P82" s="175"/>
      <c r="Q82" s="171"/>
      <c r="R82" s="167"/>
      <c r="S82" s="165"/>
    </row>
    <row r="83" spans="1:19" ht="21.75" thickBot="1">
      <c r="A83" s="187"/>
      <c r="B83" s="187"/>
      <c r="C83" s="187"/>
      <c r="D83" s="187"/>
      <c r="E83" s="187"/>
      <c r="F83" s="187"/>
      <c r="G83" s="187"/>
      <c r="H83" s="188" t="s">
        <v>1157</v>
      </c>
      <c r="I83" s="188"/>
      <c r="J83" s="188"/>
      <c r="K83" s="188"/>
      <c r="L83" s="187"/>
      <c r="M83" s="187"/>
      <c r="N83" s="187"/>
      <c r="O83" s="187"/>
      <c r="P83" s="187"/>
      <c r="Q83" s="188"/>
      <c r="R83" s="167"/>
      <c r="S83" s="165"/>
    </row>
    <row r="84" spans="1:19" ht="21">
      <c r="A84" s="177">
        <v>21</v>
      </c>
      <c r="B84" s="177">
        <v>27</v>
      </c>
      <c r="C84" s="180"/>
      <c r="D84" s="177" t="s">
        <v>1163</v>
      </c>
      <c r="E84" s="177" t="s">
        <v>1149</v>
      </c>
      <c r="F84" s="177"/>
      <c r="G84" s="177" t="s">
        <v>1150</v>
      </c>
      <c r="H84" s="178" t="s">
        <v>1164</v>
      </c>
      <c r="I84" s="178" t="s">
        <v>1165</v>
      </c>
      <c r="J84" s="178" t="s">
        <v>70</v>
      </c>
      <c r="K84" s="178" t="s">
        <v>31</v>
      </c>
      <c r="L84" s="177">
        <v>3</v>
      </c>
      <c r="M84" s="177" t="s">
        <v>1166</v>
      </c>
      <c r="N84" s="177">
        <v>29</v>
      </c>
      <c r="O84" s="177">
        <v>0</v>
      </c>
      <c r="P84" s="177">
        <v>6</v>
      </c>
      <c r="Q84" s="178" t="s">
        <v>335</v>
      </c>
      <c r="R84" s="167"/>
      <c r="S84" s="165"/>
    </row>
    <row r="85" spans="1:19" ht="21">
      <c r="A85" s="175"/>
      <c r="B85" s="175"/>
      <c r="C85" s="175"/>
      <c r="D85" s="175" t="s">
        <v>1167</v>
      </c>
      <c r="E85" s="175"/>
      <c r="F85" s="175"/>
      <c r="G85" s="175"/>
      <c r="H85" s="171"/>
      <c r="I85" s="171"/>
      <c r="J85" s="171"/>
      <c r="K85" s="171"/>
      <c r="L85" s="175"/>
      <c r="M85" s="175" t="s">
        <v>387</v>
      </c>
      <c r="N85" s="175"/>
      <c r="O85" s="175"/>
      <c r="P85" s="175"/>
      <c r="Q85" s="171"/>
      <c r="R85" s="167"/>
      <c r="S85" s="165"/>
    </row>
    <row r="86" spans="1:19" ht="21.75" thickBot="1">
      <c r="A86" s="176"/>
      <c r="B86" s="176"/>
      <c r="C86" s="176"/>
      <c r="D86" s="176"/>
      <c r="E86" s="176"/>
      <c r="F86" s="176"/>
      <c r="G86" s="176"/>
      <c r="H86" s="179" t="s">
        <v>1157</v>
      </c>
      <c r="I86" s="179"/>
      <c r="J86" s="179"/>
      <c r="K86" s="179"/>
      <c r="L86" s="176"/>
      <c r="M86" s="176"/>
      <c r="N86" s="176"/>
      <c r="O86" s="176"/>
      <c r="P86" s="176"/>
      <c r="Q86" s="179"/>
      <c r="R86" s="167"/>
      <c r="S86" s="165"/>
    </row>
    <row r="87" spans="1:19" ht="21">
      <c r="A87" s="203">
        <v>22</v>
      </c>
      <c r="B87" s="203">
        <v>6</v>
      </c>
      <c r="C87" s="204">
        <v>8.4</v>
      </c>
      <c r="D87" s="203" t="s">
        <v>1168</v>
      </c>
      <c r="E87" s="203" t="s">
        <v>1169</v>
      </c>
      <c r="F87" s="203" t="s">
        <v>1170</v>
      </c>
      <c r="G87" s="203" t="s">
        <v>283</v>
      </c>
      <c r="H87" s="186" t="s">
        <v>1171</v>
      </c>
      <c r="I87" s="186" t="s">
        <v>1172</v>
      </c>
      <c r="J87" s="186" t="s">
        <v>70</v>
      </c>
      <c r="K87" s="186" t="s">
        <v>31</v>
      </c>
      <c r="L87" s="203">
        <v>3</v>
      </c>
      <c r="M87" s="203" t="s">
        <v>1173</v>
      </c>
      <c r="N87" s="203">
        <v>26</v>
      </c>
      <c r="O87" s="203">
        <v>5</v>
      </c>
      <c r="P87" s="203">
        <v>2</v>
      </c>
      <c r="Q87" s="186" t="s">
        <v>1174</v>
      </c>
      <c r="R87" s="167">
        <v>1</v>
      </c>
      <c r="S87" s="166" t="s">
        <v>1175</v>
      </c>
    </row>
    <row r="88" spans="1:19" ht="21">
      <c r="A88" s="175"/>
      <c r="B88" s="175"/>
      <c r="C88" s="175"/>
      <c r="D88" s="175" t="s">
        <v>1176</v>
      </c>
      <c r="E88" s="175"/>
      <c r="F88" s="175"/>
      <c r="G88" s="175"/>
      <c r="H88" s="171" t="s">
        <v>1177</v>
      </c>
      <c r="I88" s="171"/>
      <c r="J88" s="171"/>
      <c r="K88" s="171"/>
      <c r="L88" s="175"/>
      <c r="M88" s="175" t="s">
        <v>283</v>
      </c>
      <c r="N88" s="175"/>
      <c r="O88" s="175"/>
      <c r="P88" s="175"/>
      <c r="Q88" s="171" t="s">
        <v>1178</v>
      </c>
      <c r="R88" s="167"/>
      <c r="S88" s="165"/>
    </row>
    <row r="89" spans="1:19" ht="21.75" thickBot="1">
      <c r="A89" s="176"/>
      <c r="B89" s="176"/>
      <c r="C89" s="176"/>
      <c r="D89" s="176"/>
      <c r="E89" s="176"/>
      <c r="F89" s="176"/>
      <c r="G89" s="176"/>
      <c r="H89" s="179" t="s">
        <v>1179</v>
      </c>
      <c r="I89" s="179"/>
      <c r="J89" s="179"/>
      <c r="K89" s="179"/>
      <c r="L89" s="176"/>
      <c r="M89" s="176"/>
      <c r="N89" s="176"/>
      <c r="O89" s="176"/>
      <c r="P89" s="176"/>
      <c r="Q89" s="179"/>
      <c r="R89" s="167"/>
      <c r="S89" s="165"/>
    </row>
    <row r="90" spans="1:19" ht="21">
      <c r="A90" s="177">
        <v>23</v>
      </c>
      <c r="B90" s="177">
        <v>18</v>
      </c>
      <c r="C90" s="177">
        <v>19.15</v>
      </c>
      <c r="D90" s="177" t="s">
        <v>1180</v>
      </c>
      <c r="E90" s="177" t="s">
        <v>636</v>
      </c>
      <c r="F90" s="177" t="s">
        <v>637</v>
      </c>
      <c r="G90" s="177" t="s">
        <v>275</v>
      </c>
      <c r="H90" s="178" t="s">
        <v>1181</v>
      </c>
      <c r="I90" s="178" t="s">
        <v>1182</v>
      </c>
      <c r="J90" s="178" t="s">
        <v>98</v>
      </c>
      <c r="K90" s="178" t="s">
        <v>31</v>
      </c>
      <c r="L90" s="177">
        <v>4</v>
      </c>
      <c r="M90" s="177" t="s">
        <v>1183</v>
      </c>
      <c r="N90" s="177">
        <v>40</v>
      </c>
      <c r="O90" s="177">
        <v>1</v>
      </c>
      <c r="P90" s="177">
        <v>1</v>
      </c>
      <c r="Q90" s="178" t="s">
        <v>1184</v>
      </c>
      <c r="R90" s="167">
        <v>1</v>
      </c>
      <c r="S90" s="166" t="s">
        <v>60</v>
      </c>
    </row>
    <row r="91" spans="1:19" ht="21">
      <c r="A91" s="175"/>
      <c r="B91" s="175"/>
      <c r="C91" s="175"/>
      <c r="D91" s="175" t="s">
        <v>1185</v>
      </c>
      <c r="E91" s="175"/>
      <c r="F91" s="175"/>
      <c r="G91" s="175"/>
      <c r="H91" s="171" t="s">
        <v>1186</v>
      </c>
      <c r="I91" s="171"/>
      <c r="J91" s="171"/>
      <c r="K91" s="171"/>
      <c r="L91" s="175"/>
      <c r="M91" s="175"/>
      <c r="N91" s="175"/>
      <c r="O91" s="175"/>
      <c r="P91" s="175"/>
      <c r="Q91" s="171" t="s">
        <v>1187</v>
      </c>
      <c r="R91" s="167"/>
      <c r="S91" s="165"/>
    </row>
    <row r="92" spans="1:19" ht="21.75" thickBot="1">
      <c r="A92" s="176"/>
      <c r="B92" s="176"/>
      <c r="C92" s="176"/>
      <c r="D92" s="176"/>
      <c r="E92" s="176"/>
      <c r="F92" s="176"/>
      <c r="G92" s="176"/>
      <c r="H92" s="179"/>
      <c r="I92" s="179"/>
      <c r="J92" s="179"/>
      <c r="K92" s="179"/>
      <c r="L92" s="176"/>
      <c r="M92" s="176"/>
      <c r="N92" s="176"/>
      <c r="O92" s="176"/>
      <c r="P92" s="176"/>
      <c r="Q92" s="179"/>
      <c r="R92" s="167"/>
      <c r="S92" s="165"/>
    </row>
    <row r="93" spans="1:19" ht="21">
      <c r="A93" s="177">
        <v>24</v>
      </c>
      <c r="B93" s="177">
        <v>22</v>
      </c>
      <c r="C93" s="180">
        <v>20.1</v>
      </c>
      <c r="D93" s="177" t="s">
        <v>1188</v>
      </c>
      <c r="E93" s="177" t="s">
        <v>1189</v>
      </c>
      <c r="F93" s="177" t="s">
        <v>53</v>
      </c>
      <c r="G93" s="177" t="s">
        <v>173</v>
      </c>
      <c r="H93" s="178" t="s">
        <v>1190</v>
      </c>
      <c r="I93" s="178" t="s">
        <v>1191</v>
      </c>
      <c r="J93" s="178" t="s">
        <v>30</v>
      </c>
      <c r="K93" s="178" t="s">
        <v>71</v>
      </c>
      <c r="L93" s="177">
        <v>2</v>
      </c>
      <c r="M93" s="177" t="s">
        <v>1192</v>
      </c>
      <c r="N93" s="177">
        <v>45</v>
      </c>
      <c r="O93" s="177">
        <v>2</v>
      </c>
      <c r="P93" s="177">
        <v>0</v>
      </c>
      <c r="Q93" s="178" t="s">
        <v>1193</v>
      </c>
      <c r="R93" s="167">
        <v>1</v>
      </c>
      <c r="S93" s="166" t="s">
        <v>60</v>
      </c>
    </row>
    <row r="94" spans="1:19" ht="21">
      <c r="A94" s="175"/>
      <c r="B94" s="175"/>
      <c r="C94" s="175"/>
      <c r="D94" s="175" t="s">
        <v>1194</v>
      </c>
      <c r="E94" s="175"/>
      <c r="F94" s="175"/>
      <c r="G94" s="175"/>
      <c r="H94" s="171"/>
      <c r="I94" s="171" t="s">
        <v>1195</v>
      </c>
      <c r="J94" s="171" t="s">
        <v>76</v>
      </c>
      <c r="K94" s="171" t="s">
        <v>71</v>
      </c>
      <c r="L94" s="175">
        <v>26</v>
      </c>
      <c r="M94" s="175" t="s">
        <v>1196</v>
      </c>
      <c r="N94" s="175"/>
      <c r="O94" s="175"/>
      <c r="P94" s="175"/>
      <c r="Q94" s="171" t="s">
        <v>388</v>
      </c>
      <c r="R94" s="167"/>
      <c r="S94" s="165"/>
    </row>
    <row r="95" spans="1:19" ht="21.75" thickBot="1">
      <c r="A95" s="176"/>
      <c r="B95" s="176"/>
      <c r="C95" s="176"/>
      <c r="D95" s="176"/>
      <c r="E95" s="176"/>
      <c r="F95" s="176"/>
      <c r="G95" s="176"/>
      <c r="H95" s="179"/>
      <c r="I95" s="179"/>
      <c r="J95" s="179"/>
      <c r="K95" s="179"/>
      <c r="L95" s="176"/>
      <c r="M95" s="176"/>
      <c r="N95" s="176"/>
      <c r="O95" s="176"/>
      <c r="P95" s="176"/>
      <c r="Q95" s="179"/>
      <c r="R95" s="167"/>
      <c r="S95" s="165"/>
    </row>
    <row r="96" spans="1:19" ht="21">
      <c r="A96" s="177">
        <v>25</v>
      </c>
      <c r="B96" s="177">
        <v>26</v>
      </c>
      <c r="C96" s="180">
        <v>4</v>
      </c>
      <c r="D96" s="177" t="s">
        <v>1197</v>
      </c>
      <c r="E96" s="177" t="s">
        <v>1198</v>
      </c>
      <c r="F96" s="177" t="s">
        <v>53</v>
      </c>
      <c r="G96" s="177" t="s">
        <v>373</v>
      </c>
      <c r="H96" s="178"/>
      <c r="I96" s="178" t="s">
        <v>1199</v>
      </c>
      <c r="J96" s="178" t="s">
        <v>405</v>
      </c>
      <c r="K96" s="178" t="s">
        <v>31</v>
      </c>
      <c r="L96" s="177">
        <v>5</v>
      </c>
      <c r="M96" s="177" t="s">
        <v>128</v>
      </c>
      <c r="N96" s="177"/>
      <c r="O96" s="177">
        <v>2</v>
      </c>
      <c r="P96" s="177">
        <v>0</v>
      </c>
      <c r="Q96" s="178" t="s">
        <v>47</v>
      </c>
      <c r="R96" s="167">
        <v>1</v>
      </c>
      <c r="S96" s="166" t="s">
        <v>88</v>
      </c>
    </row>
    <row r="97" spans="1:18" ht="21">
      <c r="A97" s="175"/>
      <c r="B97" s="175"/>
      <c r="C97" s="175"/>
      <c r="D97" s="175"/>
      <c r="E97" s="175"/>
      <c r="F97" s="175"/>
      <c r="G97" s="175"/>
      <c r="H97" s="171"/>
      <c r="I97" s="171"/>
      <c r="J97" s="171"/>
      <c r="K97" s="171"/>
      <c r="L97" s="175"/>
      <c r="M97" s="175"/>
      <c r="N97" s="175"/>
      <c r="O97" s="175"/>
      <c r="P97" s="175"/>
      <c r="Q97" s="171"/>
      <c r="R97" s="167"/>
    </row>
    <row r="98" spans="1:18" ht="21.75" thickBot="1">
      <c r="A98" s="176"/>
      <c r="B98" s="176"/>
      <c r="C98" s="176"/>
      <c r="D98" s="176"/>
      <c r="E98" s="176"/>
      <c r="F98" s="176"/>
      <c r="G98" s="176"/>
      <c r="H98" s="179"/>
      <c r="I98" s="179"/>
      <c r="J98" s="179"/>
      <c r="K98" s="179"/>
      <c r="L98" s="176"/>
      <c r="M98" s="176"/>
      <c r="N98" s="176"/>
      <c r="O98" s="176"/>
      <c r="P98" s="176"/>
      <c r="Q98" s="179"/>
      <c r="R98" s="167"/>
    </row>
    <row r="99" spans="1:18" ht="21">
      <c r="A99" s="177"/>
      <c r="B99" s="177"/>
      <c r="C99" s="177"/>
      <c r="D99" s="177"/>
      <c r="E99" s="177"/>
      <c r="F99" s="177"/>
      <c r="G99" s="177"/>
      <c r="H99" s="178"/>
      <c r="I99" s="178"/>
      <c r="J99" s="178"/>
      <c r="K99" s="178"/>
      <c r="L99" s="177"/>
      <c r="M99" s="177"/>
      <c r="N99" s="177"/>
      <c r="O99" s="177"/>
      <c r="P99" s="177"/>
      <c r="Q99" s="178"/>
      <c r="R99" s="167"/>
    </row>
    <row r="100" spans="1:18" ht="21">
      <c r="A100" s="175"/>
      <c r="B100" s="175"/>
      <c r="C100" s="184"/>
      <c r="D100" s="175"/>
      <c r="E100" s="175"/>
      <c r="F100" s="175"/>
      <c r="G100" s="175"/>
      <c r="H100" s="171"/>
      <c r="I100" s="171"/>
      <c r="J100" s="171"/>
      <c r="K100" s="171"/>
      <c r="L100" s="175"/>
      <c r="M100" s="175"/>
      <c r="N100" s="175"/>
      <c r="O100" s="175"/>
      <c r="P100" s="175"/>
      <c r="Q100" s="171"/>
      <c r="R100" s="167"/>
    </row>
    <row r="101" spans="1:18" ht="21">
      <c r="A101" s="175"/>
      <c r="B101" s="175"/>
      <c r="C101" s="175"/>
      <c r="D101" s="175"/>
      <c r="E101" s="175"/>
      <c r="F101" s="175"/>
      <c r="G101" s="175"/>
      <c r="H101" s="171"/>
      <c r="I101" s="171"/>
      <c r="J101" s="171"/>
      <c r="K101" s="171"/>
      <c r="L101" s="175"/>
      <c r="M101" s="175"/>
      <c r="N101" s="175"/>
      <c r="O101" s="175"/>
      <c r="P101" s="175"/>
      <c r="Q101" s="171"/>
      <c r="R101" s="167"/>
    </row>
    <row r="102" spans="1:18" ht="21">
      <c r="A102" s="175"/>
      <c r="B102" s="175"/>
      <c r="C102" s="175"/>
      <c r="D102" s="175"/>
      <c r="E102" s="175"/>
      <c r="F102" s="175"/>
      <c r="G102" s="175"/>
      <c r="H102" s="171"/>
      <c r="I102" s="171"/>
      <c r="J102" s="171"/>
      <c r="K102" s="171"/>
      <c r="L102" s="175"/>
      <c r="M102" s="175"/>
      <c r="N102" s="175"/>
      <c r="O102" s="175"/>
      <c r="P102" s="175"/>
      <c r="Q102" s="171"/>
      <c r="R102" s="167"/>
    </row>
    <row r="103" spans="1:18" ht="21">
      <c r="A103" s="175"/>
      <c r="B103" s="175"/>
      <c r="C103" s="175"/>
      <c r="D103" s="175"/>
      <c r="E103" s="175"/>
      <c r="F103" s="175"/>
      <c r="G103" s="175"/>
      <c r="H103" s="171"/>
      <c r="I103" s="171"/>
      <c r="J103" s="171"/>
      <c r="K103" s="171"/>
      <c r="L103" s="175"/>
      <c r="M103" s="175"/>
      <c r="N103" s="175"/>
      <c r="O103" s="175"/>
      <c r="P103" s="175"/>
      <c r="Q103" s="171"/>
      <c r="R103" s="193"/>
    </row>
    <row r="104" spans="1:18" ht="2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205"/>
      <c r="P104" s="205"/>
      <c r="Q104" s="165"/>
      <c r="R104" s="165"/>
    </row>
    <row r="105" spans="1:18" ht="2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85"/>
      <c r="N105" s="185"/>
      <c r="O105" s="205"/>
      <c r="P105" s="205"/>
      <c r="Q105" s="205"/>
      <c r="R105" s="205"/>
    </row>
    <row r="106" spans="1:18" ht="2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85"/>
      <c r="N106" s="185"/>
      <c r="O106" s="185"/>
      <c r="P106" s="185"/>
      <c r="Q106" s="185"/>
      <c r="R106" s="185"/>
    </row>
    <row r="107" spans="1:18" ht="2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205"/>
      <c r="N107" s="205"/>
      <c r="O107" s="205"/>
      <c r="P107" s="205"/>
      <c r="Q107" s="185"/>
      <c r="R107" s="185"/>
    </row>
    <row r="108" spans="1:18" ht="2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85"/>
      <c r="N108" s="185"/>
      <c r="O108" s="205"/>
      <c r="P108" s="205"/>
      <c r="Q108" s="185"/>
      <c r="R108" s="185"/>
    </row>
    <row r="109" spans="1:18" ht="21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85"/>
      <c r="N109" s="185"/>
      <c r="O109" s="185"/>
      <c r="P109" s="185"/>
      <c r="Q109" s="185"/>
      <c r="R109" s="185"/>
    </row>
    <row r="111" spans="1:18" ht="21">
      <c r="A111" s="171" t="s">
        <v>109</v>
      </c>
      <c r="B111" s="171"/>
      <c r="C111" s="171"/>
      <c r="D111" s="171"/>
      <c r="E111" s="171"/>
      <c r="F111" s="175"/>
      <c r="G111" s="175">
        <v>1</v>
      </c>
      <c r="H111" s="171"/>
      <c r="I111" s="165"/>
      <c r="J111" s="165"/>
      <c r="K111" s="165"/>
      <c r="L111" s="165"/>
      <c r="M111" s="165"/>
      <c r="N111" s="165"/>
      <c r="O111" s="202" t="s">
        <v>1200</v>
      </c>
      <c r="P111" s="202" t="s">
        <v>1201</v>
      </c>
      <c r="Q111" s="165"/>
      <c r="R111" s="165"/>
    </row>
    <row r="112" spans="1:18" ht="21">
      <c r="A112" s="171" t="s">
        <v>310</v>
      </c>
      <c r="B112" s="171"/>
      <c r="C112" s="171"/>
      <c r="D112" s="171"/>
      <c r="E112" s="171"/>
      <c r="F112" s="175"/>
      <c r="G112" s="175">
        <v>3</v>
      </c>
      <c r="H112" s="171"/>
      <c r="I112" s="165"/>
      <c r="J112" s="165"/>
      <c r="K112" s="165"/>
      <c r="L112" s="165"/>
      <c r="M112" s="165"/>
      <c r="N112" s="165"/>
      <c r="O112" s="202">
        <v>18</v>
      </c>
      <c r="P112" s="202">
        <v>39</v>
      </c>
      <c r="Q112" s="202"/>
      <c r="R112" s="202">
        <v>31</v>
      </c>
    </row>
    <row r="113" spans="1:16" ht="21">
      <c r="A113" s="171" t="s">
        <v>311</v>
      </c>
      <c r="B113" s="171"/>
      <c r="C113" s="171"/>
      <c r="D113" s="171"/>
      <c r="E113" s="171"/>
      <c r="F113" s="175"/>
      <c r="G113" s="175">
        <v>4</v>
      </c>
      <c r="H113" s="171"/>
      <c r="I113" s="165"/>
      <c r="J113" s="165"/>
      <c r="K113" s="165"/>
      <c r="L113" s="165"/>
      <c r="M113" s="165"/>
      <c r="N113" s="165"/>
      <c r="O113" s="165"/>
      <c r="P113" s="165"/>
    </row>
    <row r="114" spans="1:16" ht="21">
      <c r="A114" s="171" t="s">
        <v>312</v>
      </c>
      <c r="B114" s="171"/>
      <c r="C114" s="171"/>
      <c r="D114" s="171"/>
      <c r="E114" s="171"/>
      <c r="F114" s="175"/>
      <c r="G114" s="175">
        <v>1</v>
      </c>
      <c r="H114" s="171"/>
      <c r="I114" s="165"/>
      <c r="J114" s="165"/>
      <c r="K114" s="165"/>
      <c r="L114" s="165"/>
      <c r="M114" s="202" t="s">
        <v>1202</v>
      </c>
      <c r="N114" s="202" t="s">
        <v>1203</v>
      </c>
      <c r="O114" s="202" t="s">
        <v>1204</v>
      </c>
      <c r="P114" s="202" t="s">
        <v>1205</v>
      </c>
    </row>
    <row r="115" spans="1:16" ht="21">
      <c r="A115" s="518" t="s">
        <v>405</v>
      </c>
      <c r="B115" s="519"/>
      <c r="C115" s="519"/>
      <c r="D115" s="520"/>
      <c r="E115" s="171"/>
      <c r="F115" s="175"/>
      <c r="G115" s="175">
        <v>2</v>
      </c>
      <c r="H115" s="171"/>
      <c r="I115" s="165"/>
      <c r="J115" s="165"/>
      <c r="K115" s="165"/>
      <c r="L115" s="165"/>
      <c r="M115" s="165"/>
      <c r="N115" s="165"/>
      <c r="O115" s="202" t="s">
        <v>1206</v>
      </c>
      <c r="P115" s="202" t="s">
        <v>1207</v>
      </c>
    </row>
    <row r="116" spans="1:16" ht="21">
      <c r="A116" s="171" t="s">
        <v>201</v>
      </c>
      <c r="B116" s="171"/>
      <c r="C116" s="171"/>
      <c r="D116" s="171"/>
      <c r="E116" s="171"/>
      <c r="F116" s="175"/>
      <c r="G116" s="175">
        <v>0</v>
      </c>
      <c r="H116" s="171"/>
      <c r="I116" s="165"/>
      <c r="J116" s="165"/>
      <c r="K116" s="165"/>
      <c r="L116" s="165"/>
      <c r="M116" s="165"/>
      <c r="N116" s="165"/>
      <c r="O116" s="165"/>
      <c r="P116" s="165"/>
    </row>
    <row r="117" spans="1:16" ht="21">
      <c r="A117" s="171" t="s">
        <v>45</v>
      </c>
      <c r="B117" s="171"/>
      <c r="C117" s="171"/>
      <c r="D117" s="171"/>
      <c r="E117" s="171"/>
      <c r="F117" s="175"/>
      <c r="G117" s="175">
        <v>0</v>
      </c>
      <c r="H117" s="171"/>
      <c r="I117" s="165"/>
      <c r="J117" s="171" t="s">
        <v>31</v>
      </c>
      <c r="K117" s="175">
        <v>13</v>
      </c>
      <c r="L117" s="165"/>
      <c r="M117" s="165"/>
      <c r="N117" s="165"/>
      <c r="O117" s="165"/>
      <c r="P117" s="165"/>
    </row>
    <row r="118" spans="1:16" ht="21">
      <c r="A118" s="518" t="s">
        <v>1208</v>
      </c>
      <c r="B118" s="519"/>
      <c r="C118" s="519"/>
      <c r="D118" s="520"/>
      <c r="E118" s="171"/>
      <c r="F118" s="175"/>
      <c r="G118" s="175">
        <v>3</v>
      </c>
      <c r="H118" s="171"/>
      <c r="I118" s="165"/>
      <c r="J118" s="171" t="s">
        <v>71</v>
      </c>
      <c r="K118" s="175">
        <v>12</v>
      </c>
      <c r="L118" s="165"/>
      <c r="M118" s="165"/>
      <c r="N118" s="165"/>
      <c r="O118" s="165"/>
      <c r="P118" s="165"/>
    </row>
    <row r="119" spans="1:16" ht="21">
      <c r="A119" s="171" t="s">
        <v>76</v>
      </c>
      <c r="B119" s="171"/>
      <c r="C119" s="171"/>
      <c r="D119" s="171"/>
      <c r="E119" s="171"/>
      <c r="F119" s="195"/>
      <c r="G119" s="195"/>
      <c r="H119" s="190">
        <v>2</v>
      </c>
      <c r="I119" s="165"/>
      <c r="J119" s="171"/>
      <c r="K119" s="175"/>
      <c r="L119" s="165"/>
      <c r="M119" s="165"/>
      <c r="N119" s="165"/>
      <c r="O119" s="165"/>
      <c r="P119" s="165"/>
    </row>
    <row r="120" spans="1:16" ht="21">
      <c r="A120" s="171" t="s">
        <v>142</v>
      </c>
      <c r="B120" s="171"/>
      <c r="C120" s="171"/>
      <c r="D120" s="171"/>
      <c r="E120" s="171"/>
      <c r="F120" s="195"/>
      <c r="G120" s="195"/>
      <c r="H120" s="190">
        <v>3</v>
      </c>
      <c r="I120" s="165"/>
      <c r="J120" s="171"/>
      <c r="K120" s="201">
        <v>25</v>
      </c>
      <c r="L120" s="165"/>
      <c r="M120" s="165"/>
      <c r="N120" s="165"/>
      <c r="O120" s="165"/>
      <c r="P120" s="165"/>
    </row>
    <row r="121" spans="1:16" ht="21">
      <c r="A121" s="171" t="s">
        <v>70</v>
      </c>
      <c r="B121" s="171"/>
      <c r="C121" s="171"/>
      <c r="D121" s="171"/>
      <c r="E121" s="171"/>
      <c r="F121" s="195"/>
      <c r="G121" s="195">
        <v>11</v>
      </c>
      <c r="H121" s="190"/>
      <c r="I121" s="165"/>
      <c r="J121" s="165"/>
      <c r="K121" s="165"/>
      <c r="L121" s="165"/>
      <c r="M121" s="165"/>
      <c r="N121" s="165"/>
      <c r="O121" s="165"/>
      <c r="P121" s="165"/>
    </row>
    <row r="122" spans="1:16" ht="21">
      <c r="A122" s="171"/>
      <c r="B122" s="171"/>
      <c r="C122" s="171"/>
      <c r="D122" s="171"/>
      <c r="E122" s="171"/>
      <c r="F122" s="195"/>
      <c r="G122" s="201">
        <v>25</v>
      </c>
      <c r="H122" s="190"/>
      <c r="I122" s="165"/>
      <c r="J122" s="165"/>
      <c r="K122" s="165"/>
      <c r="L122" s="165"/>
      <c r="M122" s="165"/>
      <c r="N122" s="165"/>
      <c r="O122" s="165"/>
      <c r="P122" s="165"/>
    </row>
  </sheetData>
  <sheetProtection/>
  <mergeCells count="28">
    <mergeCell ref="M74:N74"/>
    <mergeCell ref="O74:P74"/>
    <mergeCell ref="Q74:Q75"/>
    <mergeCell ref="A39:A40"/>
    <mergeCell ref="B39:C39"/>
    <mergeCell ref="D39:G39"/>
    <mergeCell ref="H39:H40"/>
    <mergeCell ref="I39:L39"/>
    <mergeCell ref="H4:H5"/>
    <mergeCell ref="I4:L4"/>
    <mergeCell ref="M4:N4"/>
    <mergeCell ref="O4:P4"/>
    <mergeCell ref="Q4:Q5"/>
    <mergeCell ref="H74:H75"/>
    <mergeCell ref="I74:L74"/>
    <mergeCell ref="M39:N39"/>
    <mergeCell ref="O39:P39"/>
    <mergeCell ref="Q39:Q40"/>
    <mergeCell ref="A118:D118"/>
    <mergeCell ref="A115:D115"/>
    <mergeCell ref="A74:A75"/>
    <mergeCell ref="B74:C74"/>
    <mergeCell ref="D74:G74"/>
    <mergeCell ref="A1:Q1"/>
    <mergeCell ref="A2:Q2"/>
    <mergeCell ref="A4:A5"/>
    <mergeCell ref="B4:C4"/>
    <mergeCell ref="D4: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C76"/>
  <sheetViews>
    <sheetView zoomScalePageLayoutView="0" workbookViewId="0" topLeftCell="A1">
      <selection activeCell="F7" sqref="F7"/>
    </sheetView>
  </sheetViews>
  <sheetFormatPr defaultColWidth="9.140625" defaultRowHeight="15"/>
  <cols>
    <col min="8" max="16" width="0" style="0" hidden="1" customWidth="1"/>
    <col min="17" max="17" width="37.57421875" style="0" customWidth="1"/>
    <col min="20" max="28" width="0" style="0" hidden="1" customWidth="1"/>
    <col min="29" max="29" width="17.7109375" style="0" customWidth="1"/>
    <col min="30" max="30" width="15.28125" style="0" customWidth="1"/>
    <col min="31" max="36" width="0" style="0" hidden="1" customWidth="1"/>
    <col min="46" max="57" width="0" style="0" hidden="1" customWidth="1"/>
  </cols>
  <sheetData>
    <row r="1" spans="1:81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336"/>
      <c r="AT1" s="336"/>
      <c r="AU1" s="336"/>
      <c r="AV1" s="336"/>
      <c r="AW1" s="336"/>
      <c r="AX1" s="336"/>
      <c r="AY1" s="336"/>
      <c r="AZ1" s="336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</row>
    <row r="2" spans="1:81" ht="21">
      <c r="A2" s="514" t="s">
        <v>2274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336"/>
      <c r="AT2" s="336"/>
      <c r="AU2" s="336"/>
      <c r="AV2" s="336"/>
      <c r="AW2" s="336"/>
      <c r="AX2" s="336"/>
      <c r="AY2" s="336"/>
      <c r="AZ2" s="336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</row>
    <row r="3" spans="1:81" ht="21">
      <c r="A3" s="549" t="s">
        <v>0</v>
      </c>
      <c r="B3" s="539" t="s">
        <v>2021</v>
      </c>
      <c r="C3" s="530"/>
      <c r="D3" s="517" t="s">
        <v>2</v>
      </c>
      <c r="E3" s="517"/>
      <c r="F3" s="517"/>
      <c r="G3" s="517"/>
      <c r="H3" s="543" t="s">
        <v>2022</v>
      </c>
      <c r="I3" s="543" t="s">
        <v>2023</v>
      </c>
      <c r="J3" s="543" t="s">
        <v>2024</v>
      </c>
      <c r="K3" s="543" t="s">
        <v>2025</v>
      </c>
      <c r="L3" s="543" t="s">
        <v>2026</v>
      </c>
      <c r="M3" s="543" t="s">
        <v>2027</v>
      </c>
      <c r="N3" s="543" t="s">
        <v>2028</v>
      </c>
      <c r="O3" s="543" t="s">
        <v>2029</v>
      </c>
      <c r="P3" s="543" t="s">
        <v>2030</v>
      </c>
      <c r="Q3" s="528" t="s">
        <v>3</v>
      </c>
      <c r="R3" s="540" t="s">
        <v>2031</v>
      </c>
      <c r="S3" s="541"/>
      <c r="T3" s="541"/>
      <c r="U3" s="541"/>
      <c r="V3" s="541"/>
      <c r="W3" s="541"/>
      <c r="X3" s="541"/>
      <c r="Y3" s="541"/>
      <c r="Z3" s="541"/>
      <c r="AA3" s="541"/>
      <c r="AB3" s="542"/>
      <c r="AC3" s="539" t="s">
        <v>5</v>
      </c>
      <c r="AD3" s="529"/>
      <c r="AE3" s="529"/>
      <c r="AF3" s="529"/>
      <c r="AG3" s="529"/>
      <c r="AH3" s="529"/>
      <c r="AI3" s="529"/>
      <c r="AJ3" s="530"/>
      <c r="AK3" s="540" t="s">
        <v>2032</v>
      </c>
      <c r="AL3" s="541"/>
      <c r="AM3" s="541"/>
      <c r="AN3" s="541"/>
      <c r="AO3" s="541"/>
      <c r="AP3" s="542"/>
      <c r="AQ3" s="543" t="s">
        <v>1204</v>
      </c>
      <c r="AR3" s="539" t="s">
        <v>2033</v>
      </c>
      <c r="AS3" s="530"/>
      <c r="AT3" s="546" t="s">
        <v>2034</v>
      </c>
      <c r="AU3" s="546"/>
      <c r="AV3" s="546"/>
      <c r="AW3" s="546"/>
      <c r="AX3" s="546"/>
      <c r="AY3" s="546"/>
      <c r="AZ3" s="531" t="s">
        <v>2035</v>
      </c>
      <c r="BA3" s="534" t="s">
        <v>2036</v>
      </c>
      <c r="BB3" s="523" t="s">
        <v>2037</v>
      </c>
      <c r="BC3" s="523"/>
      <c r="BD3" s="523"/>
      <c r="BE3" s="523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7"/>
      <c r="BR3" s="377"/>
      <c r="BS3" s="377"/>
      <c r="BT3" s="377"/>
      <c r="BU3" s="377"/>
      <c r="BV3" s="376"/>
      <c r="BW3" s="376"/>
      <c r="BX3" s="376"/>
      <c r="BY3" s="376"/>
      <c r="BZ3" s="376"/>
      <c r="CA3" s="376"/>
      <c r="CB3" s="376"/>
      <c r="CC3" s="376"/>
    </row>
    <row r="4" spans="1:81" ht="21">
      <c r="A4" s="549"/>
      <c r="B4" s="521" t="s">
        <v>2038</v>
      </c>
      <c r="C4" s="537" t="s">
        <v>2039</v>
      </c>
      <c r="D4" s="521" t="s">
        <v>2040</v>
      </c>
      <c r="E4" s="521" t="s">
        <v>11</v>
      </c>
      <c r="F4" s="521" t="s">
        <v>12</v>
      </c>
      <c r="G4" s="521" t="s">
        <v>13</v>
      </c>
      <c r="H4" s="544"/>
      <c r="I4" s="544"/>
      <c r="J4" s="544"/>
      <c r="K4" s="544"/>
      <c r="L4" s="544"/>
      <c r="M4" s="544"/>
      <c r="N4" s="544"/>
      <c r="O4" s="544"/>
      <c r="P4" s="544"/>
      <c r="Q4" s="528"/>
      <c r="R4" s="521" t="s">
        <v>14</v>
      </c>
      <c r="S4" s="521" t="s">
        <v>2041</v>
      </c>
      <c r="T4" s="521" t="s">
        <v>2042</v>
      </c>
      <c r="U4" s="521" t="s">
        <v>2043</v>
      </c>
      <c r="V4" s="521" t="s">
        <v>2044</v>
      </c>
      <c r="W4" s="521" t="s">
        <v>2045</v>
      </c>
      <c r="X4" s="521" t="s">
        <v>2046</v>
      </c>
      <c r="Y4" s="521" t="s">
        <v>2047</v>
      </c>
      <c r="Z4" s="521" t="s">
        <v>2048</v>
      </c>
      <c r="AA4" s="521" t="s">
        <v>2049</v>
      </c>
      <c r="AB4" s="547" t="s">
        <v>2050</v>
      </c>
      <c r="AC4" s="521" t="s">
        <v>2051</v>
      </c>
      <c r="AD4" s="521" t="s">
        <v>2052</v>
      </c>
      <c r="AE4" s="521" t="s">
        <v>2053</v>
      </c>
      <c r="AF4" s="521" t="s">
        <v>2054</v>
      </c>
      <c r="AG4" s="521" t="s">
        <v>19</v>
      </c>
      <c r="AH4" s="521" t="s">
        <v>2055</v>
      </c>
      <c r="AI4" s="524" t="s">
        <v>2056</v>
      </c>
      <c r="AJ4" s="526" t="s">
        <v>2057</v>
      </c>
      <c r="AK4" s="528" t="s">
        <v>1369</v>
      </c>
      <c r="AL4" s="528"/>
      <c r="AM4" s="528" t="s">
        <v>22</v>
      </c>
      <c r="AN4" s="528"/>
      <c r="AO4" s="529" t="s">
        <v>2058</v>
      </c>
      <c r="AP4" s="530"/>
      <c r="AQ4" s="544"/>
      <c r="AR4" s="521" t="s">
        <v>2059</v>
      </c>
      <c r="AS4" s="521" t="s">
        <v>2060</v>
      </c>
      <c r="AT4" s="546"/>
      <c r="AU4" s="546"/>
      <c r="AV4" s="546"/>
      <c r="AW4" s="546"/>
      <c r="AX4" s="546"/>
      <c r="AY4" s="546"/>
      <c r="AZ4" s="532"/>
      <c r="BA4" s="535"/>
      <c r="BB4" s="523" t="s">
        <v>2061</v>
      </c>
      <c r="BC4" s="523"/>
      <c r="BD4" s="523" t="s">
        <v>2062</v>
      </c>
      <c r="BE4" s="523"/>
      <c r="BF4" s="376"/>
      <c r="BG4" s="376"/>
      <c r="BH4" s="378" t="s">
        <v>2063</v>
      </c>
      <c r="BI4" s="379" t="s">
        <v>2063</v>
      </c>
      <c r="BJ4" s="379" t="s">
        <v>2063</v>
      </c>
      <c r="BK4" s="379" t="s">
        <v>2063</v>
      </c>
      <c r="BL4" s="379" t="s">
        <v>2063</v>
      </c>
      <c r="BM4" s="379" t="s">
        <v>2063</v>
      </c>
      <c r="BN4" s="379" t="s">
        <v>2063</v>
      </c>
      <c r="BO4" s="379" t="s">
        <v>2063</v>
      </c>
      <c r="BP4" s="379" t="s">
        <v>2063</v>
      </c>
      <c r="BQ4" s="379" t="s">
        <v>2063</v>
      </c>
      <c r="BR4" s="379" t="s">
        <v>2063</v>
      </c>
      <c r="BS4" s="379"/>
      <c r="BT4" s="379" t="s">
        <v>2063</v>
      </c>
      <c r="BU4" s="379" t="s">
        <v>2063</v>
      </c>
      <c r="BV4" s="379" t="s">
        <v>2063</v>
      </c>
      <c r="BW4" s="379" t="s">
        <v>2063</v>
      </c>
      <c r="BX4" s="379" t="s">
        <v>2063</v>
      </c>
      <c r="BY4" s="379"/>
      <c r="BZ4" s="379" t="s">
        <v>2063</v>
      </c>
      <c r="CA4" s="379"/>
      <c r="CB4" s="379"/>
      <c r="CC4" s="380" t="s">
        <v>2063</v>
      </c>
    </row>
    <row r="5" spans="1:81" ht="147">
      <c r="A5" s="549"/>
      <c r="B5" s="522"/>
      <c r="C5" s="538"/>
      <c r="D5" s="522"/>
      <c r="E5" s="522"/>
      <c r="F5" s="522"/>
      <c r="G5" s="522"/>
      <c r="H5" s="545"/>
      <c r="I5" s="545"/>
      <c r="J5" s="545"/>
      <c r="K5" s="545"/>
      <c r="L5" s="545"/>
      <c r="M5" s="545"/>
      <c r="N5" s="545"/>
      <c r="O5" s="545"/>
      <c r="P5" s="545"/>
      <c r="Q5" s="528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48"/>
      <c r="AC5" s="522"/>
      <c r="AD5" s="522"/>
      <c r="AE5" s="522"/>
      <c r="AF5" s="522"/>
      <c r="AG5" s="522"/>
      <c r="AH5" s="522"/>
      <c r="AI5" s="525"/>
      <c r="AJ5" s="527"/>
      <c r="AK5" s="340" t="s">
        <v>20</v>
      </c>
      <c r="AL5" s="340" t="s">
        <v>21</v>
      </c>
      <c r="AM5" s="340" t="s">
        <v>20</v>
      </c>
      <c r="AN5" s="340" t="s">
        <v>21</v>
      </c>
      <c r="AO5" s="340" t="s">
        <v>20</v>
      </c>
      <c r="AP5" s="340" t="s">
        <v>21</v>
      </c>
      <c r="AQ5" s="545"/>
      <c r="AR5" s="522"/>
      <c r="AS5" s="522"/>
      <c r="AT5" s="381" t="s">
        <v>20</v>
      </c>
      <c r="AU5" s="381" t="s">
        <v>21</v>
      </c>
      <c r="AV5" s="381" t="s">
        <v>2064</v>
      </c>
      <c r="AW5" s="381" t="s">
        <v>2065</v>
      </c>
      <c r="AX5" s="381" t="s">
        <v>19</v>
      </c>
      <c r="AY5" s="381" t="s">
        <v>2066</v>
      </c>
      <c r="AZ5" s="533"/>
      <c r="BA5" s="536"/>
      <c r="BB5" s="382" t="s">
        <v>2067</v>
      </c>
      <c r="BC5" s="382" t="s">
        <v>2068</v>
      </c>
      <c r="BD5" s="382" t="s">
        <v>2069</v>
      </c>
      <c r="BE5" s="382" t="s">
        <v>2068</v>
      </c>
      <c r="BF5" s="376"/>
      <c r="BG5" s="376"/>
      <c r="BH5" s="383"/>
      <c r="BI5" s="384"/>
      <c r="BJ5" s="384"/>
      <c r="BK5" s="384"/>
      <c r="BL5" s="384"/>
      <c r="BM5" s="384"/>
      <c r="BN5" s="384"/>
      <c r="BO5" s="384"/>
      <c r="BP5" s="384"/>
      <c r="BQ5" s="385"/>
      <c r="BR5" s="385"/>
      <c r="BS5" s="385"/>
      <c r="BT5" s="385"/>
      <c r="BU5" s="385"/>
      <c r="BV5" s="384"/>
      <c r="BW5" s="384"/>
      <c r="BX5" s="384"/>
      <c r="BY5" s="384"/>
      <c r="BZ5" s="384"/>
      <c r="CA5" s="384"/>
      <c r="CB5" s="384"/>
      <c r="CC5" s="386"/>
    </row>
    <row r="6" spans="1:81" ht="84.75" customHeight="1">
      <c r="A6" s="443">
        <v>0</v>
      </c>
      <c r="B6" s="444">
        <v>42186</v>
      </c>
      <c r="C6" s="445">
        <v>0.8125</v>
      </c>
      <c r="D6" s="443" t="s">
        <v>2070</v>
      </c>
      <c r="E6" s="443" t="s">
        <v>2071</v>
      </c>
      <c r="F6" s="443" t="s">
        <v>2071</v>
      </c>
      <c r="G6" s="443" t="s">
        <v>235</v>
      </c>
      <c r="H6" s="443"/>
      <c r="I6" s="443"/>
      <c r="J6" s="443"/>
      <c r="K6" s="443"/>
      <c r="L6" s="443"/>
      <c r="M6" s="443"/>
      <c r="N6" s="443"/>
      <c r="O6" s="443"/>
      <c r="P6" s="443"/>
      <c r="Q6" s="443" t="s">
        <v>2072</v>
      </c>
      <c r="R6" s="443" t="s">
        <v>2073</v>
      </c>
      <c r="S6" s="446" t="s">
        <v>2074</v>
      </c>
      <c r="T6" s="443" t="s">
        <v>2075</v>
      </c>
      <c r="U6" s="444"/>
      <c r="V6" s="447"/>
      <c r="W6" s="447"/>
      <c r="X6" s="443" t="s">
        <v>2076</v>
      </c>
      <c r="Y6" s="443"/>
      <c r="Z6" s="443"/>
      <c r="AA6" s="443"/>
      <c r="AB6" s="443"/>
      <c r="AC6" s="443" t="s">
        <v>2271</v>
      </c>
      <c r="AD6" s="443" t="s">
        <v>2272</v>
      </c>
      <c r="AE6" s="449"/>
      <c r="AF6" s="448"/>
      <c r="AG6" s="443"/>
      <c r="AH6" s="447"/>
      <c r="AI6" s="449"/>
      <c r="AJ6" s="450"/>
      <c r="AK6" s="443">
        <v>0</v>
      </c>
      <c r="AL6" s="443">
        <v>0</v>
      </c>
      <c r="AM6" s="443">
        <v>1</v>
      </c>
      <c r="AN6" s="443">
        <v>0</v>
      </c>
      <c r="AO6" s="443">
        <f>+AK6+AM6</f>
        <v>1</v>
      </c>
      <c r="AP6" s="443">
        <f>+AL6+AN6</f>
        <v>0</v>
      </c>
      <c r="AQ6" s="443" t="s">
        <v>2078</v>
      </c>
      <c r="AR6" s="443" t="s">
        <v>1369</v>
      </c>
      <c r="AS6" s="451" t="s">
        <v>2079</v>
      </c>
      <c r="AT6" s="397"/>
      <c r="AU6" s="397"/>
      <c r="AV6" s="397"/>
      <c r="AW6" s="397"/>
      <c r="AX6" s="397"/>
      <c r="AY6" s="397"/>
      <c r="AZ6" s="398"/>
      <c r="BA6" s="399" t="s">
        <v>2080</v>
      </c>
      <c r="BB6" s="390"/>
      <c r="BC6" s="390"/>
      <c r="BD6" s="390"/>
      <c r="BE6" s="390"/>
      <c r="BF6" s="400"/>
      <c r="BG6" s="376"/>
      <c r="BH6" s="401" t="s">
        <v>2081</v>
      </c>
      <c r="BI6" s="402" t="s">
        <v>2082</v>
      </c>
      <c r="BJ6" s="402" t="s">
        <v>2024</v>
      </c>
      <c r="BK6" s="402" t="s">
        <v>2025</v>
      </c>
      <c r="BL6" s="402" t="s">
        <v>2026</v>
      </c>
      <c r="BM6" s="402" t="s">
        <v>2027</v>
      </c>
      <c r="BN6" s="402" t="s">
        <v>2028</v>
      </c>
      <c r="BO6" s="402" t="s">
        <v>2029</v>
      </c>
      <c r="BP6" s="402" t="s">
        <v>2030</v>
      </c>
      <c r="BQ6" s="402" t="s">
        <v>2083</v>
      </c>
      <c r="BR6" s="402" t="s">
        <v>2084</v>
      </c>
      <c r="BS6" s="402" t="s">
        <v>2085</v>
      </c>
      <c r="BT6" s="402" t="s">
        <v>2086</v>
      </c>
      <c r="BU6" s="402" t="s">
        <v>2087</v>
      </c>
      <c r="BV6" s="402" t="s">
        <v>1204</v>
      </c>
      <c r="BW6" s="402" t="s">
        <v>2059</v>
      </c>
      <c r="BX6" s="402" t="s">
        <v>2060</v>
      </c>
      <c r="BY6" s="402"/>
      <c r="BZ6" s="402" t="s">
        <v>2088</v>
      </c>
      <c r="CA6" s="403" t="s">
        <v>2067</v>
      </c>
      <c r="CB6" s="403" t="s">
        <v>2089</v>
      </c>
      <c r="CC6" s="404" t="s">
        <v>2045</v>
      </c>
    </row>
    <row r="7" spans="1:81" ht="69.75" customHeight="1">
      <c r="A7" s="442"/>
      <c r="B7" s="388">
        <v>42188</v>
      </c>
      <c r="C7" s="389">
        <v>0.9236111111111112</v>
      </c>
      <c r="D7" s="390" t="s">
        <v>2275</v>
      </c>
      <c r="E7" s="390" t="s">
        <v>491</v>
      </c>
      <c r="F7" s="390" t="s">
        <v>402</v>
      </c>
      <c r="G7" s="390" t="s">
        <v>297</v>
      </c>
      <c r="H7" s="390"/>
      <c r="I7" s="390"/>
      <c r="J7" s="390"/>
      <c r="K7" s="390"/>
      <c r="L7" s="390"/>
      <c r="M7" s="390"/>
      <c r="N7" s="390"/>
      <c r="O7" s="390"/>
      <c r="P7" s="390"/>
      <c r="Q7" s="390" t="s">
        <v>2279</v>
      </c>
      <c r="R7" s="390" t="s">
        <v>2276</v>
      </c>
      <c r="S7" s="391" t="s">
        <v>2192</v>
      </c>
      <c r="T7" s="390"/>
      <c r="U7" s="392"/>
      <c r="V7" s="393"/>
      <c r="W7" s="393"/>
      <c r="X7" s="390"/>
      <c r="Y7" s="390"/>
      <c r="Z7" s="390"/>
      <c r="AA7" s="390"/>
      <c r="AB7" s="390"/>
      <c r="AC7" s="394" t="s">
        <v>2277</v>
      </c>
      <c r="AD7" s="394" t="s">
        <v>2278</v>
      </c>
      <c r="AE7" s="395"/>
      <c r="AF7" s="394"/>
      <c r="AG7" s="394"/>
      <c r="AH7" s="393"/>
      <c r="AI7" s="395"/>
      <c r="AJ7" s="394"/>
      <c r="AK7" s="390">
        <v>0</v>
      </c>
      <c r="AL7" s="390">
        <v>0</v>
      </c>
      <c r="AM7" s="390">
        <v>1</v>
      </c>
      <c r="AN7" s="390">
        <v>0</v>
      </c>
      <c r="AO7" s="387">
        <f aca="true" t="shared" si="0" ref="AO7:AO28">+AK7+AM7</f>
        <v>1</v>
      </c>
      <c r="AP7" s="387">
        <f aca="true" t="shared" si="1" ref="AP7:AP28">+AL7+AN7</f>
        <v>0</v>
      </c>
      <c r="AQ7" s="390" t="s">
        <v>2078</v>
      </c>
      <c r="AR7" s="390" t="s">
        <v>1204</v>
      </c>
      <c r="AS7" s="150" t="s">
        <v>2079</v>
      </c>
      <c r="AT7" s="397"/>
      <c r="AU7" s="397"/>
      <c r="AV7" s="397"/>
      <c r="AW7" s="397"/>
      <c r="AX7" s="397"/>
      <c r="AY7" s="397"/>
      <c r="AZ7" s="398"/>
      <c r="BA7" s="399"/>
      <c r="BB7" s="390"/>
      <c r="BC7" s="390"/>
      <c r="BD7" s="390"/>
      <c r="BE7" s="390"/>
      <c r="BF7" s="400"/>
      <c r="BG7" s="376"/>
      <c r="BH7" s="405" t="s">
        <v>2092</v>
      </c>
      <c r="BI7" s="406" t="s">
        <v>2093</v>
      </c>
      <c r="BJ7" s="406" t="s">
        <v>2094</v>
      </c>
      <c r="BK7" s="406" t="s">
        <v>2095</v>
      </c>
      <c r="BL7" s="406" t="s">
        <v>2096</v>
      </c>
      <c r="BM7" s="406" t="s">
        <v>2097</v>
      </c>
      <c r="BN7" s="406" t="s">
        <v>2098</v>
      </c>
      <c r="BO7" s="406" t="s">
        <v>2099</v>
      </c>
      <c r="BP7" s="406" t="s">
        <v>2100</v>
      </c>
      <c r="BQ7" s="406" t="s">
        <v>2101</v>
      </c>
      <c r="BR7" s="406" t="s">
        <v>2074</v>
      </c>
      <c r="BS7" s="406" t="s">
        <v>2102</v>
      </c>
      <c r="BT7" s="406" t="s">
        <v>2103</v>
      </c>
      <c r="BU7" s="406" t="s">
        <v>2104</v>
      </c>
      <c r="BV7" s="406" t="s">
        <v>2105</v>
      </c>
      <c r="BW7" s="406" t="s">
        <v>1369</v>
      </c>
      <c r="BX7" s="406" t="s">
        <v>2091</v>
      </c>
      <c r="BY7" s="406"/>
      <c r="BZ7" s="406" t="s">
        <v>2106</v>
      </c>
      <c r="CA7" s="406" t="s">
        <v>2107</v>
      </c>
      <c r="CB7" s="406" t="s">
        <v>2108</v>
      </c>
      <c r="CC7" s="407" t="s">
        <v>2109</v>
      </c>
    </row>
    <row r="8" spans="1:81" ht="69.75" customHeight="1">
      <c r="A8" s="442"/>
      <c r="B8" s="388">
        <v>42189</v>
      </c>
      <c r="C8" s="389">
        <v>0.21875</v>
      </c>
      <c r="D8" s="390" t="s">
        <v>2280</v>
      </c>
      <c r="E8" s="390" t="s">
        <v>2281</v>
      </c>
      <c r="F8" s="390" t="s">
        <v>2282</v>
      </c>
      <c r="G8" s="390" t="s">
        <v>723</v>
      </c>
      <c r="H8" s="390"/>
      <c r="I8" s="390"/>
      <c r="J8" s="390"/>
      <c r="K8" s="390"/>
      <c r="L8" s="390"/>
      <c r="M8" s="390"/>
      <c r="N8" s="390"/>
      <c r="O8" s="390"/>
      <c r="P8" s="390"/>
      <c r="Q8" s="390" t="s">
        <v>2286</v>
      </c>
      <c r="R8" s="390" t="s">
        <v>2283</v>
      </c>
      <c r="S8" s="391" t="s">
        <v>2074</v>
      </c>
      <c r="T8" s="390"/>
      <c r="U8" s="392"/>
      <c r="V8" s="393"/>
      <c r="W8" s="393"/>
      <c r="X8" s="390"/>
      <c r="Y8" s="390"/>
      <c r="Z8" s="390"/>
      <c r="AA8" s="390"/>
      <c r="AB8" s="390"/>
      <c r="AC8" s="394" t="s">
        <v>2284</v>
      </c>
      <c r="AD8" s="394" t="s">
        <v>2285</v>
      </c>
      <c r="AE8" s="395"/>
      <c r="AF8" s="394"/>
      <c r="AG8" s="394"/>
      <c r="AH8" s="394"/>
      <c r="AI8" s="394"/>
      <c r="AJ8" s="394"/>
      <c r="AK8" s="390">
        <v>0</v>
      </c>
      <c r="AL8" s="390">
        <v>1</v>
      </c>
      <c r="AM8" s="390">
        <v>0</v>
      </c>
      <c r="AN8" s="390">
        <v>0</v>
      </c>
      <c r="AO8" s="387">
        <f t="shared" si="0"/>
        <v>0</v>
      </c>
      <c r="AP8" s="387">
        <f t="shared" si="1"/>
        <v>1</v>
      </c>
      <c r="AQ8" s="390" t="s">
        <v>1369</v>
      </c>
      <c r="AR8" s="390" t="s">
        <v>1369</v>
      </c>
      <c r="AS8" s="375" t="s">
        <v>2144</v>
      </c>
      <c r="AT8" s="397"/>
      <c r="AU8" s="397"/>
      <c r="AV8" s="397"/>
      <c r="AW8" s="397"/>
      <c r="AX8" s="397"/>
      <c r="AY8" s="397"/>
      <c r="AZ8" s="398"/>
      <c r="BA8" s="399"/>
      <c r="BB8" s="390"/>
      <c r="BC8" s="390"/>
      <c r="BD8" s="390"/>
      <c r="BE8" s="390"/>
      <c r="BF8" s="400"/>
      <c r="BG8" s="376"/>
      <c r="BH8" s="408" t="s">
        <v>2112</v>
      </c>
      <c r="BI8" s="409" t="s">
        <v>2113</v>
      </c>
      <c r="BJ8" s="409" t="s">
        <v>2114</v>
      </c>
      <c r="BK8" s="409" t="s">
        <v>2115</v>
      </c>
      <c r="BL8" s="409" t="s">
        <v>2116</v>
      </c>
      <c r="BM8" s="409" t="s">
        <v>1878</v>
      </c>
      <c r="BN8" s="409" t="s">
        <v>2117</v>
      </c>
      <c r="BO8" s="409" t="s">
        <v>2118</v>
      </c>
      <c r="BP8" s="409" t="s">
        <v>2119</v>
      </c>
      <c r="BQ8" s="409" t="s">
        <v>2120</v>
      </c>
      <c r="BR8" s="409" t="s">
        <v>2121</v>
      </c>
      <c r="BS8" s="409" t="s">
        <v>2122</v>
      </c>
      <c r="BT8" s="409" t="s">
        <v>2123</v>
      </c>
      <c r="BU8" s="409" t="s">
        <v>2124</v>
      </c>
      <c r="BV8" s="409" t="s">
        <v>2125</v>
      </c>
      <c r="BW8" s="409" t="s">
        <v>1204</v>
      </c>
      <c r="BX8" s="409" t="s">
        <v>2126</v>
      </c>
      <c r="BY8" s="409"/>
      <c r="BZ8" s="409" t="s">
        <v>2127</v>
      </c>
      <c r="CA8" s="409" t="s">
        <v>2128</v>
      </c>
      <c r="CB8" s="409" t="s">
        <v>2129</v>
      </c>
      <c r="CC8" s="410" t="s">
        <v>2130</v>
      </c>
    </row>
    <row r="9" spans="1:81" ht="69.75" customHeight="1">
      <c r="A9" s="387"/>
      <c r="B9" s="388">
        <v>42189</v>
      </c>
      <c r="C9" s="389">
        <v>0.75</v>
      </c>
      <c r="D9" s="390" t="s">
        <v>2288</v>
      </c>
      <c r="E9" s="390" t="s">
        <v>2287</v>
      </c>
      <c r="F9" s="390" t="s">
        <v>436</v>
      </c>
      <c r="G9" s="390" t="s">
        <v>297</v>
      </c>
      <c r="H9" s="390"/>
      <c r="I9" s="390"/>
      <c r="J9" s="390"/>
      <c r="K9" s="390"/>
      <c r="L9" s="390"/>
      <c r="M9" s="390"/>
      <c r="N9" s="390"/>
      <c r="O9" s="390"/>
      <c r="P9" s="390"/>
      <c r="Q9" s="390" t="s">
        <v>2289</v>
      </c>
      <c r="R9" s="390" t="s">
        <v>2290</v>
      </c>
      <c r="S9" s="391" t="s">
        <v>2074</v>
      </c>
      <c r="T9" s="390"/>
      <c r="U9" s="392"/>
      <c r="V9" s="393"/>
      <c r="W9" s="393"/>
      <c r="X9" s="390"/>
      <c r="Y9" s="390"/>
      <c r="Z9" s="390"/>
      <c r="AA9" s="390"/>
      <c r="AB9" s="390"/>
      <c r="AC9" s="394" t="s">
        <v>2291</v>
      </c>
      <c r="AD9" s="394" t="s">
        <v>2292</v>
      </c>
      <c r="AE9" s="395"/>
      <c r="AF9" s="394"/>
      <c r="AG9" s="394"/>
      <c r="AH9" s="394"/>
      <c r="AI9" s="394"/>
      <c r="AJ9" s="394"/>
      <c r="AK9" s="390">
        <v>0</v>
      </c>
      <c r="AL9" s="390">
        <v>2</v>
      </c>
      <c r="AM9" s="390">
        <v>1</v>
      </c>
      <c r="AN9" s="390">
        <v>0</v>
      </c>
      <c r="AO9" s="387">
        <f t="shared" si="0"/>
        <v>1</v>
      </c>
      <c r="AP9" s="387">
        <f t="shared" si="1"/>
        <v>2</v>
      </c>
      <c r="AQ9" s="390" t="s">
        <v>2149</v>
      </c>
      <c r="AR9" s="390" t="s">
        <v>1204</v>
      </c>
      <c r="AS9" s="375" t="s">
        <v>2160</v>
      </c>
      <c r="AT9" s="397"/>
      <c r="AU9" s="397"/>
      <c r="AV9" s="397"/>
      <c r="AW9" s="397"/>
      <c r="AX9" s="397"/>
      <c r="AY9" s="397"/>
      <c r="AZ9" s="398"/>
      <c r="BA9" s="399"/>
      <c r="BB9" s="390"/>
      <c r="BC9" s="390"/>
      <c r="BD9" s="390"/>
      <c r="BE9" s="390"/>
      <c r="BF9" s="400"/>
      <c r="BG9" s="376"/>
      <c r="BH9" s="408" t="s">
        <v>2132</v>
      </c>
      <c r="BI9" s="409" t="s">
        <v>2133</v>
      </c>
      <c r="BJ9" s="409" t="s">
        <v>2134</v>
      </c>
      <c r="BK9" s="409" t="s">
        <v>2132</v>
      </c>
      <c r="BL9" s="409" t="s">
        <v>2132</v>
      </c>
      <c r="BM9" s="409" t="s">
        <v>2135</v>
      </c>
      <c r="BN9" s="409" t="s">
        <v>2136</v>
      </c>
      <c r="BO9" s="409" t="s">
        <v>1290</v>
      </c>
      <c r="BP9" s="409" t="s">
        <v>2137</v>
      </c>
      <c r="BQ9" s="409" t="s">
        <v>2138</v>
      </c>
      <c r="BR9" s="409" t="s">
        <v>2139</v>
      </c>
      <c r="BS9" s="409" t="s">
        <v>2140</v>
      </c>
      <c r="BT9" s="409" t="s">
        <v>2141</v>
      </c>
      <c r="BU9" s="409" t="s">
        <v>2142</v>
      </c>
      <c r="BV9" s="409" t="s">
        <v>2143</v>
      </c>
      <c r="BW9" s="409" t="s">
        <v>369</v>
      </c>
      <c r="BX9" s="409" t="s">
        <v>2144</v>
      </c>
      <c r="BY9" s="409"/>
      <c r="BZ9" s="409" t="s">
        <v>2145</v>
      </c>
      <c r="CA9" s="409" t="s">
        <v>2146</v>
      </c>
      <c r="CB9" s="409" t="s">
        <v>2147</v>
      </c>
      <c r="CC9" s="410"/>
    </row>
    <row r="10" spans="1:81" ht="69.75" customHeight="1">
      <c r="A10" s="411"/>
      <c r="B10" s="388">
        <v>42190</v>
      </c>
      <c r="C10" s="389">
        <v>0.5416666666666666</v>
      </c>
      <c r="D10" s="387" t="s">
        <v>2293</v>
      </c>
      <c r="E10" s="387" t="s">
        <v>2294</v>
      </c>
      <c r="F10" s="387" t="s">
        <v>2294</v>
      </c>
      <c r="G10" s="387" t="s">
        <v>574</v>
      </c>
      <c r="H10" s="390"/>
      <c r="I10" s="390"/>
      <c r="J10" s="390"/>
      <c r="K10" s="390"/>
      <c r="L10" s="390"/>
      <c r="M10" s="390"/>
      <c r="N10" s="390"/>
      <c r="O10" s="390"/>
      <c r="P10" s="390"/>
      <c r="Q10" s="390" t="s">
        <v>2298</v>
      </c>
      <c r="R10" s="390" t="s">
        <v>2295</v>
      </c>
      <c r="S10" s="391" t="s">
        <v>2074</v>
      </c>
      <c r="T10" s="390"/>
      <c r="U10" s="392"/>
      <c r="V10" s="390"/>
      <c r="W10" s="390"/>
      <c r="X10" s="390"/>
      <c r="Y10" s="390"/>
      <c r="Z10" s="390"/>
      <c r="AA10" s="390"/>
      <c r="AB10" s="390"/>
      <c r="AC10" s="412" t="s">
        <v>2296</v>
      </c>
      <c r="AD10" s="412" t="s">
        <v>2297</v>
      </c>
      <c r="AE10" s="395"/>
      <c r="AF10" s="412"/>
      <c r="AG10" s="390"/>
      <c r="AH10" s="387"/>
      <c r="AI10" s="395"/>
      <c r="AJ10" s="396"/>
      <c r="AK10" s="390">
        <v>0</v>
      </c>
      <c r="AL10" s="390">
        <v>0</v>
      </c>
      <c r="AM10" s="390">
        <v>0</v>
      </c>
      <c r="AN10" s="390">
        <v>6</v>
      </c>
      <c r="AO10" s="387">
        <f t="shared" si="0"/>
        <v>0</v>
      </c>
      <c r="AP10" s="387">
        <f t="shared" si="1"/>
        <v>6</v>
      </c>
      <c r="AQ10" s="390" t="s">
        <v>2149</v>
      </c>
      <c r="AR10" s="390" t="s">
        <v>1204</v>
      </c>
      <c r="AS10" s="375" t="s">
        <v>2144</v>
      </c>
      <c r="AT10" s="397"/>
      <c r="AU10" s="397"/>
      <c r="AV10" s="397"/>
      <c r="AW10" s="397"/>
      <c r="AX10" s="397"/>
      <c r="AY10" s="397"/>
      <c r="AZ10" s="398"/>
      <c r="BA10" s="399"/>
      <c r="BB10" s="390"/>
      <c r="BC10" s="390"/>
      <c r="BD10" s="390"/>
      <c r="BE10" s="390"/>
      <c r="BF10" s="400"/>
      <c r="BG10" s="376"/>
      <c r="BH10" s="413" t="s">
        <v>279</v>
      </c>
      <c r="BI10" s="409" t="s">
        <v>2150</v>
      </c>
      <c r="BJ10" s="409" t="s">
        <v>2151</v>
      </c>
      <c r="BK10" s="414" t="s">
        <v>279</v>
      </c>
      <c r="BL10" s="414" t="s">
        <v>279</v>
      </c>
      <c r="BM10" s="409" t="s">
        <v>2152</v>
      </c>
      <c r="BN10" s="409" t="s">
        <v>2153</v>
      </c>
      <c r="BO10" s="409" t="s">
        <v>2154</v>
      </c>
      <c r="BP10" s="409" t="s">
        <v>2132</v>
      </c>
      <c r="BQ10" s="409" t="s">
        <v>2155</v>
      </c>
      <c r="BR10" s="409" t="s">
        <v>2156</v>
      </c>
      <c r="BS10" s="409" t="s">
        <v>2157</v>
      </c>
      <c r="BT10" s="409" t="s">
        <v>2158</v>
      </c>
      <c r="BU10" s="409" t="s">
        <v>2159</v>
      </c>
      <c r="BV10" s="409" t="s">
        <v>2078</v>
      </c>
      <c r="BW10" s="409"/>
      <c r="BX10" s="409" t="s">
        <v>2160</v>
      </c>
      <c r="BY10" s="409"/>
      <c r="BZ10" s="409" t="s">
        <v>2161</v>
      </c>
      <c r="CA10" s="409" t="s">
        <v>2162</v>
      </c>
      <c r="CB10" s="409" t="s">
        <v>2163</v>
      </c>
      <c r="CC10" s="410"/>
    </row>
    <row r="11" spans="1:81" ht="69.75" customHeight="1">
      <c r="A11" s="442"/>
      <c r="B11" s="388">
        <v>42191</v>
      </c>
      <c r="C11" s="389">
        <v>0.5808333333333333</v>
      </c>
      <c r="D11" s="390" t="s">
        <v>2299</v>
      </c>
      <c r="E11" s="390" t="s">
        <v>2300</v>
      </c>
      <c r="F11" s="390" t="s">
        <v>2301</v>
      </c>
      <c r="G11" s="390" t="s">
        <v>2302</v>
      </c>
      <c r="H11" s="390"/>
      <c r="I11" s="390"/>
      <c r="J11" s="390"/>
      <c r="K11" s="390"/>
      <c r="L11" s="390"/>
      <c r="M11" s="390"/>
      <c r="N11" s="390"/>
      <c r="O11" s="390"/>
      <c r="P11" s="390"/>
      <c r="Q11" s="390" t="s">
        <v>2303</v>
      </c>
      <c r="R11" s="387" t="s">
        <v>2304</v>
      </c>
      <c r="S11" s="391" t="s">
        <v>2156</v>
      </c>
      <c r="T11" s="390"/>
      <c r="U11" s="392"/>
      <c r="V11" s="387"/>
      <c r="W11" s="387"/>
      <c r="X11" s="390"/>
      <c r="Y11" s="390"/>
      <c r="Z11" s="390"/>
      <c r="AA11" s="387"/>
      <c r="AB11" s="387"/>
      <c r="AC11" s="387" t="s">
        <v>2305</v>
      </c>
      <c r="AD11" s="387" t="s">
        <v>2306</v>
      </c>
      <c r="AE11" s="395"/>
      <c r="AF11" s="387"/>
      <c r="AG11" s="387"/>
      <c r="AH11" s="387"/>
      <c r="AI11" s="395"/>
      <c r="AJ11" s="396"/>
      <c r="AK11" s="387">
        <v>0</v>
      </c>
      <c r="AL11" s="387">
        <v>0</v>
      </c>
      <c r="AM11" s="387">
        <v>2</v>
      </c>
      <c r="AN11" s="387">
        <v>0</v>
      </c>
      <c r="AO11" s="387">
        <f t="shared" si="0"/>
        <v>2</v>
      </c>
      <c r="AP11" s="387">
        <f t="shared" si="1"/>
        <v>0</v>
      </c>
      <c r="AQ11" s="390" t="s">
        <v>2078</v>
      </c>
      <c r="AR11" s="390" t="s">
        <v>1369</v>
      </c>
      <c r="AS11" s="375" t="s">
        <v>2197</v>
      </c>
      <c r="AT11" s="397"/>
      <c r="AU11" s="397"/>
      <c r="AV11" s="397"/>
      <c r="AW11" s="397"/>
      <c r="AX11" s="397"/>
      <c r="AY11" s="397"/>
      <c r="AZ11" s="398"/>
      <c r="BA11" s="415"/>
      <c r="BB11" s="390"/>
      <c r="BC11" s="390"/>
      <c r="BD11" s="390"/>
      <c r="BE11" s="390"/>
      <c r="BF11" s="400"/>
      <c r="BG11" s="376"/>
      <c r="BH11" s="413"/>
      <c r="BI11" s="409" t="s">
        <v>2165</v>
      </c>
      <c r="BJ11" s="409" t="s">
        <v>2166</v>
      </c>
      <c r="BK11" s="409"/>
      <c r="BL11" s="409"/>
      <c r="BM11" s="409" t="s">
        <v>2167</v>
      </c>
      <c r="BN11" s="409" t="s">
        <v>2132</v>
      </c>
      <c r="BO11" s="409" t="s">
        <v>2168</v>
      </c>
      <c r="BP11" s="414" t="s">
        <v>279</v>
      </c>
      <c r="BQ11" s="409" t="s">
        <v>111</v>
      </c>
      <c r="BR11" s="409" t="s">
        <v>2110</v>
      </c>
      <c r="BS11" s="409" t="s">
        <v>2169</v>
      </c>
      <c r="BT11" s="409" t="s">
        <v>2170</v>
      </c>
      <c r="BU11" s="409" t="s">
        <v>2171</v>
      </c>
      <c r="BV11" s="409" t="s">
        <v>2172</v>
      </c>
      <c r="BW11" s="409"/>
      <c r="BX11" s="409" t="s">
        <v>2173</v>
      </c>
      <c r="BY11" s="409"/>
      <c r="BZ11" s="409" t="s">
        <v>122</v>
      </c>
      <c r="CA11" s="409" t="s">
        <v>2132</v>
      </c>
      <c r="CB11" s="409" t="s">
        <v>2174</v>
      </c>
      <c r="CC11" s="410"/>
    </row>
    <row r="12" spans="1:81" ht="69.75" customHeight="1">
      <c r="A12" s="442"/>
      <c r="B12" s="388">
        <v>42192</v>
      </c>
      <c r="C12" s="389">
        <v>0.23611111111111113</v>
      </c>
      <c r="D12" s="390" t="s">
        <v>2307</v>
      </c>
      <c r="E12" s="390" t="s">
        <v>2308</v>
      </c>
      <c r="F12" s="390" t="s">
        <v>346</v>
      </c>
      <c r="G12" s="390" t="s">
        <v>346</v>
      </c>
      <c r="H12" s="390"/>
      <c r="I12" s="390"/>
      <c r="J12" s="390"/>
      <c r="K12" s="390"/>
      <c r="L12" s="390"/>
      <c r="M12" s="390"/>
      <c r="N12" s="390"/>
      <c r="O12" s="390"/>
      <c r="P12" s="390"/>
      <c r="Q12" s="390" t="s">
        <v>2309</v>
      </c>
      <c r="R12" s="387" t="s">
        <v>2310</v>
      </c>
      <c r="S12" s="391" t="s">
        <v>2074</v>
      </c>
      <c r="T12" s="390"/>
      <c r="U12" s="392"/>
      <c r="V12" s="387"/>
      <c r="W12" s="387"/>
      <c r="X12" s="390"/>
      <c r="Y12" s="390"/>
      <c r="Z12" s="387"/>
      <c r="AA12" s="387"/>
      <c r="AB12" s="387"/>
      <c r="AC12" s="387" t="s">
        <v>2311</v>
      </c>
      <c r="AD12" s="387" t="s">
        <v>2312</v>
      </c>
      <c r="AE12" s="395"/>
      <c r="AF12" s="387"/>
      <c r="AG12" s="387"/>
      <c r="AH12" s="387"/>
      <c r="AI12" s="395"/>
      <c r="AJ12" s="396"/>
      <c r="AK12" s="387">
        <v>0</v>
      </c>
      <c r="AL12" s="387">
        <v>0</v>
      </c>
      <c r="AM12" s="387">
        <v>0</v>
      </c>
      <c r="AN12" s="387">
        <v>7</v>
      </c>
      <c r="AO12" s="387">
        <f t="shared" si="0"/>
        <v>0</v>
      </c>
      <c r="AP12" s="387">
        <f t="shared" si="1"/>
        <v>7</v>
      </c>
      <c r="AQ12" s="390" t="s">
        <v>2195</v>
      </c>
      <c r="AR12" s="390" t="s">
        <v>1204</v>
      </c>
      <c r="AS12" s="375" t="s">
        <v>2144</v>
      </c>
      <c r="AT12" s="397"/>
      <c r="AU12" s="397"/>
      <c r="AV12" s="397"/>
      <c r="AW12" s="397"/>
      <c r="AX12" s="397"/>
      <c r="AY12" s="397"/>
      <c r="AZ12" s="397"/>
      <c r="BA12" s="390"/>
      <c r="BB12" s="390"/>
      <c r="BC12" s="390"/>
      <c r="BD12" s="390"/>
      <c r="BE12" s="390"/>
      <c r="BF12" s="400"/>
      <c r="BG12" s="400"/>
      <c r="BH12" s="408"/>
      <c r="BI12" s="409" t="s">
        <v>2176</v>
      </c>
      <c r="BJ12" s="414" t="s">
        <v>279</v>
      </c>
      <c r="BK12" s="409"/>
      <c r="BL12" s="409"/>
      <c r="BM12" s="409" t="s">
        <v>2177</v>
      </c>
      <c r="BN12" s="414" t="s">
        <v>279</v>
      </c>
      <c r="BO12" s="409" t="s">
        <v>2178</v>
      </c>
      <c r="BP12" s="409"/>
      <c r="BQ12" s="409" t="s">
        <v>2179</v>
      </c>
      <c r="BR12" s="409" t="s">
        <v>2180</v>
      </c>
      <c r="BS12" s="409" t="s">
        <v>2075</v>
      </c>
      <c r="BT12" s="409" t="s">
        <v>2181</v>
      </c>
      <c r="BU12" s="409" t="s">
        <v>2182</v>
      </c>
      <c r="BV12" s="409" t="s">
        <v>2172</v>
      </c>
      <c r="BW12" s="409"/>
      <c r="BX12" s="409" t="s">
        <v>2183</v>
      </c>
      <c r="BY12" s="409"/>
      <c r="BZ12" s="409" t="s">
        <v>2179</v>
      </c>
      <c r="CA12" s="414" t="s">
        <v>279</v>
      </c>
      <c r="CB12" s="409" t="s">
        <v>2184</v>
      </c>
      <c r="CC12" s="410"/>
    </row>
    <row r="13" spans="1:81" ht="69.75" customHeight="1">
      <c r="A13" s="442"/>
      <c r="B13" s="388">
        <v>42192</v>
      </c>
      <c r="C13" s="389">
        <v>0.5833333333333334</v>
      </c>
      <c r="D13" s="390" t="s">
        <v>2313</v>
      </c>
      <c r="E13" s="390" t="s">
        <v>2314</v>
      </c>
      <c r="F13" s="390" t="s">
        <v>2315</v>
      </c>
      <c r="G13" s="390" t="s">
        <v>429</v>
      </c>
      <c r="H13" s="390"/>
      <c r="I13" s="390"/>
      <c r="J13" s="390"/>
      <c r="K13" s="390"/>
      <c r="L13" s="390"/>
      <c r="M13" s="390"/>
      <c r="N13" s="390"/>
      <c r="O13" s="390"/>
      <c r="P13" s="390"/>
      <c r="Q13" s="390" t="s">
        <v>2316</v>
      </c>
      <c r="R13" s="387" t="s">
        <v>2317</v>
      </c>
      <c r="S13" s="391" t="s">
        <v>2074</v>
      </c>
      <c r="T13" s="390"/>
      <c r="U13" s="392"/>
      <c r="V13" s="387"/>
      <c r="W13" s="387"/>
      <c r="X13" s="390"/>
      <c r="Y13" s="390"/>
      <c r="Z13" s="387"/>
      <c r="AA13" s="387"/>
      <c r="AB13" s="387"/>
      <c r="AC13" s="387"/>
      <c r="AD13" s="387"/>
      <c r="AE13" s="395"/>
      <c r="AF13" s="387"/>
      <c r="AG13" s="387"/>
      <c r="AH13" s="387"/>
      <c r="AI13" s="395"/>
      <c r="AJ13" s="396"/>
      <c r="AK13" s="387">
        <v>1</v>
      </c>
      <c r="AL13" s="387">
        <v>0</v>
      </c>
      <c r="AM13" s="387">
        <v>0</v>
      </c>
      <c r="AN13" s="387">
        <v>0</v>
      </c>
      <c r="AO13" s="387">
        <f t="shared" si="0"/>
        <v>1</v>
      </c>
      <c r="AP13" s="387">
        <f t="shared" si="1"/>
        <v>0</v>
      </c>
      <c r="AQ13" s="390" t="s">
        <v>1369</v>
      </c>
      <c r="AR13" s="390" t="s">
        <v>369</v>
      </c>
      <c r="AS13" s="375" t="s">
        <v>2144</v>
      </c>
      <c r="AT13" s="397"/>
      <c r="AU13" s="397"/>
      <c r="AV13" s="397"/>
      <c r="AW13" s="397"/>
      <c r="AX13" s="397"/>
      <c r="AY13" s="397"/>
      <c r="AZ13" s="398"/>
      <c r="BA13" s="415"/>
      <c r="BB13" s="390"/>
      <c r="BC13" s="390"/>
      <c r="BD13" s="390"/>
      <c r="BE13" s="390"/>
      <c r="BF13" s="376"/>
      <c r="BG13" s="376"/>
      <c r="BH13" s="408"/>
      <c r="BI13" s="414" t="s">
        <v>279</v>
      </c>
      <c r="BJ13" s="409"/>
      <c r="BK13" s="409"/>
      <c r="BL13" s="409"/>
      <c r="BM13" s="409" t="s">
        <v>2185</v>
      </c>
      <c r="BN13" s="409"/>
      <c r="BO13" s="409" t="s">
        <v>2186</v>
      </c>
      <c r="BP13" s="409"/>
      <c r="BQ13" s="409" t="s">
        <v>2187</v>
      </c>
      <c r="BR13" s="409" t="s">
        <v>2188</v>
      </c>
      <c r="BS13" s="409" t="s">
        <v>2148</v>
      </c>
      <c r="BT13" s="409" t="s">
        <v>2189</v>
      </c>
      <c r="BU13" s="414" t="s">
        <v>279</v>
      </c>
      <c r="BV13" s="409" t="s">
        <v>2164</v>
      </c>
      <c r="BW13" s="409"/>
      <c r="BX13" s="409" t="s">
        <v>2190</v>
      </c>
      <c r="BY13" s="409"/>
      <c r="BZ13" s="409" t="s">
        <v>2155</v>
      </c>
      <c r="CA13" s="409"/>
      <c r="CB13" s="409" t="s">
        <v>2132</v>
      </c>
      <c r="CC13" s="410"/>
    </row>
    <row r="14" spans="1:81" ht="69.75" customHeight="1">
      <c r="A14" s="442"/>
      <c r="B14" s="388">
        <v>42193</v>
      </c>
      <c r="C14" s="389">
        <v>0.3541666666666667</v>
      </c>
      <c r="D14" s="390" t="s">
        <v>2318</v>
      </c>
      <c r="E14" s="390" t="s">
        <v>2319</v>
      </c>
      <c r="F14" s="390" t="s">
        <v>53</v>
      </c>
      <c r="G14" s="390" t="s">
        <v>574</v>
      </c>
      <c r="H14" s="390"/>
      <c r="I14" s="390"/>
      <c r="J14" s="390"/>
      <c r="K14" s="390"/>
      <c r="L14" s="390"/>
      <c r="M14" s="390"/>
      <c r="N14" s="390"/>
      <c r="O14" s="390"/>
      <c r="P14" s="390"/>
      <c r="Q14" s="390" t="s">
        <v>2320</v>
      </c>
      <c r="R14" s="387" t="s">
        <v>2321</v>
      </c>
      <c r="S14" s="391" t="s">
        <v>2180</v>
      </c>
      <c r="T14" s="390"/>
      <c r="U14" s="392"/>
      <c r="V14" s="387"/>
      <c r="W14" s="387"/>
      <c r="X14" s="390"/>
      <c r="Y14" s="390"/>
      <c r="Z14" s="387"/>
      <c r="AA14" s="387"/>
      <c r="AB14" s="387"/>
      <c r="AC14" s="387" t="s">
        <v>2322</v>
      </c>
      <c r="AD14" s="387" t="s">
        <v>2323</v>
      </c>
      <c r="AE14" s="395"/>
      <c r="AF14" s="387"/>
      <c r="AG14" s="387"/>
      <c r="AH14" s="387"/>
      <c r="AI14" s="395"/>
      <c r="AJ14" s="396"/>
      <c r="AK14" s="387">
        <v>0</v>
      </c>
      <c r="AL14" s="387">
        <v>0</v>
      </c>
      <c r="AM14" s="387">
        <v>1</v>
      </c>
      <c r="AN14" s="387">
        <v>0</v>
      </c>
      <c r="AO14" s="387">
        <f t="shared" si="0"/>
        <v>1</v>
      </c>
      <c r="AP14" s="387">
        <f t="shared" si="1"/>
        <v>0</v>
      </c>
      <c r="AQ14" s="390" t="s">
        <v>2143</v>
      </c>
      <c r="AR14" s="390" t="s">
        <v>1369</v>
      </c>
      <c r="AS14" s="375" t="s">
        <v>2255</v>
      </c>
      <c r="AT14" s="417"/>
      <c r="AU14" s="417"/>
      <c r="AV14" s="417"/>
      <c r="AW14" s="417"/>
      <c r="AX14" s="417"/>
      <c r="AY14" s="417"/>
      <c r="AZ14" s="418"/>
      <c r="BA14" s="419"/>
      <c r="BB14" s="420"/>
      <c r="BC14" s="420"/>
      <c r="BD14" s="420"/>
      <c r="BE14" s="420"/>
      <c r="BF14" s="376"/>
      <c r="BG14" s="376"/>
      <c r="BH14" s="408"/>
      <c r="BI14" s="409"/>
      <c r="BJ14" s="409"/>
      <c r="BK14" s="409"/>
      <c r="BL14" s="409"/>
      <c r="BM14" s="409" t="s">
        <v>2132</v>
      </c>
      <c r="BN14" s="409"/>
      <c r="BO14" s="409" t="s">
        <v>2176</v>
      </c>
      <c r="BP14" s="409"/>
      <c r="BQ14" s="409" t="s">
        <v>2191</v>
      </c>
      <c r="BR14" s="409" t="s">
        <v>2192</v>
      </c>
      <c r="BS14" s="409" t="s">
        <v>2193</v>
      </c>
      <c r="BT14" s="409" t="s">
        <v>2194</v>
      </c>
      <c r="BU14" s="409"/>
      <c r="BV14" s="409" t="s">
        <v>2195</v>
      </c>
      <c r="BW14" s="409"/>
      <c r="BX14" s="409" t="s">
        <v>2196</v>
      </c>
      <c r="BY14" s="409"/>
      <c r="BZ14" s="409" t="s">
        <v>1351</v>
      </c>
      <c r="CA14" s="409"/>
      <c r="CB14" s="414" t="s">
        <v>279</v>
      </c>
      <c r="CC14" s="410"/>
    </row>
    <row r="15" spans="1:81" ht="69.75" customHeight="1">
      <c r="A15" s="387"/>
      <c r="B15" s="388">
        <v>42193</v>
      </c>
      <c r="C15" s="389">
        <v>0.6180555555555556</v>
      </c>
      <c r="D15" s="390" t="s">
        <v>2324</v>
      </c>
      <c r="E15" s="390" t="s">
        <v>2325</v>
      </c>
      <c r="F15" s="390" t="s">
        <v>2326</v>
      </c>
      <c r="G15" s="390" t="s">
        <v>235</v>
      </c>
      <c r="H15" s="390"/>
      <c r="I15" s="390"/>
      <c r="J15" s="390"/>
      <c r="K15" s="390"/>
      <c r="L15" s="390"/>
      <c r="M15" s="390"/>
      <c r="N15" s="390"/>
      <c r="O15" s="390"/>
      <c r="P15" s="390"/>
      <c r="Q15" s="390" t="s">
        <v>2327</v>
      </c>
      <c r="R15" s="390" t="s">
        <v>2328</v>
      </c>
      <c r="S15" s="391" t="s">
        <v>2192</v>
      </c>
      <c r="T15" s="390"/>
      <c r="U15" s="392"/>
      <c r="V15" s="387"/>
      <c r="W15" s="387"/>
      <c r="X15" s="390"/>
      <c r="Y15" s="390"/>
      <c r="Z15" s="390"/>
      <c r="AA15" s="387"/>
      <c r="AB15" s="387"/>
      <c r="AC15" s="387" t="s">
        <v>2329</v>
      </c>
      <c r="AD15" s="387" t="s">
        <v>2330</v>
      </c>
      <c r="AE15" s="395"/>
      <c r="AF15" s="387"/>
      <c r="AG15" s="387"/>
      <c r="AH15" s="387"/>
      <c r="AI15" s="395"/>
      <c r="AJ15" s="396"/>
      <c r="AK15" s="387">
        <v>0</v>
      </c>
      <c r="AL15" s="387">
        <v>0</v>
      </c>
      <c r="AM15" s="387">
        <v>1</v>
      </c>
      <c r="AN15" s="387">
        <v>0</v>
      </c>
      <c r="AO15" s="387">
        <f t="shared" si="0"/>
        <v>1</v>
      </c>
      <c r="AP15" s="387">
        <f t="shared" si="1"/>
        <v>0</v>
      </c>
      <c r="AQ15" s="390" t="s">
        <v>279</v>
      </c>
      <c r="AR15" s="390" t="s">
        <v>1369</v>
      </c>
      <c r="AS15" s="375" t="s">
        <v>2144</v>
      </c>
      <c r="AT15" s="397"/>
      <c r="AU15" s="397"/>
      <c r="AV15" s="397"/>
      <c r="AW15" s="397"/>
      <c r="AX15" s="397"/>
      <c r="AY15" s="397"/>
      <c r="AZ15" s="397"/>
      <c r="BA15" s="390"/>
      <c r="BB15" s="390"/>
      <c r="BC15" s="390"/>
      <c r="BD15" s="390"/>
      <c r="BE15" s="390"/>
      <c r="BF15" s="376"/>
      <c r="BG15" s="376"/>
      <c r="BH15" s="408"/>
      <c r="BI15" s="409"/>
      <c r="BJ15" s="409"/>
      <c r="BK15" s="409"/>
      <c r="BL15" s="409"/>
      <c r="BM15" s="414" t="s">
        <v>279</v>
      </c>
      <c r="BN15" s="409"/>
      <c r="BO15" s="414" t="s">
        <v>279</v>
      </c>
      <c r="BP15" s="409"/>
      <c r="BQ15" s="414" t="s">
        <v>279</v>
      </c>
      <c r="BR15" s="409"/>
      <c r="BS15" s="409" t="s">
        <v>2198</v>
      </c>
      <c r="BT15" s="409" t="s">
        <v>2199</v>
      </c>
      <c r="BU15" s="409"/>
      <c r="BV15" s="409" t="s">
        <v>2149</v>
      </c>
      <c r="BW15" s="409"/>
      <c r="BX15" s="409" t="s">
        <v>2200</v>
      </c>
      <c r="BY15" s="409"/>
      <c r="BZ15" s="409" t="s">
        <v>2201</v>
      </c>
      <c r="CA15" s="409"/>
      <c r="CB15" s="409"/>
      <c r="CC15" s="410"/>
    </row>
    <row r="16" spans="1:81" ht="69.75" customHeight="1">
      <c r="A16" s="442"/>
      <c r="B16" s="388">
        <v>42194</v>
      </c>
      <c r="C16" s="389">
        <v>0.5972222222222222</v>
      </c>
      <c r="D16" s="390" t="s">
        <v>2331</v>
      </c>
      <c r="E16" s="390" t="s">
        <v>2332</v>
      </c>
      <c r="F16" s="390" t="s">
        <v>2332</v>
      </c>
      <c r="G16" s="390" t="s">
        <v>472</v>
      </c>
      <c r="H16" s="390"/>
      <c r="I16" s="390"/>
      <c r="J16" s="390"/>
      <c r="K16" s="390"/>
      <c r="L16" s="390"/>
      <c r="M16" s="390"/>
      <c r="N16" s="390"/>
      <c r="O16" s="390"/>
      <c r="P16" s="390"/>
      <c r="Q16" s="390" t="s">
        <v>2333</v>
      </c>
      <c r="R16" s="390" t="s">
        <v>2334</v>
      </c>
      <c r="S16" s="391" t="s">
        <v>2121</v>
      </c>
      <c r="T16" s="390"/>
      <c r="U16" s="392"/>
      <c r="V16" s="387"/>
      <c r="W16" s="387"/>
      <c r="X16" s="390"/>
      <c r="Y16" s="390"/>
      <c r="Z16" s="390"/>
      <c r="AA16" s="387"/>
      <c r="AB16" s="387"/>
      <c r="AC16" s="387" t="s">
        <v>2335</v>
      </c>
      <c r="AD16" s="387" t="s">
        <v>2336</v>
      </c>
      <c r="AE16" s="395"/>
      <c r="AF16" s="387"/>
      <c r="AG16" s="387"/>
      <c r="AH16" s="387"/>
      <c r="AI16" s="395"/>
      <c r="AJ16" s="396"/>
      <c r="AK16" s="387">
        <v>0</v>
      </c>
      <c r="AL16" s="387">
        <v>0</v>
      </c>
      <c r="AM16" s="387">
        <v>1</v>
      </c>
      <c r="AN16" s="387">
        <v>0</v>
      </c>
      <c r="AO16" s="387">
        <f t="shared" si="0"/>
        <v>1</v>
      </c>
      <c r="AP16" s="387">
        <f t="shared" si="1"/>
        <v>0</v>
      </c>
      <c r="AQ16" s="390" t="s">
        <v>2164</v>
      </c>
      <c r="AR16" s="390" t="s">
        <v>1204</v>
      </c>
      <c r="AS16" s="375" t="s">
        <v>2126</v>
      </c>
      <c r="AT16" s="397"/>
      <c r="AU16" s="397"/>
      <c r="AV16" s="397"/>
      <c r="AW16" s="397"/>
      <c r="AX16" s="397"/>
      <c r="AY16" s="397"/>
      <c r="AZ16" s="398"/>
      <c r="BA16" s="415"/>
      <c r="BB16" s="390"/>
      <c r="BC16" s="390"/>
      <c r="BD16" s="390"/>
      <c r="BE16" s="390"/>
      <c r="BF16" s="376"/>
      <c r="BG16" s="376"/>
      <c r="BH16" s="408"/>
      <c r="BI16" s="409"/>
      <c r="BJ16" s="409"/>
      <c r="BK16" s="409"/>
      <c r="BL16" s="409"/>
      <c r="BM16" s="409"/>
      <c r="BN16" s="409"/>
      <c r="BO16" s="409"/>
      <c r="BP16" s="409"/>
      <c r="BQ16" s="409" t="s">
        <v>2204</v>
      </c>
      <c r="BR16" s="409"/>
      <c r="BS16" s="409" t="s">
        <v>2205</v>
      </c>
      <c r="BT16" s="409" t="s">
        <v>2206</v>
      </c>
      <c r="BU16" s="409"/>
      <c r="BV16" s="409" t="s">
        <v>267</v>
      </c>
      <c r="BW16" s="409"/>
      <c r="BX16" s="409" t="s">
        <v>2207</v>
      </c>
      <c r="BY16" s="409"/>
      <c r="BZ16" s="409" t="s">
        <v>2208</v>
      </c>
      <c r="CA16" s="409"/>
      <c r="CB16" s="409"/>
      <c r="CC16" s="410"/>
    </row>
    <row r="17" spans="1:81" ht="69.75" customHeight="1">
      <c r="A17" s="442"/>
      <c r="B17" s="388">
        <v>42196</v>
      </c>
      <c r="C17" s="389">
        <v>0.5625</v>
      </c>
      <c r="D17" s="390" t="s">
        <v>2337</v>
      </c>
      <c r="E17" s="390" t="s">
        <v>2338</v>
      </c>
      <c r="F17" s="390" t="s">
        <v>2326</v>
      </c>
      <c r="G17" s="390" t="s">
        <v>235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 t="s">
        <v>2339</v>
      </c>
      <c r="R17" s="390" t="s">
        <v>2340</v>
      </c>
      <c r="S17" s="391" t="s">
        <v>2139</v>
      </c>
      <c r="T17" s="390"/>
      <c r="U17" s="392"/>
      <c r="V17" s="387"/>
      <c r="W17" s="387"/>
      <c r="X17" s="390"/>
      <c r="Y17" s="390"/>
      <c r="Z17" s="390"/>
      <c r="AA17" s="387"/>
      <c r="AB17" s="387"/>
      <c r="AC17" s="387" t="s">
        <v>2341</v>
      </c>
      <c r="AD17" s="387" t="s">
        <v>2342</v>
      </c>
      <c r="AE17" s="395"/>
      <c r="AF17" s="387"/>
      <c r="AG17" s="387"/>
      <c r="AH17" s="387"/>
      <c r="AI17" s="395"/>
      <c r="AJ17" s="396"/>
      <c r="AK17" s="387">
        <v>0</v>
      </c>
      <c r="AL17" s="387">
        <v>0</v>
      </c>
      <c r="AM17" s="387">
        <v>0</v>
      </c>
      <c r="AN17" s="387">
        <v>1</v>
      </c>
      <c r="AO17" s="387">
        <f t="shared" si="0"/>
        <v>0</v>
      </c>
      <c r="AP17" s="387">
        <f t="shared" si="1"/>
        <v>1</v>
      </c>
      <c r="AQ17" s="390" t="s">
        <v>279</v>
      </c>
      <c r="AR17" s="390" t="s">
        <v>1369</v>
      </c>
      <c r="AS17" s="375" t="s">
        <v>2144</v>
      </c>
      <c r="AT17" s="397"/>
      <c r="AU17" s="397"/>
      <c r="AV17" s="397"/>
      <c r="AW17" s="397"/>
      <c r="AX17" s="397"/>
      <c r="AY17" s="397"/>
      <c r="AZ17" s="397"/>
      <c r="BA17" s="390"/>
      <c r="BB17" s="390"/>
      <c r="BC17" s="421"/>
      <c r="BD17" s="390"/>
      <c r="BE17" s="390"/>
      <c r="BF17" s="376"/>
      <c r="BG17" s="376"/>
      <c r="BH17" s="408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 t="s">
        <v>2210</v>
      </c>
      <c r="BT17" s="409" t="s">
        <v>2211</v>
      </c>
      <c r="BU17" s="409"/>
      <c r="BV17" s="409" t="s">
        <v>1369</v>
      </c>
      <c r="BW17" s="409"/>
      <c r="BX17" s="409" t="s">
        <v>2203</v>
      </c>
      <c r="BY17" s="409"/>
      <c r="BZ17" s="409" t="s">
        <v>2195</v>
      </c>
      <c r="CA17" s="409"/>
      <c r="CB17" s="409"/>
      <c r="CC17" s="410"/>
    </row>
    <row r="18" spans="1:81" ht="69.75" customHeight="1">
      <c r="A18" s="442"/>
      <c r="B18" s="388">
        <v>42196</v>
      </c>
      <c r="C18" s="389">
        <v>0.625</v>
      </c>
      <c r="D18" s="387" t="s">
        <v>2343</v>
      </c>
      <c r="E18" s="387" t="s">
        <v>2344</v>
      </c>
      <c r="F18" s="387" t="s">
        <v>1087</v>
      </c>
      <c r="G18" s="387" t="s">
        <v>1088</v>
      </c>
      <c r="H18" s="387"/>
      <c r="I18" s="387"/>
      <c r="J18" s="387"/>
      <c r="K18" s="387"/>
      <c r="L18" s="387"/>
      <c r="M18" s="387"/>
      <c r="N18" s="387"/>
      <c r="O18" s="387"/>
      <c r="P18" s="387"/>
      <c r="Q18" s="390" t="s">
        <v>2348</v>
      </c>
      <c r="R18" s="387" t="s">
        <v>2345</v>
      </c>
      <c r="S18" s="391" t="s">
        <v>2074</v>
      </c>
      <c r="T18" s="387"/>
      <c r="U18" s="388"/>
      <c r="V18" s="387"/>
      <c r="W18" s="387"/>
      <c r="X18" s="390"/>
      <c r="Y18" s="390"/>
      <c r="Z18" s="390"/>
      <c r="AA18" s="387"/>
      <c r="AB18" s="387"/>
      <c r="AC18" s="387" t="s">
        <v>2346</v>
      </c>
      <c r="AD18" s="387" t="s">
        <v>2347</v>
      </c>
      <c r="AE18" s="395"/>
      <c r="AF18" s="387"/>
      <c r="AG18" s="387"/>
      <c r="AH18" s="387"/>
      <c r="AI18" s="395"/>
      <c r="AJ18" s="396"/>
      <c r="AK18" s="387">
        <v>0</v>
      </c>
      <c r="AL18" s="387">
        <v>0</v>
      </c>
      <c r="AM18" s="387">
        <v>1</v>
      </c>
      <c r="AN18" s="387">
        <v>7</v>
      </c>
      <c r="AO18" s="387">
        <f t="shared" si="0"/>
        <v>1</v>
      </c>
      <c r="AP18" s="387">
        <f t="shared" si="1"/>
        <v>7</v>
      </c>
      <c r="AQ18" s="390" t="s">
        <v>267</v>
      </c>
      <c r="AR18" s="390" t="s">
        <v>369</v>
      </c>
      <c r="AS18" s="375" t="s">
        <v>279</v>
      </c>
      <c r="AT18" s="397"/>
      <c r="AU18" s="397"/>
      <c r="AV18" s="397"/>
      <c r="AW18" s="397"/>
      <c r="AX18" s="397"/>
      <c r="AY18" s="397"/>
      <c r="AZ18" s="397"/>
      <c r="BA18" s="390"/>
      <c r="BB18" s="390"/>
      <c r="BC18" s="390"/>
      <c r="BD18" s="390"/>
      <c r="BE18" s="390"/>
      <c r="BF18" s="376"/>
      <c r="BG18" s="376"/>
      <c r="BH18" s="408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 t="s">
        <v>2212</v>
      </c>
      <c r="BT18" s="409" t="s">
        <v>2213</v>
      </c>
      <c r="BU18" s="409"/>
      <c r="BV18" s="409" t="s">
        <v>408</v>
      </c>
      <c r="BW18" s="409"/>
      <c r="BX18" s="409" t="s">
        <v>2131</v>
      </c>
      <c r="BY18" s="409"/>
      <c r="BZ18" s="409" t="s">
        <v>2149</v>
      </c>
      <c r="CA18" s="409"/>
      <c r="CB18" s="409"/>
      <c r="CC18" s="410"/>
    </row>
    <row r="19" spans="1:81" ht="69.75" customHeight="1">
      <c r="A19" s="442"/>
      <c r="B19" s="388">
        <v>42197</v>
      </c>
      <c r="C19" s="389">
        <v>0.4166666666666667</v>
      </c>
      <c r="D19" s="387" t="s">
        <v>2349</v>
      </c>
      <c r="E19" s="387" t="s">
        <v>2350</v>
      </c>
      <c r="F19" s="387" t="s">
        <v>1946</v>
      </c>
      <c r="G19" s="387" t="s">
        <v>1088</v>
      </c>
      <c r="H19" s="387"/>
      <c r="I19" s="387"/>
      <c r="J19" s="387"/>
      <c r="K19" s="387"/>
      <c r="L19" s="387"/>
      <c r="M19" s="387"/>
      <c r="N19" s="387"/>
      <c r="O19" s="387"/>
      <c r="P19" s="387"/>
      <c r="Q19" s="390" t="s">
        <v>2351</v>
      </c>
      <c r="R19" s="387" t="s">
        <v>2352</v>
      </c>
      <c r="S19" s="391" t="s">
        <v>2180</v>
      </c>
      <c r="T19" s="387"/>
      <c r="U19" s="388"/>
      <c r="V19" s="387"/>
      <c r="W19" s="387"/>
      <c r="X19" s="390"/>
      <c r="Y19" s="390"/>
      <c r="Z19" s="390"/>
      <c r="AA19" s="387"/>
      <c r="AB19" s="387"/>
      <c r="AC19" s="387"/>
      <c r="AD19" s="387"/>
      <c r="AE19" s="395"/>
      <c r="AF19" s="387"/>
      <c r="AG19" s="387"/>
      <c r="AH19" s="387"/>
      <c r="AI19" s="395"/>
      <c r="AJ19" s="396"/>
      <c r="AK19" s="387">
        <v>2</v>
      </c>
      <c r="AL19" s="387">
        <v>1</v>
      </c>
      <c r="AM19" s="387">
        <v>0</v>
      </c>
      <c r="AN19" s="387">
        <v>0</v>
      </c>
      <c r="AO19" s="387">
        <f t="shared" si="0"/>
        <v>2</v>
      </c>
      <c r="AP19" s="387">
        <f t="shared" si="1"/>
        <v>1</v>
      </c>
      <c r="AQ19" s="390" t="s">
        <v>2105</v>
      </c>
      <c r="AR19" s="390" t="s">
        <v>1369</v>
      </c>
      <c r="AS19" s="375" t="s">
        <v>279</v>
      </c>
      <c r="AT19" s="423"/>
      <c r="AU19" s="423"/>
      <c r="AV19" s="423"/>
      <c r="AW19" s="423"/>
      <c r="AX19" s="423"/>
      <c r="AY19" s="423"/>
      <c r="AZ19" s="423"/>
      <c r="BA19" s="387"/>
      <c r="BB19" s="387"/>
      <c r="BC19" s="387"/>
      <c r="BD19" s="387"/>
      <c r="BE19" s="387"/>
      <c r="BF19" s="376"/>
      <c r="BG19" s="376"/>
      <c r="BH19" s="408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 t="s">
        <v>2214</v>
      </c>
      <c r="BT19" s="409" t="s">
        <v>2215</v>
      </c>
      <c r="BU19" s="409"/>
      <c r="BV19" s="409" t="s">
        <v>2216</v>
      </c>
      <c r="BW19" s="409"/>
      <c r="BX19" s="409" t="s">
        <v>2217</v>
      </c>
      <c r="BY19" s="409"/>
      <c r="BZ19" s="409" t="s">
        <v>1369</v>
      </c>
      <c r="CA19" s="409"/>
      <c r="CB19" s="409"/>
      <c r="CC19" s="410"/>
    </row>
    <row r="20" spans="1:81" ht="69.75" customHeight="1">
      <c r="A20" s="442"/>
      <c r="B20" s="388">
        <v>42198</v>
      </c>
      <c r="C20" s="389">
        <v>0.75</v>
      </c>
      <c r="D20" s="387" t="s">
        <v>2353</v>
      </c>
      <c r="E20" s="387" t="s">
        <v>2354</v>
      </c>
      <c r="F20" s="387" t="s">
        <v>160</v>
      </c>
      <c r="G20" s="387" t="s">
        <v>161</v>
      </c>
      <c r="H20" s="387"/>
      <c r="I20" s="387"/>
      <c r="J20" s="387"/>
      <c r="K20" s="387"/>
      <c r="L20" s="387"/>
      <c r="M20" s="387"/>
      <c r="N20" s="387"/>
      <c r="O20" s="387"/>
      <c r="P20" s="387"/>
      <c r="Q20" s="390" t="s">
        <v>2358</v>
      </c>
      <c r="R20" s="387" t="s">
        <v>2355</v>
      </c>
      <c r="S20" s="391" t="s">
        <v>2192</v>
      </c>
      <c r="T20" s="387"/>
      <c r="U20" s="388"/>
      <c r="V20" s="387"/>
      <c r="W20" s="387"/>
      <c r="X20" s="390"/>
      <c r="Y20" s="390"/>
      <c r="Z20" s="390"/>
      <c r="AA20" s="387"/>
      <c r="AB20" s="387"/>
      <c r="AC20" s="387" t="s">
        <v>2356</v>
      </c>
      <c r="AD20" s="387" t="s">
        <v>2357</v>
      </c>
      <c r="AE20" s="395"/>
      <c r="AF20" s="387"/>
      <c r="AG20" s="387"/>
      <c r="AH20" s="387"/>
      <c r="AI20" s="395"/>
      <c r="AJ20" s="396"/>
      <c r="AK20" s="387">
        <v>0</v>
      </c>
      <c r="AL20" s="387">
        <v>0</v>
      </c>
      <c r="AM20" s="387">
        <v>0</v>
      </c>
      <c r="AN20" s="387">
        <v>3</v>
      </c>
      <c r="AO20" s="387">
        <f t="shared" si="0"/>
        <v>0</v>
      </c>
      <c r="AP20" s="387">
        <f t="shared" si="1"/>
        <v>3</v>
      </c>
      <c r="AQ20" s="390" t="s">
        <v>267</v>
      </c>
      <c r="AR20" s="390" t="s">
        <v>1369</v>
      </c>
      <c r="AS20" s="375" t="s">
        <v>2126</v>
      </c>
      <c r="AT20" s="423"/>
      <c r="AU20" s="423"/>
      <c r="AV20" s="423"/>
      <c r="AW20" s="423"/>
      <c r="AX20" s="423"/>
      <c r="AY20" s="423"/>
      <c r="AZ20" s="423"/>
      <c r="BA20" s="387"/>
      <c r="BB20" s="387"/>
      <c r="BC20" s="387"/>
      <c r="BD20" s="387"/>
      <c r="BE20" s="387"/>
      <c r="BF20" s="376"/>
      <c r="BG20" s="376"/>
      <c r="BH20" s="408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 t="s">
        <v>2219</v>
      </c>
      <c r="BT20" s="409" t="s">
        <v>2220</v>
      </c>
      <c r="BU20" s="409"/>
      <c r="BV20" s="409" t="s">
        <v>516</v>
      </c>
      <c r="BW20" s="409"/>
      <c r="BX20" s="409" t="s">
        <v>2197</v>
      </c>
      <c r="BY20" s="409"/>
      <c r="BZ20" s="409" t="s">
        <v>408</v>
      </c>
      <c r="CA20" s="409"/>
      <c r="CB20" s="409"/>
      <c r="CC20" s="410"/>
    </row>
    <row r="21" spans="1:81" ht="69.75" customHeight="1">
      <c r="A21" s="442"/>
      <c r="B21" s="388">
        <v>42202</v>
      </c>
      <c r="C21" s="389">
        <v>0.625</v>
      </c>
      <c r="D21" s="387" t="s">
        <v>2359</v>
      </c>
      <c r="E21" s="387" t="s">
        <v>2360</v>
      </c>
      <c r="F21" s="387" t="s">
        <v>2361</v>
      </c>
      <c r="G21" s="387" t="s">
        <v>346</v>
      </c>
      <c r="H21" s="387"/>
      <c r="I21" s="387"/>
      <c r="J21" s="387"/>
      <c r="K21" s="387"/>
      <c r="L21" s="387"/>
      <c r="M21" s="387"/>
      <c r="N21" s="387"/>
      <c r="O21" s="387"/>
      <c r="P21" s="387"/>
      <c r="Q21" s="390" t="s">
        <v>2362</v>
      </c>
      <c r="R21" s="387" t="s">
        <v>2363</v>
      </c>
      <c r="S21" s="391" t="s">
        <v>2180</v>
      </c>
      <c r="T21" s="387"/>
      <c r="U21" s="388"/>
      <c r="V21" s="387"/>
      <c r="W21" s="387"/>
      <c r="X21" s="387"/>
      <c r="Y21" s="390"/>
      <c r="Z21" s="390"/>
      <c r="AA21" s="387"/>
      <c r="AB21" s="387"/>
      <c r="AC21" s="387" t="s">
        <v>2364</v>
      </c>
      <c r="AD21" s="387" t="s">
        <v>2365</v>
      </c>
      <c r="AE21" s="395"/>
      <c r="AF21" s="387"/>
      <c r="AG21" s="387"/>
      <c r="AH21" s="387"/>
      <c r="AI21" s="395"/>
      <c r="AJ21" s="396"/>
      <c r="AK21" s="387">
        <v>0</v>
      </c>
      <c r="AL21" s="387">
        <v>0</v>
      </c>
      <c r="AM21" s="387">
        <v>4</v>
      </c>
      <c r="AN21" s="387">
        <v>0</v>
      </c>
      <c r="AO21" s="387">
        <f t="shared" si="0"/>
        <v>4</v>
      </c>
      <c r="AP21" s="387">
        <f t="shared" si="1"/>
        <v>0</v>
      </c>
      <c r="AQ21" s="390" t="s">
        <v>2164</v>
      </c>
      <c r="AR21" s="390" t="s">
        <v>1204</v>
      </c>
      <c r="AS21" s="375" t="s">
        <v>2091</v>
      </c>
      <c r="AT21" s="423"/>
      <c r="AU21" s="423"/>
      <c r="AV21" s="423"/>
      <c r="AW21" s="423"/>
      <c r="AX21" s="423"/>
      <c r="AY21" s="423"/>
      <c r="AZ21" s="424"/>
      <c r="BA21" s="425"/>
      <c r="BB21" s="387"/>
      <c r="BC21" s="387"/>
      <c r="BD21" s="387"/>
      <c r="BE21" s="387"/>
      <c r="BF21" s="376"/>
      <c r="BG21" s="376"/>
      <c r="BH21" s="408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 t="s">
        <v>2221</v>
      </c>
      <c r="BT21" s="409" t="s">
        <v>2222</v>
      </c>
      <c r="BU21" s="409"/>
      <c r="BV21" s="409" t="s">
        <v>2090</v>
      </c>
      <c r="BW21" s="409"/>
      <c r="BX21" s="409" t="s">
        <v>2223</v>
      </c>
      <c r="BY21" s="409"/>
      <c r="BZ21" s="409" t="s">
        <v>2216</v>
      </c>
      <c r="CA21" s="409"/>
      <c r="CB21" s="409"/>
      <c r="CC21" s="410"/>
    </row>
    <row r="22" spans="1:81" ht="69.75" customHeight="1">
      <c r="A22" s="442"/>
      <c r="B22" s="388">
        <v>42203</v>
      </c>
      <c r="C22" s="389">
        <v>0.1875</v>
      </c>
      <c r="D22" s="387" t="s">
        <v>2366</v>
      </c>
      <c r="E22" s="387" t="s">
        <v>1870</v>
      </c>
      <c r="F22" s="387" t="s">
        <v>392</v>
      </c>
      <c r="G22" s="387" t="s">
        <v>275</v>
      </c>
      <c r="H22" s="387"/>
      <c r="I22" s="387"/>
      <c r="J22" s="387"/>
      <c r="K22" s="387"/>
      <c r="L22" s="387"/>
      <c r="M22" s="387"/>
      <c r="N22" s="387"/>
      <c r="O22" s="387"/>
      <c r="P22" s="387"/>
      <c r="Q22" s="390" t="s">
        <v>2367</v>
      </c>
      <c r="R22" s="387" t="s">
        <v>2368</v>
      </c>
      <c r="S22" s="391" t="s">
        <v>2180</v>
      </c>
      <c r="T22" s="387"/>
      <c r="U22" s="388"/>
      <c r="V22" s="387"/>
      <c r="W22" s="387"/>
      <c r="X22" s="387"/>
      <c r="Y22" s="390"/>
      <c r="Z22" s="390"/>
      <c r="AA22" s="387"/>
      <c r="AB22" s="387"/>
      <c r="AC22" s="387" t="s">
        <v>2369</v>
      </c>
      <c r="AD22" s="387" t="s">
        <v>2370</v>
      </c>
      <c r="AE22" s="395"/>
      <c r="AF22" s="387"/>
      <c r="AG22" s="387"/>
      <c r="AH22" s="387"/>
      <c r="AI22" s="395"/>
      <c r="AJ22" s="396"/>
      <c r="AK22" s="387">
        <v>1</v>
      </c>
      <c r="AL22" s="387">
        <v>0</v>
      </c>
      <c r="AM22" s="387">
        <v>0</v>
      </c>
      <c r="AN22" s="387">
        <v>0</v>
      </c>
      <c r="AO22" s="387">
        <f t="shared" si="0"/>
        <v>1</v>
      </c>
      <c r="AP22" s="387">
        <f t="shared" si="1"/>
        <v>0</v>
      </c>
      <c r="AQ22" s="390" t="s">
        <v>2105</v>
      </c>
      <c r="AR22" s="390" t="s">
        <v>1369</v>
      </c>
      <c r="AS22" s="375" t="s">
        <v>2144</v>
      </c>
      <c r="AT22" s="426"/>
      <c r="AU22" s="426"/>
      <c r="AV22" s="426"/>
      <c r="AW22" s="426"/>
      <c r="AX22" s="426"/>
      <c r="AY22" s="426"/>
      <c r="AZ22" s="427"/>
      <c r="BA22" s="428"/>
      <c r="BB22" s="429"/>
      <c r="BC22" s="429"/>
      <c r="BD22" s="429"/>
      <c r="BE22" s="429"/>
      <c r="BF22" s="376"/>
      <c r="BG22" s="376"/>
      <c r="BH22" s="408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 t="s">
        <v>2225</v>
      </c>
      <c r="BT22" s="409" t="s">
        <v>2226</v>
      </c>
      <c r="BU22" s="409"/>
      <c r="BV22" s="409" t="s">
        <v>2227</v>
      </c>
      <c r="BW22" s="409"/>
      <c r="BX22" s="409" t="s">
        <v>2228</v>
      </c>
      <c r="BY22" s="409"/>
      <c r="BZ22" s="409" t="s">
        <v>2227</v>
      </c>
      <c r="CA22" s="409"/>
      <c r="CB22" s="409"/>
      <c r="CC22" s="410"/>
    </row>
    <row r="23" spans="1:81" ht="69.75" customHeight="1">
      <c r="A23" s="387"/>
      <c r="B23" s="388">
        <v>42209</v>
      </c>
      <c r="C23" s="389">
        <v>0.6458333333333334</v>
      </c>
      <c r="D23" s="387" t="s">
        <v>2377</v>
      </c>
      <c r="E23" s="387" t="s">
        <v>2371</v>
      </c>
      <c r="F23" s="387" t="s">
        <v>2372</v>
      </c>
      <c r="G23" s="387" t="s">
        <v>723</v>
      </c>
      <c r="H23" s="387"/>
      <c r="I23" s="387"/>
      <c r="J23" s="387"/>
      <c r="K23" s="387"/>
      <c r="L23" s="387"/>
      <c r="M23" s="387"/>
      <c r="N23" s="387"/>
      <c r="O23" s="387"/>
      <c r="P23" s="387"/>
      <c r="Q23" s="390" t="s">
        <v>2375</v>
      </c>
      <c r="R23" s="387" t="s">
        <v>2373</v>
      </c>
      <c r="S23" s="391" t="s">
        <v>2074</v>
      </c>
      <c r="T23" s="387"/>
      <c r="U23" s="388"/>
      <c r="V23" s="387"/>
      <c r="W23" s="387"/>
      <c r="X23" s="387"/>
      <c r="Y23" s="387"/>
      <c r="Z23" s="387"/>
      <c r="AA23" s="387"/>
      <c r="AB23" s="387"/>
      <c r="AC23" s="387" t="s">
        <v>2374</v>
      </c>
      <c r="AD23" s="387" t="s">
        <v>2376</v>
      </c>
      <c r="AE23" s="395"/>
      <c r="AF23" s="387"/>
      <c r="AG23" s="387"/>
      <c r="AH23" s="387"/>
      <c r="AI23" s="395"/>
      <c r="AJ23" s="396"/>
      <c r="AK23" s="387">
        <v>0</v>
      </c>
      <c r="AL23" s="387">
        <v>4</v>
      </c>
      <c r="AM23" s="387">
        <v>0</v>
      </c>
      <c r="AN23" s="387">
        <v>0</v>
      </c>
      <c r="AO23" s="387">
        <f t="shared" si="0"/>
        <v>0</v>
      </c>
      <c r="AP23" s="387">
        <f t="shared" si="1"/>
        <v>4</v>
      </c>
      <c r="AQ23" s="390" t="s">
        <v>2105</v>
      </c>
      <c r="AR23" s="390" t="s">
        <v>1369</v>
      </c>
      <c r="AS23" s="375" t="s">
        <v>2203</v>
      </c>
      <c r="AT23" s="397"/>
      <c r="AU23" s="397"/>
      <c r="AV23" s="397"/>
      <c r="AW23" s="397"/>
      <c r="AX23" s="397"/>
      <c r="AY23" s="397"/>
      <c r="AZ23" s="397"/>
      <c r="BA23" s="390"/>
      <c r="BB23" s="390"/>
      <c r="BC23" s="390"/>
      <c r="BD23" s="390"/>
      <c r="BE23" s="390"/>
      <c r="BF23" s="409"/>
      <c r="BG23" s="409"/>
      <c r="BH23" s="408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 t="s">
        <v>2229</v>
      </c>
      <c r="BT23" s="409" t="s">
        <v>2230</v>
      </c>
      <c r="BU23" s="409"/>
      <c r="BV23" s="414" t="s">
        <v>279</v>
      </c>
      <c r="BW23" s="409"/>
      <c r="BX23" s="409" t="s">
        <v>2231</v>
      </c>
      <c r="BY23" s="409"/>
      <c r="BZ23" s="414" t="s">
        <v>279</v>
      </c>
      <c r="CA23" s="409"/>
      <c r="CB23" s="409"/>
      <c r="CC23" s="410"/>
    </row>
    <row r="24" spans="1:81" ht="69.75" customHeight="1">
      <c r="A24" s="442"/>
      <c r="B24" s="388">
        <v>42211</v>
      </c>
      <c r="C24" s="389">
        <v>0.4375</v>
      </c>
      <c r="D24" s="387" t="s">
        <v>2378</v>
      </c>
      <c r="E24" s="387" t="s">
        <v>2379</v>
      </c>
      <c r="F24" s="387" t="s">
        <v>172</v>
      </c>
      <c r="G24" s="387" t="s">
        <v>173</v>
      </c>
      <c r="H24" s="387"/>
      <c r="I24" s="387"/>
      <c r="J24" s="387"/>
      <c r="K24" s="387"/>
      <c r="L24" s="387"/>
      <c r="M24" s="387"/>
      <c r="N24" s="387"/>
      <c r="O24" s="387"/>
      <c r="P24" s="387"/>
      <c r="Q24" s="416" t="s">
        <v>2383</v>
      </c>
      <c r="R24" s="387" t="s">
        <v>2382</v>
      </c>
      <c r="S24" s="391" t="s">
        <v>2139</v>
      </c>
      <c r="T24" s="387"/>
      <c r="U24" s="388"/>
      <c r="V24" s="387"/>
      <c r="W24" s="387"/>
      <c r="X24" s="387"/>
      <c r="Y24" s="387"/>
      <c r="Z24" s="387"/>
      <c r="AA24" s="387"/>
      <c r="AB24" s="387"/>
      <c r="AC24" s="387" t="s">
        <v>2380</v>
      </c>
      <c r="AD24" s="387" t="s">
        <v>2381</v>
      </c>
      <c r="AE24" s="395"/>
      <c r="AF24" s="387"/>
      <c r="AG24" s="387"/>
      <c r="AH24" s="387"/>
      <c r="AI24" s="395"/>
      <c r="AJ24" s="396"/>
      <c r="AK24" s="387">
        <v>1</v>
      </c>
      <c r="AL24" s="387">
        <v>0</v>
      </c>
      <c r="AM24" s="387">
        <v>0</v>
      </c>
      <c r="AN24" s="387">
        <v>0</v>
      </c>
      <c r="AO24" s="387">
        <f t="shared" si="0"/>
        <v>1</v>
      </c>
      <c r="AP24" s="387">
        <f t="shared" si="1"/>
        <v>0</v>
      </c>
      <c r="AQ24" s="390" t="s">
        <v>2105</v>
      </c>
      <c r="AR24" s="390" t="s">
        <v>1369</v>
      </c>
      <c r="AS24" s="375" t="s">
        <v>2144</v>
      </c>
      <c r="AT24" s="397"/>
      <c r="AU24" s="397"/>
      <c r="AV24" s="397"/>
      <c r="AW24" s="397"/>
      <c r="AX24" s="397"/>
      <c r="AY24" s="397"/>
      <c r="AZ24" s="397"/>
      <c r="BA24" s="390"/>
      <c r="BB24" s="390"/>
      <c r="BC24" s="390"/>
      <c r="BD24" s="390"/>
      <c r="BE24" s="390"/>
      <c r="BF24" s="376"/>
      <c r="BG24" s="376"/>
      <c r="BH24" s="408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 t="s">
        <v>2233</v>
      </c>
      <c r="BT24" s="409" t="s">
        <v>2234</v>
      </c>
      <c r="BU24" s="409"/>
      <c r="BV24" s="409"/>
      <c r="BW24" s="409"/>
      <c r="BX24" s="409" t="s">
        <v>2235</v>
      </c>
      <c r="BY24" s="409"/>
      <c r="BZ24" s="409"/>
      <c r="CA24" s="409"/>
      <c r="CB24" s="409"/>
      <c r="CC24" s="410"/>
    </row>
    <row r="25" spans="1:81" ht="69.75" customHeight="1">
      <c r="A25" s="442"/>
      <c r="B25" s="388">
        <v>42212</v>
      </c>
      <c r="C25" s="389">
        <v>0.6180555555555556</v>
      </c>
      <c r="D25" s="387" t="s">
        <v>2384</v>
      </c>
      <c r="E25" s="387" t="s">
        <v>2385</v>
      </c>
      <c r="F25" s="387" t="s">
        <v>53</v>
      </c>
      <c r="G25" s="387" t="s">
        <v>429</v>
      </c>
      <c r="H25" s="387"/>
      <c r="I25" s="387"/>
      <c r="J25" s="387"/>
      <c r="K25" s="387"/>
      <c r="L25" s="387"/>
      <c r="M25" s="387"/>
      <c r="N25" s="387"/>
      <c r="O25" s="387"/>
      <c r="P25" s="387"/>
      <c r="Q25" s="390" t="s">
        <v>882</v>
      </c>
      <c r="R25" s="387" t="s">
        <v>2386</v>
      </c>
      <c r="S25" s="391" t="s">
        <v>2139</v>
      </c>
      <c r="T25" s="387"/>
      <c r="U25" s="388"/>
      <c r="V25" s="387"/>
      <c r="W25" s="387"/>
      <c r="X25" s="387"/>
      <c r="Y25" s="387"/>
      <c r="Z25" s="387"/>
      <c r="AA25" s="387"/>
      <c r="AB25" s="387"/>
      <c r="AC25" s="387" t="s">
        <v>2387</v>
      </c>
      <c r="AD25" s="387" t="s">
        <v>2388</v>
      </c>
      <c r="AE25" s="395"/>
      <c r="AF25" s="387"/>
      <c r="AG25" s="387"/>
      <c r="AH25" s="387"/>
      <c r="AI25" s="395"/>
      <c r="AJ25" s="396"/>
      <c r="AK25" s="387">
        <v>0</v>
      </c>
      <c r="AL25" s="387">
        <v>1</v>
      </c>
      <c r="AM25" s="387">
        <v>0</v>
      </c>
      <c r="AN25" s="387">
        <v>0</v>
      </c>
      <c r="AO25" s="387">
        <f t="shared" si="0"/>
        <v>0</v>
      </c>
      <c r="AP25" s="387">
        <f t="shared" si="1"/>
        <v>1</v>
      </c>
      <c r="AQ25" s="390" t="s">
        <v>2105</v>
      </c>
      <c r="AR25" s="390" t="s">
        <v>1369</v>
      </c>
      <c r="AS25" s="375" t="s">
        <v>2247</v>
      </c>
      <c r="AT25" s="397"/>
      <c r="AU25" s="397"/>
      <c r="AV25" s="397"/>
      <c r="AW25" s="397"/>
      <c r="AX25" s="397"/>
      <c r="AY25" s="397"/>
      <c r="AZ25" s="397"/>
      <c r="BA25" s="390"/>
      <c r="BB25" s="390"/>
      <c r="BC25" s="390"/>
      <c r="BD25" s="390"/>
      <c r="BE25" s="390"/>
      <c r="BF25" s="400"/>
      <c r="BG25" s="376"/>
      <c r="BH25" s="408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 t="s">
        <v>2236</v>
      </c>
      <c r="BT25" s="409" t="s">
        <v>2237</v>
      </c>
      <c r="BU25" s="409"/>
      <c r="BV25" s="409"/>
      <c r="BW25" s="409"/>
      <c r="BX25" s="409" t="s">
        <v>2238</v>
      </c>
      <c r="BY25" s="409"/>
      <c r="BZ25" s="409"/>
      <c r="CA25" s="409"/>
      <c r="CB25" s="409"/>
      <c r="CC25" s="410"/>
    </row>
    <row r="26" spans="1:81" ht="69.75" customHeight="1">
      <c r="A26" s="442"/>
      <c r="B26" s="388">
        <v>42212</v>
      </c>
      <c r="C26" s="389">
        <v>0.23611111111111113</v>
      </c>
      <c r="D26" s="387" t="s">
        <v>2389</v>
      </c>
      <c r="E26" s="387" t="s">
        <v>185</v>
      </c>
      <c r="F26" s="387" t="s">
        <v>2390</v>
      </c>
      <c r="G26" s="387" t="s">
        <v>297</v>
      </c>
      <c r="H26" s="387"/>
      <c r="I26" s="387"/>
      <c r="J26" s="387"/>
      <c r="K26" s="387"/>
      <c r="L26" s="387"/>
      <c r="M26" s="387"/>
      <c r="N26" s="387"/>
      <c r="O26" s="387"/>
      <c r="P26" s="387"/>
      <c r="Q26" s="390" t="s">
        <v>2394</v>
      </c>
      <c r="R26" s="387" t="s">
        <v>2391</v>
      </c>
      <c r="S26" s="391" t="s">
        <v>2180</v>
      </c>
      <c r="T26" s="387"/>
      <c r="U26" s="388"/>
      <c r="V26" s="387"/>
      <c r="W26" s="387"/>
      <c r="X26" s="387"/>
      <c r="Y26" s="387"/>
      <c r="Z26" s="387"/>
      <c r="AA26" s="387"/>
      <c r="AB26" s="387"/>
      <c r="AC26" s="387" t="s">
        <v>2392</v>
      </c>
      <c r="AD26" s="387" t="s">
        <v>2393</v>
      </c>
      <c r="AE26" s="395"/>
      <c r="AF26" s="387"/>
      <c r="AG26" s="387"/>
      <c r="AH26" s="387"/>
      <c r="AI26" s="395"/>
      <c r="AJ26" s="396"/>
      <c r="AK26" s="387">
        <v>2</v>
      </c>
      <c r="AL26" s="387">
        <v>3</v>
      </c>
      <c r="AM26" s="387">
        <v>0</v>
      </c>
      <c r="AN26" s="387">
        <v>0</v>
      </c>
      <c r="AO26" s="387">
        <f t="shared" si="0"/>
        <v>2</v>
      </c>
      <c r="AP26" s="387">
        <f t="shared" si="1"/>
        <v>3</v>
      </c>
      <c r="AQ26" s="390" t="s">
        <v>2105</v>
      </c>
      <c r="AR26" s="390" t="s">
        <v>1369</v>
      </c>
      <c r="AS26" s="375" t="s">
        <v>2144</v>
      </c>
      <c r="AT26" s="397"/>
      <c r="AU26" s="397"/>
      <c r="AV26" s="397"/>
      <c r="AW26" s="397"/>
      <c r="AX26" s="397"/>
      <c r="AY26" s="397"/>
      <c r="AZ26" s="397"/>
      <c r="BA26" s="390"/>
      <c r="BB26" s="390"/>
      <c r="BC26" s="390"/>
      <c r="BD26" s="390"/>
      <c r="BE26" s="390"/>
      <c r="BF26" s="376"/>
      <c r="BG26" s="376"/>
      <c r="BH26" s="408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 t="s">
        <v>2239</v>
      </c>
      <c r="BT26" s="409" t="s">
        <v>2240</v>
      </c>
      <c r="BU26" s="409"/>
      <c r="BV26" s="409"/>
      <c r="BW26" s="409"/>
      <c r="BX26" s="409" t="s">
        <v>2241</v>
      </c>
      <c r="BY26" s="409"/>
      <c r="BZ26" s="409"/>
      <c r="CA26" s="409"/>
      <c r="CB26" s="409"/>
      <c r="CC26" s="410"/>
    </row>
    <row r="27" spans="1:81" ht="69.75" customHeight="1">
      <c r="A27" s="442"/>
      <c r="B27" s="388">
        <v>42213</v>
      </c>
      <c r="C27" s="389">
        <v>0.375</v>
      </c>
      <c r="D27" s="387" t="s">
        <v>2395</v>
      </c>
      <c r="E27" s="387" t="s">
        <v>2396</v>
      </c>
      <c r="F27" s="387" t="s">
        <v>53</v>
      </c>
      <c r="G27" s="387" t="s">
        <v>324</v>
      </c>
      <c r="H27" s="387"/>
      <c r="I27" s="387"/>
      <c r="J27" s="387"/>
      <c r="K27" s="387"/>
      <c r="L27" s="387"/>
      <c r="M27" s="387"/>
      <c r="N27" s="387"/>
      <c r="O27" s="387"/>
      <c r="P27" s="387"/>
      <c r="Q27" s="390" t="s">
        <v>2400</v>
      </c>
      <c r="R27" s="387" t="s">
        <v>2397</v>
      </c>
      <c r="S27" s="391" t="s">
        <v>2192</v>
      </c>
      <c r="T27" s="387"/>
      <c r="U27" s="388"/>
      <c r="V27" s="387"/>
      <c r="W27" s="387"/>
      <c r="X27" s="387"/>
      <c r="Y27" s="387"/>
      <c r="Z27" s="387"/>
      <c r="AA27" s="387"/>
      <c r="AB27" s="387"/>
      <c r="AC27" s="387" t="s">
        <v>2398</v>
      </c>
      <c r="AD27" s="387" t="s">
        <v>2399</v>
      </c>
      <c r="AE27" s="395"/>
      <c r="AF27" s="387"/>
      <c r="AG27" s="387"/>
      <c r="AH27" s="387"/>
      <c r="AI27" s="395"/>
      <c r="AJ27" s="396"/>
      <c r="AK27" s="387">
        <v>0</v>
      </c>
      <c r="AL27" s="387">
        <v>3</v>
      </c>
      <c r="AM27" s="387">
        <v>1</v>
      </c>
      <c r="AN27" s="387">
        <v>0</v>
      </c>
      <c r="AO27" s="387">
        <f t="shared" si="0"/>
        <v>1</v>
      </c>
      <c r="AP27" s="387">
        <f t="shared" si="1"/>
        <v>3</v>
      </c>
      <c r="AQ27" s="390" t="s">
        <v>2078</v>
      </c>
      <c r="AR27" s="390" t="s">
        <v>369</v>
      </c>
      <c r="AS27" s="375" t="s">
        <v>279</v>
      </c>
      <c r="AT27" s="397"/>
      <c r="AU27" s="397"/>
      <c r="AV27" s="397"/>
      <c r="AW27" s="397"/>
      <c r="AX27" s="397"/>
      <c r="AY27" s="397"/>
      <c r="AZ27" s="398"/>
      <c r="BA27" s="415"/>
      <c r="BB27" s="390"/>
      <c r="BC27" s="390"/>
      <c r="BD27" s="390"/>
      <c r="BE27" s="390"/>
      <c r="BF27" s="376"/>
      <c r="BG27" s="376"/>
      <c r="BH27" s="408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 t="s">
        <v>2242</v>
      </c>
      <c r="BT27" s="409" t="s">
        <v>2243</v>
      </c>
      <c r="BU27" s="409"/>
      <c r="BV27" s="409"/>
      <c r="BW27" s="409"/>
      <c r="BX27" s="409" t="s">
        <v>2244</v>
      </c>
      <c r="BY27" s="409"/>
      <c r="BZ27" s="409"/>
      <c r="CA27" s="409"/>
      <c r="CB27" s="409"/>
      <c r="CC27" s="410"/>
    </row>
    <row r="28" spans="1:81" ht="69.75" customHeight="1">
      <c r="A28" s="387"/>
      <c r="B28" s="388">
        <v>42214</v>
      </c>
      <c r="C28" s="389">
        <v>0.5833333333333334</v>
      </c>
      <c r="D28" s="387" t="s">
        <v>2401</v>
      </c>
      <c r="E28" s="387" t="s">
        <v>2402</v>
      </c>
      <c r="F28" s="387" t="s">
        <v>2403</v>
      </c>
      <c r="G28" s="387" t="s">
        <v>574</v>
      </c>
      <c r="H28" s="390"/>
      <c r="I28" s="390"/>
      <c r="J28" s="390"/>
      <c r="K28" s="390"/>
      <c r="L28" s="390"/>
      <c r="M28" s="390"/>
      <c r="N28" s="390"/>
      <c r="O28" s="390"/>
      <c r="P28" s="390"/>
      <c r="Q28" s="390" t="s">
        <v>2407</v>
      </c>
      <c r="R28" s="387" t="s">
        <v>2404</v>
      </c>
      <c r="S28" s="391" t="s">
        <v>2192</v>
      </c>
      <c r="T28" s="387"/>
      <c r="U28" s="392"/>
      <c r="V28" s="390"/>
      <c r="W28" s="390"/>
      <c r="X28" s="387"/>
      <c r="Y28" s="387"/>
      <c r="Z28" s="387"/>
      <c r="AA28" s="387"/>
      <c r="AB28" s="387"/>
      <c r="AC28" s="390" t="s">
        <v>2405</v>
      </c>
      <c r="AD28" s="390" t="s">
        <v>2406</v>
      </c>
      <c r="AE28" s="395"/>
      <c r="AF28" s="390"/>
      <c r="AG28" s="390"/>
      <c r="AH28" s="390"/>
      <c r="AI28" s="395"/>
      <c r="AJ28" s="430"/>
      <c r="AK28" s="390">
        <v>0</v>
      </c>
      <c r="AL28" s="390">
        <v>0</v>
      </c>
      <c r="AM28" s="390">
        <v>0</v>
      </c>
      <c r="AN28" s="390">
        <v>6</v>
      </c>
      <c r="AO28" s="387">
        <f t="shared" si="0"/>
        <v>0</v>
      </c>
      <c r="AP28" s="387">
        <f t="shared" si="1"/>
        <v>6</v>
      </c>
      <c r="AQ28" s="390" t="s">
        <v>267</v>
      </c>
      <c r="AR28" s="390" t="s">
        <v>1369</v>
      </c>
      <c r="AS28" s="375" t="s">
        <v>2091</v>
      </c>
      <c r="AT28" s="431"/>
      <c r="AU28" s="431"/>
      <c r="AV28" s="431"/>
      <c r="AW28" s="431"/>
      <c r="AX28" s="431"/>
      <c r="AY28" s="431"/>
      <c r="AZ28" s="432"/>
      <c r="BA28" s="433"/>
      <c r="BB28" s="434"/>
      <c r="BC28" s="434"/>
      <c r="BD28" s="434"/>
      <c r="BE28" s="434"/>
      <c r="BF28" s="376"/>
      <c r="BG28" s="376"/>
      <c r="BH28" s="408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 t="s">
        <v>2245</v>
      </c>
      <c r="BT28" s="409" t="s">
        <v>2246</v>
      </c>
      <c r="BU28" s="409"/>
      <c r="BV28" s="409"/>
      <c r="BW28" s="409"/>
      <c r="BX28" s="409" t="s">
        <v>2247</v>
      </c>
      <c r="BY28" s="409"/>
      <c r="BZ28" s="409"/>
      <c r="CA28" s="409"/>
      <c r="CB28" s="409"/>
      <c r="CC28" s="410"/>
    </row>
    <row r="29" spans="41:81" ht="45.75" customHeight="1">
      <c r="AO29" s="429">
        <f>SUM(AO7:AO28)</f>
        <v>20</v>
      </c>
      <c r="AP29" s="429">
        <f>SUM(AP7:AP28)</f>
        <v>45</v>
      </c>
      <c r="AT29" s="397"/>
      <c r="AU29" s="397"/>
      <c r="AV29" s="397"/>
      <c r="AW29" s="397"/>
      <c r="AX29" s="397"/>
      <c r="AY29" s="397"/>
      <c r="AZ29" s="398"/>
      <c r="BA29" s="415"/>
      <c r="BB29" s="390"/>
      <c r="BC29" s="390"/>
      <c r="BD29" s="390"/>
      <c r="BE29" s="390"/>
      <c r="BF29" s="376"/>
      <c r="BG29" s="376"/>
      <c r="BH29" s="408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 t="s">
        <v>2248</v>
      </c>
      <c r="BT29" s="409" t="s">
        <v>2249</v>
      </c>
      <c r="BU29" s="409"/>
      <c r="BV29" s="409"/>
      <c r="BW29" s="409"/>
      <c r="BX29" s="409" t="s">
        <v>2250</v>
      </c>
      <c r="BY29" s="409"/>
      <c r="BZ29" s="409"/>
      <c r="CA29" s="409"/>
      <c r="CB29" s="409"/>
      <c r="CC29" s="410"/>
    </row>
    <row r="30" spans="46:81" ht="81.75" customHeight="1">
      <c r="AT30" s="435"/>
      <c r="AU30" s="435"/>
      <c r="AV30" s="435"/>
      <c r="AW30" s="435"/>
      <c r="AX30" s="435"/>
      <c r="AY30" s="435"/>
      <c r="AZ30" s="436"/>
      <c r="BA30" s="437"/>
      <c r="BB30" s="438"/>
      <c r="BC30" s="438"/>
      <c r="BD30" s="438"/>
      <c r="BE30" s="438"/>
      <c r="BF30" s="376"/>
      <c r="BG30" s="376"/>
      <c r="BH30" s="408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 t="s">
        <v>2251</v>
      </c>
      <c r="BT30" s="409" t="s">
        <v>2252</v>
      </c>
      <c r="BU30" s="409"/>
      <c r="BV30" s="409"/>
      <c r="BW30" s="409"/>
      <c r="BX30" s="409" t="s">
        <v>2232</v>
      </c>
      <c r="BY30" s="409"/>
      <c r="BZ30" s="409"/>
      <c r="CA30" s="409"/>
      <c r="CB30" s="409"/>
      <c r="CC30" s="410"/>
    </row>
    <row r="31" spans="46:81" ht="81.75" customHeight="1">
      <c r="AT31" s="435"/>
      <c r="AU31" s="435"/>
      <c r="AV31" s="435"/>
      <c r="AW31" s="435"/>
      <c r="AX31" s="435"/>
      <c r="AY31" s="435"/>
      <c r="AZ31" s="435"/>
      <c r="BA31" s="438"/>
      <c r="BB31" s="438"/>
      <c r="BC31" s="438"/>
      <c r="BD31" s="438"/>
      <c r="BE31" s="438"/>
      <c r="BF31" s="376"/>
      <c r="BG31" s="376"/>
      <c r="BH31" s="408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 t="s">
        <v>2175</v>
      </c>
      <c r="BT31" s="409" t="s">
        <v>2253</v>
      </c>
      <c r="BU31" s="409"/>
      <c r="BV31" s="409"/>
      <c r="BW31" s="409"/>
      <c r="BX31" s="409" t="s">
        <v>2079</v>
      </c>
      <c r="BY31" s="409"/>
      <c r="BZ31" s="409"/>
      <c r="CA31" s="409"/>
      <c r="CB31" s="409"/>
      <c r="CC31" s="410"/>
    </row>
    <row r="32" spans="46:81" ht="81.75" customHeight="1">
      <c r="AT32" s="435"/>
      <c r="AU32" s="435"/>
      <c r="AV32" s="435"/>
      <c r="AW32" s="435"/>
      <c r="AX32" s="435"/>
      <c r="AY32" s="435"/>
      <c r="AZ32" s="435"/>
      <c r="BA32" s="438"/>
      <c r="BB32" s="438"/>
      <c r="BC32" s="438"/>
      <c r="BD32" s="438"/>
      <c r="BE32" s="438"/>
      <c r="BF32" s="376"/>
      <c r="BG32" s="376"/>
      <c r="BH32" s="408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 t="s">
        <v>2111</v>
      </c>
      <c r="BT32" s="409" t="s">
        <v>2254</v>
      </c>
      <c r="BU32" s="409"/>
      <c r="BV32" s="409"/>
      <c r="BW32" s="409"/>
      <c r="BX32" s="409" t="s">
        <v>2255</v>
      </c>
      <c r="BY32" s="409"/>
      <c r="BZ32" s="409"/>
      <c r="CA32" s="409"/>
      <c r="CB32" s="409"/>
      <c r="CC32" s="410"/>
    </row>
    <row r="33" spans="46:81" ht="81.75" customHeight="1">
      <c r="AT33" s="397"/>
      <c r="AU33" s="397"/>
      <c r="AV33" s="397"/>
      <c r="AW33" s="397"/>
      <c r="AX33" s="397"/>
      <c r="AY33" s="397"/>
      <c r="AZ33" s="397"/>
      <c r="BA33" s="390"/>
      <c r="BB33" s="390"/>
      <c r="BC33" s="390"/>
      <c r="BD33" s="390"/>
      <c r="BE33" s="390"/>
      <c r="BF33" s="376"/>
      <c r="BG33" s="376"/>
      <c r="BH33" s="408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 t="s">
        <v>2256</v>
      </c>
      <c r="BT33" s="409" t="s">
        <v>2257</v>
      </c>
      <c r="BU33" s="409"/>
      <c r="BV33" s="409"/>
      <c r="BW33" s="409"/>
      <c r="BX33" s="414" t="s">
        <v>279</v>
      </c>
      <c r="BY33" s="409"/>
      <c r="BZ33" s="409"/>
      <c r="CA33" s="409"/>
      <c r="CB33" s="409"/>
      <c r="CC33" s="410"/>
    </row>
    <row r="34" spans="46:81" ht="81.75" customHeight="1">
      <c r="AT34" s="417"/>
      <c r="AU34" s="417"/>
      <c r="AV34" s="417"/>
      <c r="AW34" s="417"/>
      <c r="AX34" s="417"/>
      <c r="AY34" s="417"/>
      <c r="AZ34" s="417"/>
      <c r="BA34" s="420"/>
      <c r="BB34" s="420"/>
      <c r="BC34" s="420"/>
      <c r="BD34" s="420"/>
      <c r="BE34" s="420"/>
      <c r="BF34" s="376"/>
      <c r="BG34" s="376"/>
      <c r="BH34" s="408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 t="s">
        <v>2258</v>
      </c>
      <c r="BT34" s="409" t="s">
        <v>2259</v>
      </c>
      <c r="BU34" s="409"/>
      <c r="BV34" s="409"/>
      <c r="BW34" s="409"/>
      <c r="BX34" s="409"/>
      <c r="BY34" s="409"/>
      <c r="BZ34" s="409"/>
      <c r="CA34" s="409"/>
      <c r="CB34" s="409"/>
      <c r="CC34" s="410"/>
    </row>
    <row r="35" spans="46:81" ht="81.75" customHeight="1">
      <c r="AT35" s="397"/>
      <c r="AU35" s="397"/>
      <c r="AV35" s="397"/>
      <c r="AW35" s="397"/>
      <c r="AX35" s="397"/>
      <c r="AY35" s="397"/>
      <c r="AZ35" s="397"/>
      <c r="BA35" s="390"/>
      <c r="BB35" s="390"/>
      <c r="BC35" s="390"/>
      <c r="BD35" s="390"/>
      <c r="BE35" s="390"/>
      <c r="BF35" s="376"/>
      <c r="BG35" s="376"/>
      <c r="BH35" s="408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 t="s">
        <v>2224</v>
      </c>
      <c r="BT35" s="414" t="s">
        <v>279</v>
      </c>
      <c r="BU35" s="409"/>
      <c r="BV35" s="409"/>
      <c r="BW35" s="409"/>
      <c r="BX35" s="409"/>
      <c r="BY35" s="409"/>
      <c r="BZ35" s="409"/>
      <c r="CA35" s="409"/>
      <c r="CB35" s="409"/>
      <c r="CC35" s="410"/>
    </row>
    <row r="36" spans="46:81" ht="81.75" customHeight="1">
      <c r="AT36" s="397"/>
      <c r="AU36" s="397"/>
      <c r="AV36" s="397"/>
      <c r="AW36" s="397"/>
      <c r="AX36" s="397"/>
      <c r="AY36" s="397"/>
      <c r="AZ36" s="397"/>
      <c r="BA36" s="390"/>
      <c r="BB36" s="390"/>
      <c r="BC36" s="390"/>
      <c r="BD36" s="390"/>
      <c r="BE36" s="390"/>
      <c r="BF36" s="376"/>
      <c r="BG36" s="376"/>
      <c r="BH36" s="408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 t="s">
        <v>2218</v>
      </c>
      <c r="BT36" s="409"/>
      <c r="BU36" s="409"/>
      <c r="BV36" s="409"/>
      <c r="BW36" s="409"/>
      <c r="BX36" s="409"/>
      <c r="BY36" s="409"/>
      <c r="BZ36" s="409"/>
      <c r="CA36" s="409"/>
      <c r="CB36" s="409"/>
      <c r="CC36" s="410"/>
    </row>
    <row r="37" spans="46:81" ht="81.75" customHeight="1">
      <c r="AT37" s="397"/>
      <c r="AU37" s="397"/>
      <c r="AV37" s="397"/>
      <c r="AW37" s="397"/>
      <c r="AX37" s="397"/>
      <c r="AY37" s="397"/>
      <c r="AZ37" s="397"/>
      <c r="BA37" s="390"/>
      <c r="BB37" s="390"/>
      <c r="BC37" s="390"/>
      <c r="BD37" s="390"/>
      <c r="BE37" s="390"/>
      <c r="BF37" s="376"/>
      <c r="BG37" s="376"/>
      <c r="BH37" s="408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 t="s">
        <v>2209</v>
      </c>
      <c r="BT37" s="409"/>
      <c r="BU37" s="409"/>
      <c r="BV37" s="409"/>
      <c r="BW37" s="409"/>
      <c r="BX37" s="409"/>
      <c r="BY37" s="409"/>
      <c r="BZ37" s="409"/>
      <c r="CA37" s="409"/>
      <c r="CB37" s="409"/>
      <c r="CC37" s="410"/>
    </row>
    <row r="38" spans="46:81" ht="81.75" customHeight="1">
      <c r="AT38" s="397"/>
      <c r="AU38" s="397"/>
      <c r="AV38" s="397"/>
      <c r="AW38" s="397"/>
      <c r="AX38" s="397"/>
      <c r="AY38" s="397"/>
      <c r="AZ38" s="397"/>
      <c r="BA38" s="390"/>
      <c r="BB38" s="390"/>
      <c r="BC38" s="390"/>
      <c r="BD38" s="390"/>
      <c r="BE38" s="390"/>
      <c r="BF38" s="376"/>
      <c r="BG38" s="376"/>
      <c r="BH38" s="408"/>
      <c r="BI38" s="409"/>
      <c r="BJ38" s="409"/>
      <c r="BK38" s="409"/>
      <c r="BL38" s="409"/>
      <c r="BM38" s="409"/>
      <c r="BN38" s="409"/>
      <c r="BO38" s="409"/>
      <c r="BP38" s="409"/>
      <c r="BQ38" s="439"/>
      <c r="BR38" s="439"/>
      <c r="BS38" s="409" t="s">
        <v>2260</v>
      </c>
      <c r="BT38" s="439"/>
      <c r="BU38" s="439"/>
      <c r="BV38" s="409"/>
      <c r="BW38" s="409"/>
      <c r="BX38" s="409"/>
      <c r="BY38" s="409"/>
      <c r="BZ38" s="409"/>
      <c r="CA38" s="409"/>
      <c r="CB38" s="409"/>
      <c r="CC38" s="410"/>
    </row>
    <row r="39" spans="46:81" ht="81.75" customHeight="1">
      <c r="AT39" s="397"/>
      <c r="AU39" s="397"/>
      <c r="AV39" s="397"/>
      <c r="AW39" s="397"/>
      <c r="AX39" s="397"/>
      <c r="AY39" s="397"/>
      <c r="AZ39" s="398"/>
      <c r="BA39" s="415"/>
      <c r="BB39" s="390"/>
      <c r="BC39" s="390"/>
      <c r="BD39" s="390"/>
      <c r="BE39" s="390"/>
      <c r="BF39" s="376"/>
      <c r="BG39" s="376"/>
      <c r="BH39" s="408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 t="s">
        <v>2261</v>
      </c>
      <c r="BT39" s="409"/>
      <c r="BU39" s="409"/>
      <c r="BV39" s="409"/>
      <c r="BW39" s="409"/>
      <c r="BX39" s="409"/>
      <c r="BY39" s="409"/>
      <c r="BZ39" s="409"/>
      <c r="CA39" s="409"/>
      <c r="CB39" s="409"/>
      <c r="CC39" s="410"/>
    </row>
    <row r="40" spans="46:81" ht="81.75" customHeight="1">
      <c r="AT40" s="397"/>
      <c r="AU40" s="397"/>
      <c r="AV40" s="397"/>
      <c r="AW40" s="397"/>
      <c r="AX40" s="397"/>
      <c r="AY40" s="397"/>
      <c r="AZ40" s="397"/>
      <c r="BA40" s="390"/>
      <c r="BB40" s="390"/>
      <c r="BC40" s="390"/>
      <c r="BD40" s="390"/>
      <c r="BE40" s="390"/>
      <c r="BF40" s="376"/>
      <c r="BG40" s="376"/>
      <c r="BH40" s="408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 t="s">
        <v>2262</v>
      </c>
      <c r="BT40" s="409"/>
      <c r="BU40" s="409"/>
      <c r="BV40" s="409"/>
      <c r="BW40" s="409"/>
      <c r="BX40" s="409"/>
      <c r="BY40" s="409"/>
      <c r="BZ40" s="409"/>
      <c r="CA40" s="409"/>
      <c r="CB40" s="409"/>
      <c r="CC40" s="410"/>
    </row>
    <row r="41" spans="46:81" ht="81.75" customHeight="1">
      <c r="AT41" s="397"/>
      <c r="AU41" s="397"/>
      <c r="AV41" s="397"/>
      <c r="AW41" s="397"/>
      <c r="AX41" s="397"/>
      <c r="AY41" s="397"/>
      <c r="AZ41" s="397"/>
      <c r="BA41" s="390"/>
      <c r="BB41" s="390"/>
      <c r="BC41" s="390"/>
      <c r="BD41" s="390"/>
      <c r="BE41" s="390"/>
      <c r="BF41" s="376"/>
      <c r="BG41" s="376"/>
      <c r="BH41" s="408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 t="s">
        <v>2263</v>
      </c>
      <c r="BT41" s="409"/>
      <c r="BU41" s="409"/>
      <c r="BV41" s="409"/>
      <c r="BW41" s="409"/>
      <c r="BX41" s="409"/>
      <c r="BY41" s="409"/>
      <c r="BZ41" s="409"/>
      <c r="CA41" s="409"/>
      <c r="CB41" s="409"/>
      <c r="CC41" s="410"/>
    </row>
    <row r="42" spans="46:81" ht="81.75" customHeight="1">
      <c r="AT42" s="417"/>
      <c r="AU42" s="417"/>
      <c r="AV42" s="417"/>
      <c r="AW42" s="417"/>
      <c r="AX42" s="417"/>
      <c r="AY42" s="417"/>
      <c r="AZ42" s="418"/>
      <c r="BA42" s="419"/>
      <c r="BB42" s="420"/>
      <c r="BC42" s="420"/>
      <c r="BD42" s="420"/>
      <c r="BE42" s="420"/>
      <c r="BF42" s="400"/>
      <c r="BG42" s="376"/>
      <c r="BH42" s="408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 t="s">
        <v>2264</v>
      </c>
      <c r="BT42" s="409"/>
      <c r="BU42" s="409"/>
      <c r="BV42" s="409"/>
      <c r="BW42" s="409"/>
      <c r="BX42" s="409"/>
      <c r="BY42" s="409"/>
      <c r="BZ42" s="409"/>
      <c r="CA42" s="409"/>
      <c r="CB42" s="409"/>
      <c r="CC42" s="410"/>
    </row>
    <row r="43" spans="46:81" ht="81.75" customHeight="1">
      <c r="AT43" s="417"/>
      <c r="AU43" s="417"/>
      <c r="AV43" s="417"/>
      <c r="AW43" s="417"/>
      <c r="AX43" s="417"/>
      <c r="AY43" s="417"/>
      <c r="AZ43" s="418"/>
      <c r="BA43" s="419"/>
      <c r="BB43" s="420"/>
      <c r="BC43" s="420"/>
      <c r="BD43" s="420"/>
      <c r="BE43" s="420"/>
      <c r="BF43" s="376"/>
      <c r="BG43" s="376"/>
      <c r="BH43" s="408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 t="s">
        <v>2265</v>
      </c>
      <c r="BT43" s="409"/>
      <c r="BU43" s="409"/>
      <c r="BV43" s="409"/>
      <c r="BW43" s="409"/>
      <c r="BX43" s="409"/>
      <c r="BY43" s="409"/>
      <c r="BZ43" s="409"/>
      <c r="CA43" s="409"/>
      <c r="CB43" s="409"/>
      <c r="CC43" s="410"/>
    </row>
    <row r="44" spans="46:81" ht="81.75" customHeight="1">
      <c r="AT44" s="417"/>
      <c r="AU44" s="417"/>
      <c r="AV44" s="417"/>
      <c r="AW44" s="417"/>
      <c r="AX44" s="417"/>
      <c r="AY44" s="417"/>
      <c r="AZ44" s="418"/>
      <c r="BA44" s="419"/>
      <c r="BB44" s="420"/>
      <c r="BC44" s="420"/>
      <c r="BD44" s="420"/>
      <c r="BE44" s="420"/>
      <c r="BF44" s="376"/>
      <c r="BG44" s="376"/>
      <c r="BH44" s="408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 t="s">
        <v>2266</v>
      </c>
      <c r="BT44" s="409"/>
      <c r="BU44" s="409"/>
      <c r="BV44" s="409"/>
      <c r="BW44" s="409"/>
      <c r="BX44" s="409"/>
      <c r="BY44" s="409"/>
      <c r="BZ44" s="409"/>
      <c r="CA44" s="409"/>
      <c r="CB44" s="409"/>
      <c r="CC44" s="410"/>
    </row>
    <row r="45" spans="46:81" ht="81.75" customHeight="1">
      <c r="AT45" s="397"/>
      <c r="AU45" s="397"/>
      <c r="AV45" s="397"/>
      <c r="AW45" s="397"/>
      <c r="AX45" s="397"/>
      <c r="AY45" s="397"/>
      <c r="AZ45" s="398"/>
      <c r="BA45" s="415"/>
      <c r="BB45" s="390"/>
      <c r="BC45" s="390"/>
      <c r="BD45" s="390"/>
      <c r="BE45" s="390"/>
      <c r="BF45" s="376"/>
      <c r="BG45" s="376"/>
      <c r="BH45" s="408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 t="s">
        <v>2267</v>
      </c>
      <c r="BT45" s="409"/>
      <c r="BU45" s="409"/>
      <c r="BV45" s="409"/>
      <c r="BW45" s="409"/>
      <c r="BX45" s="409"/>
      <c r="BY45" s="409"/>
      <c r="BZ45" s="409"/>
      <c r="CA45" s="409"/>
      <c r="CB45" s="409"/>
      <c r="CC45" s="410"/>
    </row>
    <row r="46" spans="46:81" ht="81.75" customHeight="1">
      <c r="AT46" s="397"/>
      <c r="AU46" s="397"/>
      <c r="AV46" s="397"/>
      <c r="AW46" s="397"/>
      <c r="AX46" s="397"/>
      <c r="AY46" s="397"/>
      <c r="AZ46" s="398"/>
      <c r="BA46" s="415"/>
      <c r="BB46" s="390"/>
      <c r="BC46" s="390"/>
      <c r="BD46" s="390"/>
      <c r="BE46" s="390"/>
      <c r="BF46" s="376"/>
      <c r="BG46" s="376"/>
      <c r="BH46" s="408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 t="s">
        <v>2268</v>
      </c>
      <c r="BT46" s="409"/>
      <c r="BU46" s="409"/>
      <c r="BV46" s="409"/>
      <c r="BW46" s="409"/>
      <c r="BX46" s="409"/>
      <c r="BY46" s="409"/>
      <c r="BZ46" s="409"/>
      <c r="CA46" s="409"/>
      <c r="CB46" s="409"/>
      <c r="CC46" s="410"/>
    </row>
    <row r="47" spans="46:81" ht="81.75" customHeight="1">
      <c r="AT47" s="397"/>
      <c r="AU47" s="397"/>
      <c r="AV47" s="397"/>
      <c r="AW47" s="397"/>
      <c r="AX47" s="397"/>
      <c r="AY47" s="397"/>
      <c r="AZ47" s="398"/>
      <c r="BA47" s="425"/>
      <c r="BB47" s="390"/>
      <c r="BC47" s="390"/>
      <c r="BD47" s="390"/>
      <c r="BE47" s="390"/>
      <c r="BF47" s="376"/>
      <c r="BG47" s="376"/>
      <c r="BH47" s="408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 t="s">
        <v>2269</v>
      </c>
      <c r="BT47" s="409"/>
      <c r="BU47" s="409"/>
      <c r="BV47" s="409"/>
      <c r="BW47" s="409"/>
      <c r="BX47" s="409"/>
      <c r="BY47" s="409"/>
      <c r="BZ47" s="409"/>
      <c r="CA47" s="409"/>
      <c r="CB47" s="409"/>
      <c r="CC47" s="410"/>
    </row>
    <row r="48" spans="46:81" ht="81.75" customHeight="1">
      <c r="AT48" s="397"/>
      <c r="AU48" s="397"/>
      <c r="AV48" s="397"/>
      <c r="AW48" s="397"/>
      <c r="AX48" s="397"/>
      <c r="AY48" s="397"/>
      <c r="AZ48" s="398"/>
      <c r="BA48" s="415"/>
      <c r="BB48" s="390"/>
      <c r="BC48" s="390"/>
      <c r="BD48" s="390"/>
      <c r="BE48" s="390"/>
      <c r="BF48" s="376"/>
      <c r="BG48" s="376"/>
      <c r="BH48" s="408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 t="s">
        <v>2202</v>
      </c>
      <c r="BT48" s="409"/>
      <c r="BU48" s="409"/>
      <c r="BV48" s="409"/>
      <c r="BW48" s="409"/>
      <c r="BX48" s="409"/>
      <c r="BY48" s="409"/>
      <c r="BZ48" s="409"/>
      <c r="CA48" s="409"/>
      <c r="CB48" s="409"/>
      <c r="CC48" s="410"/>
    </row>
    <row r="49" spans="46:81" ht="81.75" customHeight="1">
      <c r="AT49" s="397"/>
      <c r="AU49" s="397"/>
      <c r="AV49" s="397"/>
      <c r="AW49" s="397"/>
      <c r="AX49" s="397"/>
      <c r="AY49" s="397"/>
      <c r="AZ49" s="398"/>
      <c r="BA49" s="415"/>
      <c r="BB49" s="390"/>
      <c r="BC49" s="390"/>
      <c r="BD49" s="390"/>
      <c r="BE49" s="390"/>
      <c r="BF49" s="376"/>
      <c r="BG49" s="376"/>
      <c r="BH49" s="440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 t="s">
        <v>2270</v>
      </c>
      <c r="BT49" s="441"/>
      <c r="BU49" s="441"/>
      <c r="BV49" s="441"/>
      <c r="BW49" s="441"/>
      <c r="BX49" s="441"/>
      <c r="BY49" s="441"/>
      <c r="BZ49" s="441"/>
      <c r="CA49" s="441"/>
      <c r="CB49" s="441"/>
      <c r="CC49" s="123"/>
    </row>
    <row r="50" spans="46:81" ht="81.75" customHeight="1">
      <c r="AT50" s="397"/>
      <c r="AU50" s="397"/>
      <c r="AV50" s="397"/>
      <c r="AW50" s="397"/>
      <c r="AX50" s="397"/>
      <c r="AY50" s="397"/>
      <c r="AZ50" s="398"/>
      <c r="BA50" s="415"/>
      <c r="BB50" s="390"/>
      <c r="BC50" s="390"/>
      <c r="BD50" s="390"/>
      <c r="BE50" s="390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409"/>
      <c r="BT50" s="376"/>
      <c r="BU50" s="376"/>
      <c r="BV50" s="376"/>
      <c r="BW50" s="376"/>
      <c r="BX50" s="376"/>
      <c r="BY50" s="376"/>
      <c r="BZ50" s="376"/>
      <c r="CA50" s="376"/>
      <c r="CB50" s="376"/>
      <c r="CC50" s="376"/>
    </row>
    <row r="51" spans="46:81" ht="81.75" customHeight="1">
      <c r="AT51" s="397"/>
      <c r="AU51" s="397"/>
      <c r="AV51" s="397"/>
      <c r="AW51" s="397"/>
      <c r="AX51" s="397"/>
      <c r="AY51" s="397"/>
      <c r="AZ51" s="398"/>
      <c r="BA51" s="415"/>
      <c r="BB51" s="390"/>
      <c r="BC51" s="390"/>
      <c r="BD51" s="390"/>
      <c r="BE51" s="390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7"/>
      <c r="BR51" s="377"/>
      <c r="BS51" s="409"/>
      <c r="BT51" s="377"/>
      <c r="BU51" s="377"/>
      <c r="BV51" s="376"/>
      <c r="BW51" s="376"/>
      <c r="BX51" s="376"/>
      <c r="BY51" s="376"/>
      <c r="BZ51" s="376"/>
      <c r="CA51" s="376"/>
      <c r="CB51" s="376"/>
      <c r="CC51" s="376"/>
    </row>
    <row r="52" spans="46:81" ht="81.75" customHeight="1">
      <c r="AT52" s="397"/>
      <c r="AU52" s="397"/>
      <c r="AV52" s="397"/>
      <c r="AW52" s="397"/>
      <c r="AX52" s="397"/>
      <c r="AY52" s="397"/>
      <c r="AZ52" s="398"/>
      <c r="BA52" s="415"/>
      <c r="BB52" s="390"/>
      <c r="BC52" s="390"/>
      <c r="BD52" s="390"/>
      <c r="BE52" s="390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409"/>
      <c r="BT52" s="376"/>
      <c r="BU52" s="376"/>
      <c r="BV52" s="376"/>
      <c r="BW52" s="376"/>
      <c r="BX52" s="376"/>
      <c r="BY52" s="376"/>
      <c r="BZ52" s="376"/>
      <c r="CA52" s="376"/>
      <c r="CB52" s="376"/>
      <c r="CC52" s="376"/>
    </row>
    <row r="53" spans="46:81" ht="81.75" customHeight="1">
      <c r="AT53" s="397"/>
      <c r="AU53" s="397"/>
      <c r="AV53" s="397"/>
      <c r="AW53" s="397"/>
      <c r="AX53" s="397"/>
      <c r="AY53" s="397"/>
      <c r="AZ53" s="398"/>
      <c r="BA53" s="415"/>
      <c r="BB53" s="390"/>
      <c r="BC53" s="390"/>
      <c r="BD53" s="390"/>
      <c r="BE53" s="390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409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</row>
    <row r="54" spans="46:81" ht="81.75" customHeight="1">
      <c r="AT54" s="397"/>
      <c r="AU54" s="397"/>
      <c r="AV54" s="397"/>
      <c r="AW54" s="397"/>
      <c r="AX54" s="397"/>
      <c r="AY54" s="397"/>
      <c r="AZ54" s="398"/>
      <c r="BA54" s="415"/>
      <c r="BB54" s="390"/>
      <c r="BC54" s="390"/>
      <c r="BD54" s="390"/>
      <c r="BE54" s="390"/>
      <c r="BF54" s="376"/>
      <c r="BG54" s="376"/>
      <c r="BH54" s="376"/>
      <c r="BI54" s="376"/>
      <c r="BJ54" s="376"/>
      <c r="BK54" s="376"/>
      <c r="BL54" s="376"/>
      <c r="BM54" s="376"/>
      <c r="BN54" s="376"/>
      <c r="BO54" s="376"/>
      <c r="BP54" s="376"/>
      <c r="BQ54" s="376"/>
      <c r="BR54" s="376"/>
      <c r="BS54" s="376"/>
      <c r="BT54" s="376"/>
      <c r="BU54" s="376"/>
      <c r="BV54" s="376"/>
      <c r="BW54" s="376"/>
      <c r="BX54" s="376"/>
      <c r="BY54" s="376"/>
      <c r="BZ54" s="376"/>
      <c r="CA54" s="376"/>
      <c r="CB54" s="376"/>
      <c r="CC54" s="376"/>
    </row>
    <row r="55" spans="46:81" ht="81.75" customHeight="1">
      <c r="AT55" s="397"/>
      <c r="AU55" s="397"/>
      <c r="AV55" s="397"/>
      <c r="AW55" s="397"/>
      <c r="AX55" s="397"/>
      <c r="AY55" s="397"/>
      <c r="AZ55" s="398"/>
      <c r="BA55" s="415"/>
      <c r="BB55" s="390"/>
      <c r="BC55" s="390"/>
      <c r="BD55" s="390"/>
      <c r="BE55" s="390"/>
      <c r="BF55" s="37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6"/>
      <c r="BR55" s="376"/>
      <c r="BS55" s="376"/>
      <c r="BT55" s="376"/>
      <c r="BU55" s="376"/>
      <c r="BV55" s="376"/>
      <c r="BW55" s="376"/>
      <c r="BX55" s="376"/>
      <c r="BY55" s="376"/>
      <c r="BZ55" s="376"/>
      <c r="CA55" s="376"/>
      <c r="CB55" s="376"/>
      <c r="CC55" s="376"/>
    </row>
    <row r="56" spans="46:81" ht="81.75" customHeight="1">
      <c r="AT56" s="397"/>
      <c r="AU56" s="397"/>
      <c r="AV56" s="397"/>
      <c r="AW56" s="397"/>
      <c r="AX56" s="397"/>
      <c r="AY56" s="397"/>
      <c r="AZ56" s="398"/>
      <c r="BA56" s="415"/>
      <c r="BB56" s="390"/>
      <c r="BC56" s="390"/>
      <c r="BD56" s="390"/>
      <c r="BE56" s="390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  <c r="CC56" s="376"/>
    </row>
    <row r="57" spans="46:81" ht="81.75" customHeight="1">
      <c r="AT57" s="397"/>
      <c r="AU57" s="397"/>
      <c r="AV57" s="397"/>
      <c r="AW57" s="397"/>
      <c r="AX57" s="397"/>
      <c r="AY57" s="397"/>
      <c r="AZ57" s="398"/>
      <c r="BA57" s="415"/>
      <c r="BB57" s="390"/>
      <c r="BC57" s="390"/>
      <c r="BD57" s="390"/>
      <c r="BE57" s="390"/>
      <c r="BF57" s="376"/>
      <c r="BG57" s="376"/>
      <c r="BH57" s="376"/>
      <c r="BI57" s="376"/>
      <c r="BJ57" s="376"/>
      <c r="BK57" s="335"/>
      <c r="BL57" s="335"/>
      <c r="BM57" s="335"/>
      <c r="BN57" s="376"/>
      <c r="BO57" s="376"/>
      <c r="BP57" s="376"/>
      <c r="BQ57" s="376"/>
      <c r="BR57" s="376"/>
      <c r="BS57" s="376"/>
      <c r="BT57" s="376"/>
      <c r="BU57" s="376"/>
      <c r="BV57" s="376"/>
      <c r="BW57" s="376"/>
      <c r="BX57" s="376"/>
      <c r="BY57" s="376"/>
      <c r="BZ57" s="376"/>
      <c r="CA57" s="376"/>
      <c r="CB57" s="376"/>
      <c r="CC57" s="376"/>
    </row>
    <row r="58" spans="46:81" ht="81.75" customHeight="1">
      <c r="AT58" s="397"/>
      <c r="AU58" s="397"/>
      <c r="AV58" s="397"/>
      <c r="AW58" s="397"/>
      <c r="AX58" s="397"/>
      <c r="AY58" s="397"/>
      <c r="AZ58" s="398"/>
      <c r="BA58" s="415"/>
      <c r="BB58" s="390"/>
      <c r="BC58" s="390"/>
      <c r="BD58" s="390"/>
      <c r="BE58" s="390"/>
      <c r="BF58" s="376"/>
      <c r="BG58" s="376"/>
      <c r="BH58" s="376"/>
      <c r="BI58" s="335"/>
      <c r="BJ58" s="335"/>
      <c r="BK58" s="335"/>
      <c r="BL58" s="335"/>
      <c r="BM58" s="335"/>
      <c r="BN58" s="37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  <c r="CC58" s="376"/>
    </row>
    <row r="59" spans="46:81" ht="81.75" customHeight="1">
      <c r="AT59" s="397"/>
      <c r="AU59" s="397"/>
      <c r="AV59" s="397"/>
      <c r="AW59" s="397"/>
      <c r="AX59" s="397"/>
      <c r="AY59" s="397"/>
      <c r="AZ59" s="398"/>
      <c r="BA59" s="415"/>
      <c r="BB59" s="390"/>
      <c r="BC59" s="390"/>
      <c r="BD59" s="390"/>
      <c r="BE59" s="390"/>
      <c r="BF59" s="376"/>
      <c r="BG59" s="376"/>
      <c r="BH59" s="376"/>
      <c r="BI59" s="335"/>
      <c r="BJ59" s="335"/>
      <c r="BK59" s="335"/>
      <c r="BL59" s="335"/>
      <c r="BM59" s="335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</row>
    <row r="60" spans="46:81" ht="81.75" customHeight="1">
      <c r="AT60" s="397"/>
      <c r="AU60" s="397"/>
      <c r="AV60" s="397"/>
      <c r="AW60" s="397"/>
      <c r="AX60" s="397"/>
      <c r="AY60" s="397"/>
      <c r="AZ60" s="398"/>
      <c r="BA60" s="415"/>
      <c r="BB60" s="390"/>
      <c r="BC60" s="390"/>
      <c r="BD60" s="390"/>
      <c r="BE60" s="390"/>
      <c r="BF60" s="376"/>
      <c r="BG60" s="376"/>
      <c r="BH60" s="335"/>
      <c r="BI60" s="335"/>
      <c r="BJ60" s="335"/>
      <c r="BK60" s="335"/>
      <c r="BL60" s="335"/>
      <c r="BM60" s="335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6"/>
      <c r="CA60" s="376"/>
      <c r="CB60" s="376"/>
      <c r="CC60" s="376"/>
    </row>
    <row r="61" spans="46:81" ht="81.75" customHeight="1">
      <c r="AT61" s="397"/>
      <c r="AU61" s="397"/>
      <c r="AV61" s="397"/>
      <c r="AW61" s="397"/>
      <c r="AX61" s="397"/>
      <c r="AY61" s="397"/>
      <c r="AZ61" s="398"/>
      <c r="BA61" s="415"/>
      <c r="BB61" s="390"/>
      <c r="BC61" s="390"/>
      <c r="BD61" s="390"/>
      <c r="BE61" s="390"/>
      <c r="BF61" s="376"/>
      <c r="BG61" s="376"/>
      <c r="BH61" s="335"/>
      <c r="BI61" s="335"/>
      <c r="BJ61" s="335"/>
      <c r="BK61" s="335"/>
      <c r="BL61" s="335"/>
      <c r="BM61" s="335"/>
      <c r="BN61" s="376"/>
      <c r="BO61" s="376"/>
      <c r="BP61" s="376"/>
      <c r="BQ61" s="376"/>
      <c r="BR61" s="376"/>
      <c r="BS61" s="376"/>
      <c r="BT61" s="376"/>
      <c r="BU61" s="376"/>
      <c r="BV61" s="376"/>
      <c r="BW61" s="376"/>
      <c r="BX61" s="376"/>
      <c r="BY61" s="376"/>
      <c r="BZ61" s="376"/>
      <c r="CA61" s="376"/>
      <c r="CB61" s="376"/>
      <c r="CC61" s="376"/>
    </row>
    <row r="62" spans="46:81" ht="81.75" customHeight="1">
      <c r="AT62" s="397"/>
      <c r="AU62" s="397"/>
      <c r="AV62" s="397"/>
      <c r="AW62" s="397"/>
      <c r="AX62" s="397"/>
      <c r="AY62" s="397"/>
      <c r="AZ62" s="398"/>
      <c r="BA62" s="415"/>
      <c r="BB62" s="390"/>
      <c r="BC62" s="390"/>
      <c r="BD62" s="390"/>
      <c r="BE62" s="390"/>
      <c r="BF62" s="376"/>
      <c r="BG62" s="376"/>
      <c r="BH62" s="335"/>
      <c r="BI62" s="335"/>
      <c r="BJ62" s="335"/>
      <c r="BK62" s="335"/>
      <c r="BL62" s="335"/>
      <c r="BM62" s="335"/>
      <c r="BN62" s="376"/>
      <c r="BO62" s="376"/>
      <c r="BP62" s="376"/>
      <c r="BQ62" s="376"/>
      <c r="BR62" s="376"/>
      <c r="BS62" s="376"/>
      <c r="BT62" s="376"/>
      <c r="BU62" s="376"/>
      <c r="BV62" s="376"/>
      <c r="BW62" s="376"/>
      <c r="BX62" s="376"/>
      <c r="BY62" s="376"/>
      <c r="BZ62" s="376"/>
      <c r="CA62" s="376"/>
      <c r="CB62" s="376"/>
      <c r="CC62" s="376"/>
    </row>
    <row r="63" spans="46:81" ht="81.75" customHeight="1">
      <c r="AT63" s="397"/>
      <c r="AU63" s="397"/>
      <c r="AV63" s="397"/>
      <c r="AW63" s="397"/>
      <c r="AX63" s="397"/>
      <c r="AY63" s="397"/>
      <c r="AZ63" s="398"/>
      <c r="BA63" s="415"/>
      <c r="BB63" s="390"/>
      <c r="BC63" s="390"/>
      <c r="BD63" s="390"/>
      <c r="BE63" s="390"/>
      <c r="BF63" s="376"/>
      <c r="BG63" s="376"/>
      <c r="BH63" s="335"/>
      <c r="BI63" s="335"/>
      <c r="BJ63" s="335"/>
      <c r="BK63" s="335"/>
      <c r="BL63" s="335"/>
      <c r="BM63" s="335"/>
      <c r="BN63" s="376"/>
      <c r="BO63" s="376"/>
      <c r="BP63" s="376"/>
      <c r="BQ63" s="376"/>
      <c r="BR63" s="376"/>
      <c r="BS63" s="376"/>
      <c r="BT63" s="376"/>
      <c r="BU63" s="376"/>
      <c r="BV63" s="376"/>
      <c r="BW63" s="376"/>
      <c r="BX63" s="376"/>
      <c r="BY63" s="376"/>
      <c r="BZ63" s="376"/>
      <c r="CA63" s="376"/>
      <c r="CB63" s="376"/>
      <c r="CC63" s="376"/>
    </row>
    <row r="64" spans="46:81" ht="81.75" customHeight="1">
      <c r="AT64" s="397"/>
      <c r="AU64" s="397"/>
      <c r="AV64" s="397"/>
      <c r="AW64" s="397"/>
      <c r="AX64" s="397"/>
      <c r="AY64" s="397"/>
      <c r="AZ64" s="398"/>
      <c r="BA64" s="425"/>
      <c r="BB64" s="390"/>
      <c r="BC64" s="390"/>
      <c r="BD64" s="390"/>
      <c r="BE64" s="390"/>
      <c r="BF64" s="376"/>
      <c r="BG64" s="376"/>
      <c r="BH64" s="335"/>
      <c r="BI64" s="335"/>
      <c r="BJ64" s="335"/>
      <c r="BK64" s="335"/>
      <c r="BL64" s="335"/>
      <c r="BM64" s="335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  <c r="CC64" s="376"/>
    </row>
    <row r="65" spans="46:81" ht="81.75" customHeight="1">
      <c r="AT65" s="397"/>
      <c r="AU65" s="397"/>
      <c r="AV65" s="397"/>
      <c r="AW65" s="397"/>
      <c r="AX65" s="397"/>
      <c r="AY65" s="397"/>
      <c r="AZ65" s="398"/>
      <c r="BA65" s="415"/>
      <c r="BB65" s="390"/>
      <c r="BC65" s="390"/>
      <c r="BD65" s="390"/>
      <c r="BE65" s="390"/>
      <c r="BF65" s="376"/>
      <c r="BG65" s="376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  <c r="CC65" s="335"/>
    </row>
    <row r="66" spans="46:81" ht="81.75" customHeight="1">
      <c r="AT66" s="397"/>
      <c r="AU66" s="397"/>
      <c r="AV66" s="397"/>
      <c r="AW66" s="397"/>
      <c r="AX66" s="397"/>
      <c r="AY66" s="397"/>
      <c r="AZ66" s="398"/>
      <c r="BA66" s="415"/>
      <c r="BB66" s="390"/>
      <c r="BC66" s="390"/>
      <c r="BD66" s="390"/>
      <c r="BE66" s="390"/>
      <c r="BF66" s="376"/>
      <c r="BG66" s="376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</row>
    <row r="67" spans="46:81" ht="81.75" customHeight="1">
      <c r="AT67" s="397"/>
      <c r="AU67" s="397"/>
      <c r="AV67" s="397"/>
      <c r="AW67" s="397"/>
      <c r="AX67" s="397"/>
      <c r="AY67" s="397"/>
      <c r="AZ67" s="398"/>
      <c r="BA67" s="415"/>
      <c r="BB67" s="390"/>
      <c r="BC67" s="390"/>
      <c r="BD67" s="390"/>
      <c r="BE67" s="390"/>
      <c r="BF67" s="376"/>
      <c r="BG67" s="376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  <c r="CC67" s="335"/>
    </row>
    <row r="68" spans="46:81" ht="81.75" customHeight="1">
      <c r="AT68" s="397"/>
      <c r="AU68" s="397"/>
      <c r="AV68" s="397"/>
      <c r="AW68" s="397"/>
      <c r="AX68" s="397"/>
      <c r="AY68" s="397"/>
      <c r="AZ68" s="398"/>
      <c r="BA68" s="415"/>
      <c r="BB68" s="390"/>
      <c r="BC68" s="390"/>
      <c r="BD68" s="390"/>
      <c r="BE68" s="390"/>
      <c r="BF68" s="376"/>
      <c r="BG68" s="376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</row>
    <row r="69" spans="46:81" ht="81.75" customHeight="1">
      <c r="AT69" s="397"/>
      <c r="AU69" s="397"/>
      <c r="AV69" s="397"/>
      <c r="AW69" s="397"/>
      <c r="AX69" s="397"/>
      <c r="AY69" s="397"/>
      <c r="AZ69" s="398"/>
      <c r="BA69" s="415"/>
      <c r="BB69" s="390"/>
      <c r="BC69" s="390"/>
      <c r="BD69" s="390"/>
      <c r="BE69" s="390"/>
      <c r="BF69" s="376"/>
      <c r="BG69" s="376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  <c r="CC69" s="335"/>
    </row>
    <row r="70" spans="46:81" ht="81.75" customHeight="1">
      <c r="AT70" s="397"/>
      <c r="AU70" s="397"/>
      <c r="AV70" s="397"/>
      <c r="AW70" s="397"/>
      <c r="AX70" s="397"/>
      <c r="AY70" s="397"/>
      <c r="AZ70" s="398"/>
      <c r="BA70" s="415"/>
      <c r="BB70" s="390"/>
      <c r="BC70" s="390"/>
      <c r="BD70" s="390"/>
      <c r="BE70" s="390"/>
      <c r="BF70" s="376"/>
      <c r="BG70" s="376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  <c r="CC70" s="335"/>
    </row>
    <row r="71" spans="46:81" ht="81.75" customHeight="1">
      <c r="AT71" s="397"/>
      <c r="AU71" s="397"/>
      <c r="AV71" s="397"/>
      <c r="AW71" s="397"/>
      <c r="AX71" s="397"/>
      <c r="AY71" s="397"/>
      <c r="AZ71" s="398"/>
      <c r="BA71" s="415"/>
      <c r="BB71" s="390"/>
      <c r="BC71" s="390"/>
      <c r="BD71" s="390"/>
      <c r="BE71" s="390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</row>
    <row r="72" spans="46:81" ht="81.75" customHeight="1">
      <c r="AT72" s="397"/>
      <c r="AU72" s="397"/>
      <c r="AV72" s="397"/>
      <c r="AW72" s="397"/>
      <c r="AX72" s="397"/>
      <c r="AY72" s="397"/>
      <c r="AZ72" s="398"/>
      <c r="BA72" s="415"/>
      <c r="BB72" s="390"/>
      <c r="BC72" s="390"/>
      <c r="BD72" s="390"/>
      <c r="BE72" s="390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  <c r="CC72" s="335"/>
    </row>
    <row r="73" spans="46:81" ht="81.75" customHeight="1">
      <c r="AT73" s="397"/>
      <c r="AU73" s="397"/>
      <c r="AV73" s="397"/>
      <c r="AW73" s="397"/>
      <c r="AX73" s="397"/>
      <c r="AY73" s="397"/>
      <c r="AZ73" s="398"/>
      <c r="BA73" s="415"/>
      <c r="BB73" s="390"/>
      <c r="BC73" s="390"/>
      <c r="BD73" s="390"/>
      <c r="BE73" s="390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76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</row>
    <row r="74" spans="46:81" ht="81.75" customHeight="1">
      <c r="AT74" s="397"/>
      <c r="AU74" s="397"/>
      <c r="AV74" s="397"/>
      <c r="AW74" s="397"/>
      <c r="AX74" s="397"/>
      <c r="AY74" s="397"/>
      <c r="AZ74" s="398"/>
      <c r="BA74" s="415"/>
      <c r="BB74" s="390"/>
      <c r="BC74" s="390"/>
      <c r="BD74" s="390"/>
      <c r="BE74" s="390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76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</row>
    <row r="75" spans="46:81" ht="81.75" customHeight="1">
      <c r="AT75" s="397"/>
      <c r="AU75" s="397"/>
      <c r="AV75" s="397"/>
      <c r="AW75" s="397"/>
      <c r="AX75" s="397"/>
      <c r="AY75" s="397"/>
      <c r="AZ75" s="398"/>
      <c r="BA75" s="415"/>
      <c r="BB75" s="390"/>
      <c r="BC75" s="390"/>
      <c r="BD75" s="390"/>
      <c r="BE75" s="390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77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</row>
    <row r="76" spans="46:81" ht="81.75" customHeight="1">
      <c r="AT76" s="423"/>
      <c r="AU76" s="423"/>
      <c r="AV76" s="423"/>
      <c r="AW76" s="423"/>
      <c r="AX76" s="423"/>
      <c r="AY76" s="423"/>
      <c r="AZ76" s="424"/>
      <c r="BA76" s="425"/>
      <c r="BB76" s="387"/>
      <c r="BC76" s="387"/>
      <c r="BD76" s="387"/>
      <c r="BE76" s="387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76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</row>
  </sheetData>
  <sheetProtection/>
  <mergeCells count="56">
    <mergeCell ref="AD4:AD5"/>
    <mergeCell ref="AE4:AE5"/>
    <mergeCell ref="AF4:AF5"/>
    <mergeCell ref="AG4:AG5"/>
    <mergeCell ref="M3:M5"/>
    <mergeCell ref="N3:N5"/>
    <mergeCell ref="A1:AR1"/>
    <mergeCell ref="A2:AR2"/>
    <mergeCell ref="A3:A5"/>
    <mergeCell ref="B3:C3"/>
    <mergeCell ref="D3:G3"/>
    <mergeCell ref="H3:H5"/>
    <mergeCell ref="I3:I5"/>
    <mergeCell ref="J3:J5"/>
    <mergeCell ref="K3:K5"/>
    <mergeCell ref="L3:L5"/>
    <mergeCell ref="AT3:AY4"/>
    <mergeCell ref="O3:O5"/>
    <mergeCell ref="P3:P5"/>
    <mergeCell ref="Q3:Q5"/>
    <mergeCell ref="R3:AB3"/>
    <mergeCell ref="T4:T5"/>
    <mergeCell ref="U4:U5"/>
    <mergeCell ref="V4:V5"/>
    <mergeCell ref="W4:W5"/>
    <mergeCell ref="X4:X5"/>
    <mergeCell ref="R4:R5"/>
    <mergeCell ref="S4:S5"/>
    <mergeCell ref="AC3:AJ3"/>
    <mergeCell ref="AK3:AP3"/>
    <mergeCell ref="AQ3:AQ5"/>
    <mergeCell ref="AR3:AS3"/>
    <mergeCell ref="Y4:Y5"/>
    <mergeCell ref="Z4:Z5"/>
    <mergeCell ref="AA4:AA5"/>
    <mergeCell ref="AB4:AB5"/>
    <mergeCell ref="AZ3:AZ5"/>
    <mergeCell ref="AC4:AC5"/>
    <mergeCell ref="BA3:BA5"/>
    <mergeCell ref="BB3:BE3"/>
    <mergeCell ref="B4:B5"/>
    <mergeCell ref="C4:C5"/>
    <mergeCell ref="D4:D5"/>
    <mergeCell ref="E4:E5"/>
    <mergeCell ref="F4:F5"/>
    <mergeCell ref="G4:G5"/>
    <mergeCell ref="AR4:AR5"/>
    <mergeCell ref="AS4:AS5"/>
    <mergeCell ref="BB4:BC4"/>
    <mergeCell ref="BD4:BE4"/>
    <mergeCell ref="AH4:AH5"/>
    <mergeCell ref="AI4:AI5"/>
    <mergeCell ref="AJ4:AJ5"/>
    <mergeCell ref="AK4:AL4"/>
    <mergeCell ref="AM4:AN4"/>
    <mergeCell ref="AO4:AP4"/>
  </mergeCells>
  <dataValidations count="10">
    <dataValidation type="list" allowBlank="1" showInputMessage="1" showErrorMessage="1" sqref="AQ6:AQ28">
      <formula1>$BV$7:$BV$23</formula1>
    </dataValidation>
    <dataValidation type="list" allowBlank="1" showInputMessage="1" showErrorMessage="1" sqref="AY6:AZ76">
      <formula1>$BZ$7:$BZ$21</formula1>
    </dataValidation>
    <dataValidation type="list" allowBlank="1" showInputMessage="1" showErrorMessage="1" sqref="U1:W2">
      <formula1>$BU$6:$BU$8</formula1>
    </dataValidation>
    <dataValidation type="list" allowBlank="1" showInputMessage="1" showErrorMessage="1" sqref="S1:T2">
      <formula1>$BQ$6:$BQ$8</formula1>
    </dataValidation>
    <dataValidation type="list" allowBlank="1" showInputMessage="1" showErrorMessage="1" sqref="I6:I28">
      <formula1>$BI$7:$BI$13</formula1>
    </dataValidation>
    <dataValidation type="list" allowBlank="1" showInputMessage="1" showErrorMessage="1" sqref="K6:K28">
      <formula1>$BK$7:$BK$10</formula1>
    </dataValidation>
    <dataValidation type="list" allowBlank="1" showInputMessage="1" showErrorMessage="1" sqref="P6:P28">
      <formula1>$BP$7:$BP$11</formula1>
    </dataValidation>
    <dataValidation type="list" allowBlank="1" showInputMessage="1" showErrorMessage="1" sqref="S7:S28">
      <formula1>$BR$7:$BR$14</formula1>
    </dataValidation>
    <dataValidation type="list" allowBlank="1" showInputMessage="1" showErrorMessage="1" sqref="AR7:AR28">
      <formula1>$BW$7:$BW$9</formula1>
    </dataValidation>
    <dataValidation type="list" allowBlank="1" showInputMessage="1" showErrorMessage="1" sqref="AS7:AS28">
      <formula1>$BX$7:$BX$33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B76"/>
  <sheetViews>
    <sheetView zoomScale="90" zoomScaleNormal="90" zoomScalePageLayoutView="0" workbookViewId="0" topLeftCell="A1">
      <selection activeCell="A1" sqref="A1:AR2"/>
    </sheetView>
  </sheetViews>
  <sheetFormatPr defaultColWidth="9.140625" defaultRowHeight="15"/>
  <cols>
    <col min="8" max="16" width="0" style="0" hidden="1" customWidth="1"/>
    <col min="17" max="17" width="36.00390625" style="0" customWidth="1"/>
    <col min="20" max="28" width="0" style="0" hidden="1" customWidth="1"/>
    <col min="31" max="36" width="0" style="0" hidden="1" customWidth="1"/>
    <col min="46" max="57" width="0" style="0" hidden="1" customWidth="1"/>
  </cols>
  <sheetData>
    <row r="1" spans="1:80" ht="21">
      <c r="A1" s="514" t="s">
        <v>883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336"/>
      <c r="AT1" s="336"/>
      <c r="AU1" s="336"/>
      <c r="AV1" s="336"/>
      <c r="AW1" s="336"/>
      <c r="AX1" s="336"/>
      <c r="AY1" s="336"/>
      <c r="AZ1" s="336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</row>
    <row r="2" spans="1:80" ht="21">
      <c r="A2" s="514" t="s">
        <v>2273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  <c r="AB2" s="514"/>
      <c r="AC2" s="514"/>
      <c r="AD2" s="514"/>
      <c r="AE2" s="514"/>
      <c r="AF2" s="514"/>
      <c r="AG2" s="514"/>
      <c r="AH2" s="514"/>
      <c r="AI2" s="514"/>
      <c r="AJ2" s="514"/>
      <c r="AK2" s="514"/>
      <c r="AL2" s="514"/>
      <c r="AM2" s="514"/>
      <c r="AN2" s="514"/>
      <c r="AO2" s="514"/>
      <c r="AP2" s="514"/>
      <c r="AQ2" s="514"/>
      <c r="AR2" s="514"/>
      <c r="AS2" s="336"/>
      <c r="AT2" s="336"/>
      <c r="AU2" s="336"/>
      <c r="AV2" s="336"/>
      <c r="AW2" s="336"/>
      <c r="AX2" s="336"/>
      <c r="AY2" s="336"/>
      <c r="AZ2" s="336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</row>
    <row r="3" spans="1:80" ht="21">
      <c r="A3" s="549" t="s">
        <v>0</v>
      </c>
      <c r="B3" s="539" t="s">
        <v>2021</v>
      </c>
      <c r="C3" s="530"/>
      <c r="D3" s="517" t="s">
        <v>2</v>
      </c>
      <c r="E3" s="517"/>
      <c r="F3" s="517"/>
      <c r="G3" s="517"/>
      <c r="H3" s="543" t="s">
        <v>2022</v>
      </c>
      <c r="I3" s="543" t="s">
        <v>2023</v>
      </c>
      <c r="J3" s="543" t="s">
        <v>2024</v>
      </c>
      <c r="K3" s="543" t="s">
        <v>2025</v>
      </c>
      <c r="L3" s="543" t="s">
        <v>2026</v>
      </c>
      <c r="M3" s="543" t="s">
        <v>2027</v>
      </c>
      <c r="N3" s="543" t="s">
        <v>2028</v>
      </c>
      <c r="O3" s="543" t="s">
        <v>2029</v>
      </c>
      <c r="P3" s="543" t="s">
        <v>2030</v>
      </c>
      <c r="Q3" s="528" t="s">
        <v>3</v>
      </c>
      <c r="R3" s="540" t="s">
        <v>2031</v>
      </c>
      <c r="S3" s="541"/>
      <c r="T3" s="541"/>
      <c r="U3" s="541"/>
      <c r="V3" s="541"/>
      <c r="W3" s="541"/>
      <c r="X3" s="541"/>
      <c r="Y3" s="541"/>
      <c r="Z3" s="541"/>
      <c r="AA3" s="541"/>
      <c r="AB3" s="542"/>
      <c r="AC3" s="539" t="s">
        <v>5</v>
      </c>
      <c r="AD3" s="529"/>
      <c r="AE3" s="529"/>
      <c r="AF3" s="529"/>
      <c r="AG3" s="529"/>
      <c r="AH3" s="529"/>
      <c r="AI3" s="529"/>
      <c r="AJ3" s="530"/>
      <c r="AK3" s="540" t="s">
        <v>2032</v>
      </c>
      <c r="AL3" s="541"/>
      <c r="AM3" s="541"/>
      <c r="AN3" s="541"/>
      <c r="AO3" s="541"/>
      <c r="AP3" s="542"/>
      <c r="AQ3" s="543" t="s">
        <v>1204</v>
      </c>
      <c r="AR3" s="539" t="s">
        <v>2033</v>
      </c>
      <c r="AS3" s="530"/>
      <c r="AT3" s="546" t="s">
        <v>2034</v>
      </c>
      <c r="AU3" s="546"/>
      <c r="AV3" s="546"/>
      <c r="AW3" s="546"/>
      <c r="AX3" s="546"/>
      <c r="AY3" s="546"/>
      <c r="AZ3" s="531" t="s">
        <v>2035</v>
      </c>
      <c r="BA3" s="534" t="s">
        <v>2036</v>
      </c>
      <c r="BB3" s="523" t="s">
        <v>2037</v>
      </c>
      <c r="BC3" s="523"/>
      <c r="BD3" s="523"/>
      <c r="BE3" s="523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7"/>
      <c r="BR3" s="377"/>
      <c r="BS3" s="377"/>
      <c r="BT3" s="377"/>
      <c r="BU3" s="377"/>
      <c r="BV3" s="376"/>
      <c r="BW3" s="376"/>
      <c r="BX3" s="376"/>
      <c r="BY3" s="376"/>
      <c r="BZ3" s="376"/>
      <c r="CA3" s="376"/>
      <c r="CB3" s="376"/>
    </row>
    <row r="4" spans="1:80" ht="21">
      <c r="A4" s="549"/>
      <c r="B4" s="521" t="s">
        <v>2038</v>
      </c>
      <c r="C4" s="537" t="s">
        <v>2039</v>
      </c>
      <c r="D4" s="521" t="s">
        <v>2040</v>
      </c>
      <c r="E4" s="521" t="s">
        <v>11</v>
      </c>
      <c r="F4" s="521" t="s">
        <v>12</v>
      </c>
      <c r="G4" s="521" t="s">
        <v>13</v>
      </c>
      <c r="H4" s="544"/>
      <c r="I4" s="544"/>
      <c r="J4" s="544"/>
      <c r="K4" s="544"/>
      <c r="L4" s="544"/>
      <c r="M4" s="544"/>
      <c r="N4" s="544"/>
      <c r="O4" s="544"/>
      <c r="P4" s="544"/>
      <c r="Q4" s="528"/>
      <c r="R4" s="521" t="s">
        <v>14</v>
      </c>
      <c r="S4" s="521" t="s">
        <v>2041</v>
      </c>
      <c r="T4" s="521" t="s">
        <v>2042</v>
      </c>
      <c r="U4" s="521" t="s">
        <v>2043</v>
      </c>
      <c r="V4" s="521" t="s">
        <v>2044</v>
      </c>
      <c r="W4" s="521" t="s">
        <v>2045</v>
      </c>
      <c r="X4" s="521" t="s">
        <v>2046</v>
      </c>
      <c r="Y4" s="521" t="s">
        <v>2047</v>
      </c>
      <c r="Z4" s="521" t="s">
        <v>2048</v>
      </c>
      <c r="AA4" s="521" t="s">
        <v>2049</v>
      </c>
      <c r="AB4" s="547" t="s">
        <v>2050</v>
      </c>
      <c r="AC4" s="521" t="s">
        <v>2051</v>
      </c>
      <c r="AD4" s="521" t="s">
        <v>2052</v>
      </c>
      <c r="AE4" s="521" t="s">
        <v>2053</v>
      </c>
      <c r="AF4" s="521" t="s">
        <v>2054</v>
      </c>
      <c r="AG4" s="521" t="s">
        <v>19</v>
      </c>
      <c r="AH4" s="521" t="s">
        <v>2055</v>
      </c>
      <c r="AI4" s="524" t="s">
        <v>2056</v>
      </c>
      <c r="AJ4" s="526" t="s">
        <v>2057</v>
      </c>
      <c r="AK4" s="528" t="s">
        <v>1369</v>
      </c>
      <c r="AL4" s="528"/>
      <c r="AM4" s="528" t="s">
        <v>22</v>
      </c>
      <c r="AN4" s="528"/>
      <c r="AO4" s="529" t="s">
        <v>2058</v>
      </c>
      <c r="AP4" s="530"/>
      <c r="AQ4" s="544"/>
      <c r="AR4" s="521" t="s">
        <v>2059</v>
      </c>
      <c r="AS4" s="521" t="s">
        <v>2060</v>
      </c>
      <c r="AT4" s="546"/>
      <c r="AU4" s="546"/>
      <c r="AV4" s="546"/>
      <c r="AW4" s="546"/>
      <c r="AX4" s="546"/>
      <c r="AY4" s="546"/>
      <c r="AZ4" s="532"/>
      <c r="BA4" s="535"/>
      <c r="BB4" s="523" t="s">
        <v>2061</v>
      </c>
      <c r="BC4" s="523"/>
      <c r="BD4" s="523" t="s">
        <v>2062</v>
      </c>
      <c r="BE4" s="523"/>
      <c r="BF4" s="376"/>
      <c r="BG4" s="376"/>
      <c r="BH4" s="378" t="s">
        <v>2063</v>
      </c>
      <c r="BI4" s="379" t="s">
        <v>2063</v>
      </c>
      <c r="BJ4" s="379" t="s">
        <v>2063</v>
      </c>
      <c r="BK4" s="379" t="s">
        <v>2063</v>
      </c>
      <c r="BL4" s="379" t="s">
        <v>2063</v>
      </c>
      <c r="BM4" s="379" t="s">
        <v>2063</v>
      </c>
      <c r="BN4" s="379" t="s">
        <v>2063</v>
      </c>
      <c r="BO4" s="379" t="s">
        <v>2063</v>
      </c>
      <c r="BP4" s="379" t="s">
        <v>2063</v>
      </c>
      <c r="BQ4" s="379" t="s">
        <v>2063</v>
      </c>
      <c r="BR4" s="379" t="s">
        <v>2063</v>
      </c>
      <c r="BS4" s="379"/>
      <c r="BT4" s="379" t="s">
        <v>2063</v>
      </c>
      <c r="BU4" s="379" t="s">
        <v>2063</v>
      </c>
      <c r="BV4" s="379" t="s">
        <v>2063</v>
      </c>
      <c r="BW4" s="379" t="s">
        <v>2063</v>
      </c>
      <c r="BX4" s="379" t="s">
        <v>2063</v>
      </c>
      <c r="BY4" s="379"/>
      <c r="BZ4" s="379" t="s">
        <v>2063</v>
      </c>
      <c r="CA4" s="379"/>
      <c r="CB4" s="379"/>
    </row>
    <row r="5" spans="1:80" ht="147">
      <c r="A5" s="549"/>
      <c r="B5" s="522"/>
      <c r="C5" s="538"/>
      <c r="D5" s="522"/>
      <c r="E5" s="522"/>
      <c r="F5" s="522"/>
      <c r="G5" s="522"/>
      <c r="H5" s="545"/>
      <c r="I5" s="545"/>
      <c r="J5" s="545"/>
      <c r="K5" s="545"/>
      <c r="L5" s="545"/>
      <c r="M5" s="545"/>
      <c r="N5" s="545"/>
      <c r="O5" s="545"/>
      <c r="P5" s="545"/>
      <c r="Q5" s="528"/>
      <c r="R5" s="522"/>
      <c r="S5" s="522"/>
      <c r="T5" s="522"/>
      <c r="U5" s="522"/>
      <c r="V5" s="522"/>
      <c r="W5" s="522"/>
      <c r="X5" s="522"/>
      <c r="Y5" s="522"/>
      <c r="Z5" s="522"/>
      <c r="AA5" s="522"/>
      <c r="AB5" s="548"/>
      <c r="AC5" s="522"/>
      <c r="AD5" s="522"/>
      <c r="AE5" s="522"/>
      <c r="AF5" s="522"/>
      <c r="AG5" s="522"/>
      <c r="AH5" s="522"/>
      <c r="AI5" s="525"/>
      <c r="AJ5" s="527"/>
      <c r="AK5" s="340" t="s">
        <v>20</v>
      </c>
      <c r="AL5" s="340" t="s">
        <v>21</v>
      </c>
      <c r="AM5" s="340" t="s">
        <v>20</v>
      </c>
      <c r="AN5" s="340" t="s">
        <v>21</v>
      </c>
      <c r="AO5" s="340" t="s">
        <v>20</v>
      </c>
      <c r="AP5" s="340" t="s">
        <v>21</v>
      </c>
      <c r="AQ5" s="545"/>
      <c r="AR5" s="522"/>
      <c r="AS5" s="522"/>
      <c r="AT5" s="381" t="s">
        <v>20</v>
      </c>
      <c r="AU5" s="381" t="s">
        <v>21</v>
      </c>
      <c r="AV5" s="381" t="s">
        <v>2064</v>
      </c>
      <c r="AW5" s="381" t="s">
        <v>2065</v>
      </c>
      <c r="AX5" s="381" t="s">
        <v>19</v>
      </c>
      <c r="AY5" s="381" t="s">
        <v>2066</v>
      </c>
      <c r="AZ5" s="533"/>
      <c r="BA5" s="536"/>
      <c r="BB5" s="382" t="s">
        <v>2067</v>
      </c>
      <c r="BC5" s="382" t="s">
        <v>2068</v>
      </c>
      <c r="BD5" s="382" t="s">
        <v>2069</v>
      </c>
      <c r="BE5" s="382" t="s">
        <v>2068</v>
      </c>
      <c r="BF5" s="376"/>
      <c r="BG5" s="376"/>
      <c r="BH5" s="383"/>
      <c r="BI5" s="384"/>
      <c r="BJ5" s="384"/>
      <c r="BK5" s="384"/>
      <c r="BL5" s="384"/>
      <c r="BM5" s="384"/>
      <c r="BN5" s="384"/>
      <c r="BO5" s="384"/>
      <c r="BP5" s="384"/>
      <c r="BQ5" s="385"/>
      <c r="BR5" s="385"/>
      <c r="BS5" s="385"/>
      <c r="BT5" s="385"/>
      <c r="BU5" s="385"/>
      <c r="BV5" s="384"/>
      <c r="BW5" s="384"/>
      <c r="BX5" s="384"/>
      <c r="BY5" s="384"/>
      <c r="BZ5" s="384"/>
      <c r="CA5" s="384"/>
      <c r="CB5" s="384"/>
    </row>
    <row r="6" spans="1:80" ht="97.5" customHeight="1">
      <c r="A6" s="443">
        <v>0</v>
      </c>
      <c r="B6" s="444">
        <v>42217</v>
      </c>
      <c r="C6" s="445">
        <v>0.8125</v>
      </c>
      <c r="D6" s="443" t="s">
        <v>2070</v>
      </c>
      <c r="E6" s="443" t="s">
        <v>2071</v>
      </c>
      <c r="F6" s="443" t="s">
        <v>2071</v>
      </c>
      <c r="G6" s="443" t="s">
        <v>235</v>
      </c>
      <c r="H6" s="443"/>
      <c r="I6" s="443"/>
      <c r="J6" s="443"/>
      <c r="K6" s="443"/>
      <c r="L6" s="443"/>
      <c r="M6" s="443"/>
      <c r="N6" s="443"/>
      <c r="O6" s="443"/>
      <c r="P6" s="443"/>
      <c r="Q6" s="443" t="s">
        <v>2072</v>
      </c>
      <c r="R6" s="443" t="s">
        <v>2073</v>
      </c>
      <c r="S6" s="446" t="s">
        <v>2074</v>
      </c>
      <c r="T6" s="443" t="s">
        <v>2075</v>
      </c>
      <c r="U6" s="444"/>
      <c r="V6" s="447"/>
      <c r="W6" s="447"/>
      <c r="X6" s="443" t="s">
        <v>2076</v>
      </c>
      <c r="Y6" s="443"/>
      <c r="Z6" s="443"/>
      <c r="AA6" s="443"/>
      <c r="AB6" s="443"/>
      <c r="AC6" s="443" t="s">
        <v>2077</v>
      </c>
      <c r="AD6" s="448"/>
      <c r="AE6" s="449"/>
      <c r="AF6" s="448"/>
      <c r="AG6" s="443"/>
      <c r="AH6" s="447"/>
      <c r="AI6" s="449"/>
      <c r="AJ6" s="450"/>
      <c r="AK6" s="443">
        <v>0</v>
      </c>
      <c r="AL6" s="443">
        <v>0</v>
      </c>
      <c r="AM6" s="443">
        <v>1</v>
      </c>
      <c r="AN6" s="443">
        <v>0</v>
      </c>
      <c r="AO6" s="443">
        <f>+AK6+AM6</f>
        <v>1</v>
      </c>
      <c r="AP6" s="443">
        <f>+AL6+AN6</f>
        <v>0</v>
      </c>
      <c r="AQ6" s="443" t="s">
        <v>2078</v>
      </c>
      <c r="AR6" s="443" t="s">
        <v>1369</v>
      </c>
      <c r="AS6" s="451" t="s">
        <v>2079</v>
      </c>
      <c r="AT6" s="397"/>
      <c r="AU6" s="397"/>
      <c r="AV6" s="397"/>
      <c r="AW6" s="397"/>
      <c r="AX6" s="397"/>
      <c r="AY6" s="397"/>
      <c r="AZ6" s="398"/>
      <c r="BA6" s="399" t="s">
        <v>2080</v>
      </c>
      <c r="BB6" s="390"/>
      <c r="BC6" s="390"/>
      <c r="BD6" s="390"/>
      <c r="BE6" s="390"/>
      <c r="BF6" s="400"/>
      <c r="BG6" s="376"/>
      <c r="BH6" s="401" t="s">
        <v>2081</v>
      </c>
      <c r="BI6" s="402" t="s">
        <v>2082</v>
      </c>
      <c r="BJ6" s="402" t="s">
        <v>2024</v>
      </c>
      <c r="BK6" s="402" t="s">
        <v>2025</v>
      </c>
      <c r="BL6" s="402" t="s">
        <v>2026</v>
      </c>
      <c r="BM6" s="402" t="s">
        <v>2027</v>
      </c>
      <c r="BN6" s="402" t="s">
        <v>2028</v>
      </c>
      <c r="BO6" s="402" t="s">
        <v>2029</v>
      </c>
      <c r="BP6" s="402" t="s">
        <v>2030</v>
      </c>
      <c r="BQ6" s="402" t="s">
        <v>2083</v>
      </c>
      <c r="BR6" s="402" t="s">
        <v>2084</v>
      </c>
      <c r="BS6" s="402" t="s">
        <v>2085</v>
      </c>
      <c r="BT6" s="402" t="s">
        <v>2086</v>
      </c>
      <c r="BU6" s="402" t="s">
        <v>2087</v>
      </c>
      <c r="BV6" s="402" t="s">
        <v>1204</v>
      </c>
      <c r="BW6" s="402" t="s">
        <v>2059</v>
      </c>
      <c r="BX6" s="402" t="s">
        <v>2060</v>
      </c>
      <c r="BY6" s="402"/>
      <c r="BZ6" s="402" t="s">
        <v>2088</v>
      </c>
      <c r="CA6" s="403" t="s">
        <v>2067</v>
      </c>
      <c r="CB6" s="403" t="s">
        <v>2089</v>
      </c>
    </row>
    <row r="7" spans="1:80" ht="59.25" customHeight="1">
      <c r="A7" s="442"/>
      <c r="B7" s="388">
        <v>42217</v>
      </c>
      <c r="C7" s="389">
        <v>0.5625</v>
      </c>
      <c r="D7" s="390" t="s">
        <v>2408</v>
      </c>
      <c r="E7" s="390" t="s">
        <v>2409</v>
      </c>
      <c r="F7" s="390" t="s">
        <v>605</v>
      </c>
      <c r="G7" s="390" t="s">
        <v>472</v>
      </c>
      <c r="H7" s="390"/>
      <c r="I7" s="390"/>
      <c r="J7" s="390"/>
      <c r="K7" s="390"/>
      <c r="L7" s="390"/>
      <c r="M7" s="390"/>
      <c r="N7" s="390"/>
      <c r="O7" s="390"/>
      <c r="P7" s="390"/>
      <c r="Q7" s="390" t="s">
        <v>2413</v>
      </c>
      <c r="R7" s="390" t="s">
        <v>2410</v>
      </c>
      <c r="S7" s="391" t="s">
        <v>2192</v>
      </c>
      <c r="T7" s="390"/>
      <c r="U7" s="392"/>
      <c r="V7" s="393"/>
      <c r="W7" s="393"/>
      <c r="X7" s="390"/>
      <c r="Y7" s="390"/>
      <c r="Z7" s="390"/>
      <c r="AA7" s="390"/>
      <c r="AB7" s="390"/>
      <c r="AC7" s="394" t="s">
        <v>2411</v>
      </c>
      <c r="AD7" s="394" t="s">
        <v>2412</v>
      </c>
      <c r="AE7" s="395"/>
      <c r="AF7" s="394"/>
      <c r="AG7" s="394"/>
      <c r="AH7" s="393"/>
      <c r="AI7" s="395"/>
      <c r="AJ7" s="394"/>
      <c r="AK7" s="390">
        <v>0</v>
      </c>
      <c r="AL7" s="390">
        <v>1</v>
      </c>
      <c r="AM7" s="390">
        <v>0</v>
      </c>
      <c r="AN7" s="390">
        <v>0</v>
      </c>
      <c r="AO7" s="387">
        <v>0</v>
      </c>
      <c r="AP7" s="387">
        <f aca="true" t="shared" si="0" ref="AP7:AP32">+AL7+AN7</f>
        <v>1</v>
      </c>
      <c r="AQ7" s="390" t="s">
        <v>2105</v>
      </c>
      <c r="AR7" s="390" t="s">
        <v>1369</v>
      </c>
      <c r="AS7" s="150" t="s">
        <v>279</v>
      </c>
      <c r="AT7" s="397"/>
      <c r="AU7" s="397"/>
      <c r="AV7" s="397"/>
      <c r="AW7" s="397"/>
      <c r="AX7" s="397"/>
      <c r="AY7" s="397"/>
      <c r="AZ7" s="398"/>
      <c r="BA7" s="399"/>
      <c r="BB7" s="390"/>
      <c r="BC7" s="390"/>
      <c r="BD7" s="390"/>
      <c r="BE7" s="390"/>
      <c r="BF7" s="400"/>
      <c r="BG7" s="376"/>
      <c r="BH7" s="405" t="s">
        <v>2092</v>
      </c>
      <c r="BI7" s="406" t="s">
        <v>2093</v>
      </c>
      <c r="BJ7" s="406" t="s">
        <v>2094</v>
      </c>
      <c r="BK7" s="406" t="s">
        <v>2095</v>
      </c>
      <c r="BL7" s="406" t="s">
        <v>2096</v>
      </c>
      <c r="BM7" s="406" t="s">
        <v>2097</v>
      </c>
      <c r="BN7" s="406" t="s">
        <v>2098</v>
      </c>
      <c r="BO7" s="406" t="s">
        <v>2099</v>
      </c>
      <c r="BP7" s="406" t="s">
        <v>2100</v>
      </c>
      <c r="BQ7" s="406" t="s">
        <v>2101</v>
      </c>
      <c r="BR7" s="406" t="s">
        <v>2074</v>
      </c>
      <c r="BS7" s="406" t="s">
        <v>2102</v>
      </c>
      <c r="BT7" s="406" t="s">
        <v>2103</v>
      </c>
      <c r="BU7" s="406" t="s">
        <v>2104</v>
      </c>
      <c r="BV7" s="406" t="s">
        <v>2105</v>
      </c>
      <c r="BW7" s="406" t="s">
        <v>1369</v>
      </c>
      <c r="BX7" s="406" t="s">
        <v>2091</v>
      </c>
      <c r="BY7" s="406"/>
      <c r="BZ7" s="406" t="s">
        <v>2106</v>
      </c>
      <c r="CA7" s="406" t="s">
        <v>2107</v>
      </c>
      <c r="CB7" s="406" t="s">
        <v>2108</v>
      </c>
    </row>
    <row r="8" spans="1:80" ht="59.25" customHeight="1">
      <c r="A8" s="442"/>
      <c r="B8" s="388">
        <v>42217</v>
      </c>
      <c r="C8" s="389">
        <v>0.041666666666666664</v>
      </c>
      <c r="D8" s="390" t="s">
        <v>2414</v>
      </c>
      <c r="E8" s="390" t="s">
        <v>2415</v>
      </c>
      <c r="F8" s="390" t="s">
        <v>53</v>
      </c>
      <c r="G8" s="390" t="s">
        <v>429</v>
      </c>
      <c r="H8" s="390"/>
      <c r="I8" s="390"/>
      <c r="J8" s="390"/>
      <c r="K8" s="390"/>
      <c r="L8" s="390"/>
      <c r="M8" s="390"/>
      <c r="N8" s="390"/>
      <c r="O8" s="390"/>
      <c r="P8" s="390"/>
      <c r="Q8" s="390" t="s">
        <v>2419</v>
      </c>
      <c r="R8" s="390" t="s">
        <v>2416</v>
      </c>
      <c r="S8" s="391" t="s">
        <v>2139</v>
      </c>
      <c r="T8" s="390"/>
      <c r="U8" s="392"/>
      <c r="V8" s="393"/>
      <c r="W8" s="393"/>
      <c r="X8" s="390"/>
      <c r="Y8" s="390"/>
      <c r="Z8" s="390"/>
      <c r="AA8" s="390"/>
      <c r="AB8" s="390"/>
      <c r="AC8" s="394" t="s">
        <v>2417</v>
      </c>
      <c r="AD8" s="394" t="s">
        <v>2418</v>
      </c>
      <c r="AE8" s="395"/>
      <c r="AF8" s="394"/>
      <c r="AG8" s="394"/>
      <c r="AH8" s="394"/>
      <c r="AI8" s="394"/>
      <c r="AJ8" s="394"/>
      <c r="AK8" s="390">
        <v>0</v>
      </c>
      <c r="AL8" s="390">
        <v>0</v>
      </c>
      <c r="AM8" s="390">
        <v>0</v>
      </c>
      <c r="AN8" s="390">
        <v>0</v>
      </c>
      <c r="AO8" s="387">
        <f aca="true" t="shared" si="1" ref="AO8:AO32">+AK8+AM8</f>
        <v>0</v>
      </c>
      <c r="AP8" s="387">
        <f t="shared" si="0"/>
        <v>0</v>
      </c>
      <c r="AQ8" s="390" t="s">
        <v>2105</v>
      </c>
      <c r="AR8" s="390" t="s">
        <v>1369</v>
      </c>
      <c r="AS8" s="150" t="s">
        <v>2247</v>
      </c>
      <c r="AT8" s="397"/>
      <c r="AU8" s="397"/>
      <c r="AV8" s="397"/>
      <c r="AW8" s="397"/>
      <c r="AX8" s="397"/>
      <c r="AY8" s="397"/>
      <c r="AZ8" s="398"/>
      <c r="BA8" s="399"/>
      <c r="BB8" s="390"/>
      <c r="BC8" s="390"/>
      <c r="BD8" s="390"/>
      <c r="BE8" s="390"/>
      <c r="BF8" s="400"/>
      <c r="BG8" s="376"/>
      <c r="BH8" s="408" t="s">
        <v>2112</v>
      </c>
      <c r="BI8" s="409" t="s">
        <v>2113</v>
      </c>
      <c r="BJ8" s="409" t="s">
        <v>2114</v>
      </c>
      <c r="BK8" s="409" t="s">
        <v>2115</v>
      </c>
      <c r="BL8" s="409" t="s">
        <v>2116</v>
      </c>
      <c r="BM8" s="409" t="s">
        <v>1878</v>
      </c>
      <c r="BN8" s="409" t="s">
        <v>2117</v>
      </c>
      <c r="BO8" s="409" t="s">
        <v>2118</v>
      </c>
      <c r="BP8" s="409" t="s">
        <v>2119</v>
      </c>
      <c r="BQ8" s="409" t="s">
        <v>2120</v>
      </c>
      <c r="BR8" s="409" t="s">
        <v>2121</v>
      </c>
      <c r="BS8" s="409" t="s">
        <v>2122</v>
      </c>
      <c r="BT8" s="409" t="s">
        <v>2123</v>
      </c>
      <c r="BU8" s="409" t="s">
        <v>2124</v>
      </c>
      <c r="BV8" s="409" t="s">
        <v>2125</v>
      </c>
      <c r="BW8" s="409" t="s">
        <v>1204</v>
      </c>
      <c r="BX8" s="409" t="s">
        <v>2126</v>
      </c>
      <c r="BY8" s="409"/>
      <c r="BZ8" s="409" t="s">
        <v>2127</v>
      </c>
      <c r="CA8" s="409" t="s">
        <v>2128</v>
      </c>
      <c r="CB8" s="409" t="s">
        <v>2129</v>
      </c>
    </row>
    <row r="9" spans="1:80" ht="59.25" customHeight="1">
      <c r="A9" s="387"/>
      <c r="B9" s="388">
        <v>42218</v>
      </c>
      <c r="C9" s="389">
        <v>0.7430555555555555</v>
      </c>
      <c r="D9" s="390" t="s">
        <v>2420</v>
      </c>
      <c r="E9" s="390" t="s">
        <v>2421</v>
      </c>
      <c r="F9" s="390" t="s">
        <v>1139</v>
      </c>
      <c r="G9" s="390" t="s">
        <v>723</v>
      </c>
      <c r="H9" s="390"/>
      <c r="I9" s="390"/>
      <c r="J9" s="390"/>
      <c r="K9" s="390"/>
      <c r="L9" s="390"/>
      <c r="M9" s="390"/>
      <c r="N9" s="390"/>
      <c r="O9" s="390"/>
      <c r="P9" s="390"/>
      <c r="Q9" s="390" t="s">
        <v>2425</v>
      </c>
      <c r="R9" s="390" t="s">
        <v>2423</v>
      </c>
      <c r="S9" s="391" t="s">
        <v>2074</v>
      </c>
      <c r="T9" s="390"/>
      <c r="U9" s="392"/>
      <c r="V9" s="393"/>
      <c r="W9" s="393"/>
      <c r="X9" s="390"/>
      <c r="Y9" s="390"/>
      <c r="Z9" s="390"/>
      <c r="AA9" s="390"/>
      <c r="AB9" s="390"/>
      <c r="AC9" s="394" t="s">
        <v>2422</v>
      </c>
      <c r="AD9" s="394" t="s">
        <v>2424</v>
      </c>
      <c r="AE9" s="395"/>
      <c r="AF9" s="394"/>
      <c r="AG9" s="394"/>
      <c r="AH9" s="394"/>
      <c r="AI9" s="394"/>
      <c r="AJ9" s="394"/>
      <c r="AK9" s="390">
        <v>0</v>
      </c>
      <c r="AL9" s="390">
        <v>1</v>
      </c>
      <c r="AM9" s="390">
        <v>0</v>
      </c>
      <c r="AN9" s="390">
        <v>0</v>
      </c>
      <c r="AO9" s="387">
        <f t="shared" si="1"/>
        <v>0</v>
      </c>
      <c r="AP9" s="387">
        <f t="shared" si="0"/>
        <v>1</v>
      </c>
      <c r="AQ9" s="390" t="s">
        <v>279</v>
      </c>
      <c r="AR9" s="390" t="s">
        <v>1369</v>
      </c>
      <c r="AS9" s="150" t="s">
        <v>2091</v>
      </c>
      <c r="AT9" s="397"/>
      <c r="AU9" s="397"/>
      <c r="AV9" s="397"/>
      <c r="AW9" s="397"/>
      <c r="AX9" s="397"/>
      <c r="AY9" s="397"/>
      <c r="AZ9" s="398"/>
      <c r="BA9" s="399"/>
      <c r="BB9" s="390"/>
      <c r="BC9" s="390"/>
      <c r="BD9" s="390"/>
      <c r="BE9" s="390"/>
      <c r="BF9" s="400"/>
      <c r="BG9" s="376"/>
      <c r="BH9" s="408" t="s">
        <v>2132</v>
      </c>
      <c r="BI9" s="409" t="s">
        <v>2133</v>
      </c>
      <c r="BJ9" s="409" t="s">
        <v>2134</v>
      </c>
      <c r="BK9" s="409" t="s">
        <v>2132</v>
      </c>
      <c r="BL9" s="409" t="s">
        <v>2132</v>
      </c>
      <c r="BM9" s="409" t="s">
        <v>2135</v>
      </c>
      <c r="BN9" s="409" t="s">
        <v>2136</v>
      </c>
      <c r="BO9" s="409" t="s">
        <v>1290</v>
      </c>
      <c r="BP9" s="409" t="s">
        <v>2137</v>
      </c>
      <c r="BQ9" s="409" t="s">
        <v>2138</v>
      </c>
      <c r="BR9" s="409" t="s">
        <v>2139</v>
      </c>
      <c r="BS9" s="409" t="s">
        <v>2140</v>
      </c>
      <c r="BT9" s="409" t="s">
        <v>2141</v>
      </c>
      <c r="BU9" s="409" t="s">
        <v>2142</v>
      </c>
      <c r="BV9" s="409" t="s">
        <v>2143</v>
      </c>
      <c r="BW9" s="409" t="s">
        <v>369</v>
      </c>
      <c r="BX9" s="409" t="s">
        <v>2144</v>
      </c>
      <c r="BY9" s="409"/>
      <c r="BZ9" s="409" t="s">
        <v>2145</v>
      </c>
      <c r="CA9" s="409" t="s">
        <v>2146</v>
      </c>
      <c r="CB9" s="409" t="s">
        <v>2147</v>
      </c>
    </row>
    <row r="10" spans="1:80" ht="59.25" customHeight="1">
      <c r="A10" s="411"/>
      <c r="B10" s="388">
        <v>42218</v>
      </c>
      <c r="C10" s="389">
        <v>0.6875</v>
      </c>
      <c r="D10" s="387" t="s">
        <v>2426</v>
      </c>
      <c r="E10" s="387"/>
      <c r="F10" s="387" t="s">
        <v>2427</v>
      </c>
      <c r="G10" s="387" t="s">
        <v>2428</v>
      </c>
      <c r="H10" s="390"/>
      <c r="I10" s="390"/>
      <c r="J10" s="390"/>
      <c r="K10" s="390"/>
      <c r="L10" s="390"/>
      <c r="M10" s="390"/>
      <c r="N10" s="390"/>
      <c r="O10" s="390"/>
      <c r="P10" s="390"/>
      <c r="Q10" s="390" t="s">
        <v>2429</v>
      </c>
      <c r="R10" s="390" t="s">
        <v>2430</v>
      </c>
      <c r="S10" s="390" t="s">
        <v>2074</v>
      </c>
      <c r="T10" s="390"/>
      <c r="U10" s="392"/>
      <c r="V10" s="390"/>
      <c r="W10" s="390"/>
      <c r="X10" s="390"/>
      <c r="Y10" s="390"/>
      <c r="Z10" s="390"/>
      <c r="AA10" s="390"/>
      <c r="AB10" s="390"/>
      <c r="AC10" s="412" t="s">
        <v>2431</v>
      </c>
      <c r="AD10" s="412" t="s">
        <v>2432</v>
      </c>
      <c r="AE10" s="395"/>
      <c r="AF10" s="412"/>
      <c r="AG10" s="390"/>
      <c r="AH10" s="387"/>
      <c r="AI10" s="395"/>
      <c r="AJ10" s="396"/>
      <c r="AK10" s="390">
        <v>0</v>
      </c>
      <c r="AL10" s="390">
        <v>0</v>
      </c>
      <c r="AM10" s="390">
        <v>0</v>
      </c>
      <c r="AN10" s="390">
        <v>0</v>
      </c>
      <c r="AO10" s="387">
        <f t="shared" si="1"/>
        <v>0</v>
      </c>
      <c r="AP10" s="387">
        <f t="shared" si="0"/>
        <v>0</v>
      </c>
      <c r="AQ10" s="390" t="s">
        <v>267</v>
      </c>
      <c r="AR10" s="390" t="s">
        <v>1369</v>
      </c>
      <c r="AS10" s="150" t="s">
        <v>2200</v>
      </c>
      <c r="AT10" s="397"/>
      <c r="AU10" s="397"/>
      <c r="AV10" s="397"/>
      <c r="AW10" s="397"/>
      <c r="AX10" s="397"/>
      <c r="AY10" s="397"/>
      <c r="AZ10" s="398"/>
      <c r="BA10" s="399"/>
      <c r="BB10" s="390"/>
      <c r="BC10" s="390"/>
      <c r="BD10" s="390"/>
      <c r="BE10" s="390"/>
      <c r="BF10" s="400"/>
      <c r="BG10" s="376"/>
      <c r="BH10" s="413" t="s">
        <v>279</v>
      </c>
      <c r="BI10" s="409" t="s">
        <v>2150</v>
      </c>
      <c r="BJ10" s="409" t="s">
        <v>2151</v>
      </c>
      <c r="BK10" s="414" t="s">
        <v>279</v>
      </c>
      <c r="BL10" s="414" t="s">
        <v>279</v>
      </c>
      <c r="BM10" s="409" t="s">
        <v>2152</v>
      </c>
      <c r="BN10" s="409" t="s">
        <v>2153</v>
      </c>
      <c r="BO10" s="409" t="s">
        <v>2154</v>
      </c>
      <c r="BP10" s="409" t="s">
        <v>2132</v>
      </c>
      <c r="BQ10" s="409" t="s">
        <v>2155</v>
      </c>
      <c r="BR10" s="409" t="s">
        <v>2156</v>
      </c>
      <c r="BS10" s="409" t="s">
        <v>2157</v>
      </c>
      <c r="BT10" s="409" t="s">
        <v>2158</v>
      </c>
      <c r="BU10" s="409" t="s">
        <v>2159</v>
      </c>
      <c r="BV10" s="409" t="s">
        <v>2078</v>
      </c>
      <c r="BW10" s="409"/>
      <c r="BX10" s="409" t="s">
        <v>2160</v>
      </c>
      <c r="BY10" s="409"/>
      <c r="BZ10" s="409" t="s">
        <v>2161</v>
      </c>
      <c r="CA10" s="409" t="s">
        <v>2162</v>
      </c>
      <c r="CB10" s="409" t="s">
        <v>2163</v>
      </c>
    </row>
    <row r="11" spans="1:80" ht="59.25" customHeight="1">
      <c r="A11" s="442"/>
      <c r="B11" s="388">
        <v>42220</v>
      </c>
      <c r="C11" s="389">
        <v>0.576388888888889</v>
      </c>
      <c r="D11" s="390" t="s">
        <v>2434</v>
      </c>
      <c r="E11" s="390" t="s">
        <v>2433</v>
      </c>
      <c r="F11" s="390" t="s">
        <v>148</v>
      </c>
      <c r="G11" s="390" t="s">
        <v>149</v>
      </c>
      <c r="H11" s="390"/>
      <c r="I11" s="390"/>
      <c r="J11" s="390"/>
      <c r="K11" s="390"/>
      <c r="L11" s="390"/>
      <c r="M11" s="390"/>
      <c r="N11" s="390"/>
      <c r="O11" s="390"/>
      <c r="P11" s="390"/>
      <c r="Q11" s="390" t="s">
        <v>2436</v>
      </c>
      <c r="R11" s="387" t="s">
        <v>2435</v>
      </c>
      <c r="S11" s="390" t="s">
        <v>2192</v>
      </c>
      <c r="T11" s="390"/>
      <c r="U11" s="392"/>
      <c r="V11" s="387"/>
      <c r="W11" s="387"/>
      <c r="X11" s="390"/>
      <c r="Y11" s="390"/>
      <c r="Z11" s="390"/>
      <c r="AA11" s="387"/>
      <c r="AB11" s="387"/>
      <c r="AC11" s="387" t="s">
        <v>2437</v>
      </c>
      <c r="AD11" s="387" t="s">
        <v>2438</v>
      </c>
      <c r="AE11" s="395"/>
      <c r="AF11" s="387"/>
      <c r="AG11" s="387"/>
      <c r="AH11" s="387"/>
      <c r="AI11" s="395"/>
      <c r="AJ11" s="396"/>
      <c r="AK11" s="387">
        <v>0</v>
      </c>
      <c r="AL11" s="387">
        <v>0</v>
      </c>
      <c r="AM11" s="387">
        <v>1</v>
      </c>
      <c r="AN11" s="387">
        <v>0</v>
      </c>
      <c r="AO11" s="387">
        <f t="shared" si="1"/>
        <v>1</v>
      </c>
      <c r="AP11" s="387">
        <f t="shared" si="0"/>
        <v>0</v>
      </c>
      <c r="AQ11" s="390" t="s">
        <v>2143</v>
      </c>
      <c r="AR11" s="387" t="s">
        <v>1204</v>
      </c>
      <c r="AS11" s="150" t="s">
        <v>2232</v>
      </c>
      <c r="AT11" s="397"/>
      <c r="AU11" s="397"/>
      <c r="AV11" s="397"/>
      <c r="AW11" s="397"/>
      <c r="AX11" s="397"/>
      <c r="AY11" s="397"/>
      <c r="AZ11" s="398"/>
      <c r="BA11" s="415"/>
      <c r="BB11" s="390"/>
      <c r="BC11" s="390"/>
      <c r="BD11" s="390"/>
      <c r="BE11" s="390"/>
      <c r="BF11" s="400"/>
      <c r="BG11" s="376"/>
      <c r="BH11" s="413"/>
      <c r="BI11" s="409" t="s">
        <v>2165</v>
      </c>
      <c r="BJ11" s="409" t="s">
        <v>2166</v>
      </c>
      <c r="BK11" s="409"/>
      <c r="BL11" s="409"/>
      <c r="BM11" s="409" t="s">
        <v>2167</v>
      </c>
      <c r="BN11" s="409" t="s">
        <v>2132</v>
      </c>
      <c r="BO11" s="409" t="s">
        <v>2168</v>
      </c>
      <c r="BP11" s="414" t="s">
        <v>279</v>
      </c>
      <c r="BQ11" s="409" t="s">
        <v>111</v>
      </c>
      <c r="BR11" s="409" t="s">
        <v>2110</v>
      </c>
      <c r="BS11" s="409" t="s">
        <v>2169</v>
      </c>
      <c r="BT11" s="409" t="s">
        <v>2170</v>
      </c>
      <c r="BU11" s="409" t="s">
        <v>2171</v>
      </c>
      <c r="BV11" s="409" t="s">
        <v>2172</v>
      </c>
      <c r="BW11" s="409"/>
      <c r="BX11" s="409" t="s">
        <v>2173</v>
      </c>
      <c r="BY11" s="409"/>
      <c r="BZ11" s="409" t="s">
        <v>122</v>
      </c>
      <c r="CA11" s="409" t="s">
        <v>2132</v>
      </c>
      <c r="CB11" s="409" t="s">
        <v>2174</v>
      </c>
    </row>
    <row r="12" spans="1:80" ht="59.25" customHeight="1">
      <c r="A12" s="442"/>
      <c r="B12" s="388">
        <v>42221</v>
      </c>
      <c r="C12" s="389">
        <v>0.2152777777777778</v>
      </c>
      <c r="D12" s="390" t="s">
        <v>2439</v>
      </c>
      <c r="E12" s="390" t="s">
        <v>2440</v>
      </c>
      <c r="F12" s="390" t="s">
        <v>2440</v>
      </c>
      <c r="G12" s="390" t="s">
        <v>149</v>
      </c>
      <c r="H12" s="390"/>
      <c r="I12" s="390"/>
      <c r="J12" s="390"/>
      <c r="K12" s="390"/>
      <c r="L12" s="390"/>
      <c r="M12" s="390"/>
      <c r="N12" s="390"/>
      <c r="O12" s="390"/>
      <c r="P12" s="390"/>
      <c r="Q12" s="390" t="s">
        <v>2441</v>
      </c>
      <c r="R12" s="387" t="s">
        <v>2442</v>
      </c>
      <c r="S12" s="390" t="s">
        <v>2074</v>
      </c>
      <c r="T12" s="390"/>
      <c r="U12" s="392"/>
      <c r="V12" s="387"/>
      <c r="W12" s="387"/>
      <c r="X12" s="390"/>
      <c r="Y12" s="390"/>
      <c r="Z12" s="387"/>
      <c r="AA12" s="387"/>
      <c r="AB12" s="387"/>
      <c r="AC12" s="387" t="s">
        <v>2443</v>
      </c>
      <c r="AD12" s="387" t="s">
        <v>2444</v>
      </c>
      <c r="AE12" s="395"/>
      <c r="AF12" s="387"/>
      <c r="AG12" s="387"/>
      <c r="AH12" s="387"/>
      <c r="AI12" s="395"/>
      <c r="AJ12" s="396"/>
      <c r="AK12" s="387">
        <v>0</v>
      </c>
      <c r="AL12" s="387">
        <v>1</v>
      </c>
      <c r="AM12" s="387">
        <v>1</v>
      </c>
      <c r="AN12" s="387">
        <v>1</v>
      </c>
      <c r="AO12" s="387">
        <f t="shared" si="1"/>
        <v>1</v>
      </c>
      <c r="AP12" s="387">
        <f t="shared" si="0"/>
        <v>2</v>
      </c>
      <c r="AQ12" s="390" t="s">
        <v>2164</v>
      </c>
      <c r="AR12" s="387" t="s">
        <v>369</v>
      </c>
      <c r="AS12" s="150" t="s">
        <v>279</v>
      </c>
      <c r="AT12" s="397"/>
      <c r="AU12" s="397"/>
      <c r="AV12" s="397"/>
      <c r="AW12" s="397"/>
      <c r="AX12" s="397"/>
      <c r="AY12" s="397"/>
      <c r="AZ12" s="397"/>
      <c r="BA12" s="390"/>
      <c r="BB12" s="390"/>
      <c r="BC12" s="390"/>
      <c r="BD12" s="390"/>
      <c r="BE12" s="390"/>
      <c r="BF12" s="400"/>
      <c r="BG12" s="400"/>
      <c r="BH12" s="408"/>
      <c r="BI12" s="409" t="s">
        <v>2176</v>
      </c>
      <c r="BJ12" s="414" t="s">
        <v>279</v>
      </c>
      <c r="BK12" s="409"/>
      <c r="BL12" s="409"/>
      <c r="BM12" s="409" t="s">
        <v>2177</v>
      </c>
      <c r="BN12" s="414" t="s">
        <v>279</v>
      </c>
      <c r="BO12" s="409" t="s">
        <v>2178</v>
      </c>
      <c r="BP12" s="409"/>
      <c r="BQ12" s="409" t="s">
        <v>2179</v>
      </c>
      <c r="BR12" s="409" t="s">
        <v>2180</v>
      </c>
      <c r="BS12" s="409" t="s">
        <v>2075</v>
      </c>
      <c r="BT12" s="409" t="s">
        <v>2181</v>
      </c>
      <c r="BU12" s="409" t="s">
        <v>2182</v>
      </c>
      <c r="BV12" s="409" t="s">
        <v>2172</v>
      </c>
      <c r="BW12" s="409"/>
      <c r="BX12" s="409" t="s">
        <v>2183</v>
      </c>
      <c r="BY12" s="409"/>
      <c r="BZ12" s="409" t="s">
        <v>2179</v>
      </c>
      <c r="CA12" s="414" t="s">
        <v>279</v>
      </c>
      <c r="CB12" s="409" t="s">
        <v>2184</v>
      </c>
    </row>
    <row r="13" spans="1:80" ht="59.25" customHeight="1">
      <c r="A13" s="442"/>
      <c r="B13" s="388">
        <v>42222</v>
      </c>
      <c r="C13" s="389">
        <v>0.16666666666666666</v>
      </c>
      <c r="D13" s="390" t="s">
        <v>1477</v>
      </c>
      <c r="E13" s="390" t="s">
        <v>2445</v>
      </c>
      <c r="F13" s="390" t="s">
        <v>53</v>
      </c>
      <c r="G13" s="390" t="s">
        <v>548</v>
      </c>
      <c r="H13" s="390"/>
      <c r="I13" s="390"/>
      <c r="J13" s="390"/>
      <c r="K13" s="390"/>
      <c r="L13" s="390"/>
      <c r="M13" s="390"/>
      <c r="N13" s="390"/>
      <c r="O13" s="390"/>
      <c r="P13" s="390"/>
      <c r="Q13" s="390" t="s">
        <v>2446</v>
      </c>
      <c r="R13" s="387" t="s">
        <v>2447</v>
      </c>
      <c r="S13" s="390" t="s">
        <v>2074</v>
      </c>
      <c r="T13" s="390"/>
      <c r="U13" s="392"/>
      <c r="V13" s="387"/>
      <c r="W13" s="387"/>
      <c r="X13" s="390"/>
      <c r="Y13" s="390"/>
      <c r="Z13" s="387"/>
      <c r="AA13" s="387"/>
      <c r="AB13" s="387"/>
      <c r="AC13" s="387" t="s">
        <v>2448</v>
      </c>
      <c r="AD13" s="387" t="s">
        <v>2449</v>
      </c>
      <c r="AE13" s="395"/>
      <c r="AF13" s="387"/>
      <c r="AG13" s="387"/>
      <c r="AH13" s="387"/>
      <c r="AI13" s="395"/>
      <c r="AJ13" s="396"/>
      <c r="AK13" s="387">
        <v>0</v>
      </c>
      <c r="AL13" s="387">
        <v>0</v>
      </c>
      <c r="AM13" s="387">
        <v>0</v>
      </c>
      <c r="AN13" s="387">
        <v>1</v>
      </c>
      <c r="AO13" s="387">
        <f t="shared" si="1"/>
        <v>0</v>
      </c>
      <c r="AP13" s="387">
        <f t="shared" si="0"/>
        <v>1</v>
      </c>
      <c r="AQ13" s="390" t="s">
        <v>408</v>
      </c>
      <c r="AR13" s="387" t="s">
        <v>1369</v>
      </c>
      <c r="AS13" s="150" t="s">
        <v>2079</v>
      </c>
      <c r="AT13" s="397"/>
      <c r="AU13" s="397"/>
      <c r="AV13" s="397"/>
      <c r="AW13" s="397"/>
      <c r="AX13" s="397"/>
      <c r="AY13" s="397"/>
      <c r="AZ13" s="398"/>
      <c r="BA13" s="415"/>
      <c r="BB13" s="390"/>
      <c r="BC13" s="390"/>
      <c r="BD13" s="390"/>
      <c r="BE13" s="390"/>
      <c r="BF13" s="376"/>
      <c r="BG13" s="376"/>
      <c r="BH13" s="408"/>
      <c r="BI13" s="414" t="s">
        <v>279</v>
      </c>
      <c r="BJ13" s="409"/>
      <c r="BK13" s="409"/>
      <c r="BL13" s="409"/>
      <c r="BM13" s="409" t="s">
        <v>2185</v>
      </c>
      <c r="BN13" s="409"/>
      <c r="BO13" s="409" t="s">
        <v>2186</v>
      </c>
      <c r="BP13" s="409"/>
      <c r="BQ13" s="409" t="s">
        <v>2187</v>
      </c>
      <c r="BR13" s="409" t="s">
        <v>2188</v>
      </c>
      <c r="BS13" s="409" t="s">
        <v>2148</v>
      </c>
      <c r="BT13" s="409" t="s">
        <v>2189</v>
      </c>
      <c r="BU13" s="414" t="s">
        <v>279</v>
      </c>
      <c r="BV13" s="409" t="s">
        <v>2164</v>
      </c>
      <c r="BW13" s="409"/>
      <c r="BX13" s="409" t="s">
        <v>2190</v>
      </c>
      <c r="BY13" s="409"/>
      <c r="BZ13" s="409" t="s">
        <v>2155</v>
      </c>
      <c r="CA13" s="409"/>
      <c r="CB13" s="409" t="s">
        <v>2132</v>
      </c>
    </row>
    <row r="14" spans="1:80" ht="59.25" customHeight="1">
      <c r="A14" s="442"/>
      <c r="B14" s="388">
        <v>42222</v>
      </c>
      <c r="C14" s="389">
        <v>0.8333333333333334</v>
      </c>
      <c r="D14" s="390" t="s">
        <v>2450</v>
      </c>
      <c r="E14" s="390" t="s">
        <v>2451</v>
      </c>
      <c r="F14" s="390" t="s">
        <v>186</v>
      </c>
      <c r="G14" s="390" t="s">
        <v>297</v>
      </c>
      <c r="H14" s="390"/>
      <c r="I14" s="390"/>
      <c r="J14" s="390"/>
      <c r="K14" s="390"/>
      <c r="L14" s="390"/>
      <c r="M14" s="390"/>
      <c r="N14" s="390"/>
      <c r="O14" s="390"/>
      <c r="P14" s="390"/>
      <c r="Q14" s="390" t="s">
        <v>2455</v>
      </c>
      <c r="R14" s="387" t="s">
        <v>2452</v>
      </c>
      <c r="S14" s="390" t="s">
        <v>2074</v>
      </c>
      <c r="T14" s="390"/>
      <c r="U14" s="392"/>
      <c r="V14" s="387"/>
      <c r="W14" s="387"/>
      <c r="X14" s="390"/>
      <c r="Y14" s="390"/>
      <c r="Z14" s="387"/>
      <c r="AA14" s="387"/>
      <c r="AB14" s="387"/>
      <c r="AC14" s="387" t="s">
        <v>2453</v>
      </c>
      <c r="AD14" s="387" t="s">
        <v>2454</v>
      </c>
      <c r="AE14" s="395"/>
      <c r="AF14" s="387"/>
      <c r="AG14" s="387"/>
      <c r="AH14" s="387"/>
      <c r="AI14" s="395"/>
      <c r="AJ14" s="396"/>
      <c r="AK14" s="387">
        <v>0</v>
      </c>
      <c r="AL14" s="387">
        <v>0</v>
      </c>
      <c r="AM14" s="387">
        <v>0</v>
      </c>
      <c r="AN14" s="387">
        <v>2</v>
      </c>
      <c r="AO14" s="387">
        <f t="shared" si="1"/>
        <v>0</v>
      </c>
      <c r="AP14" s="387">
        <f t="shared" si="0"/>
        <v>2</v>
      </c>
      <c r="AQ14" s="390" t="s">
        <v>2195</v>
      </c>
      <c r="AR14" s="387" t="s">
        <v>1204</v>
      </c>
      <c r="AS14" s="150" t="s">
        <v>2079</v>
      </c>
      <c r="AT14" s="417"/>
      <c r="AU14" s="417"/>
      <c r="AV14" s="417"/>
      <c r="AW14" s="417"/>
      <c r="AX14" s="417"/>
      <c r="AY14" s="417"/>
      <c r="AZ14" s="418"/>
      <c r="BA14" s="419"/>
      <c r="BB14" s="420"/>
      <c r="BC14" s="420"/>
      <c r="BD14" s="420"/>
      <c r="BE14" s="420"/>
      <c r="BF14" s="376"/>
      <c r="BG14" s="376"/>
      <c r="BH14" s="408"/>
      <c r="BI14" s="409"/>
      <c r="BJ14" s="409"/>
      <c r="BK14" s="409"/>
      <c r="BL14" s="409"/>
      <c r="BM14" s="409" t="s">
        <v>2132</v>
      </c>
      <c r="BN14" s="409"/>
      <c r="BO14" s="409" t="s">
        <v>2176</v>
      </c>
      <c r="BP14" s="409"/>
      <c r="BQ14" s="409" t="s">
        <v>2191</v>
      </c>
      <c r="BR14" s="409" t="s">
        <v>2192</v>
      </c>
      <c r="BS14" s="409" t="s">
        <v>2193</v>
      </c>
      <c r="BT14" s="409" t="s">
        <v>2194</v>
      </c>
      <c r="BU14" s="409"/>
      <c r="BV14" s="409" t="s">
        <v>2195</v>
      </c>
      <c r="BW14" s="409"/>
      <c r="BX14" s="409" t="s">
        <v>2196</v>
      </c>
      <c r="BY14" s="409"/>
      <c r="BZ14" s="409" t="s">
        <v>1351</v>
      </c>
      <c r="CA14" s="409"/>
      <c r="CB14" s="414" t="s">
        <v>279</v>
      </c>
    </row>
    <row r="15" spans="1:80" ht="59.25" customHeight="1">
      <c r="A15" s="387"/>
      <c r="B15" s="388">
        <v>42229</v>
      </c>
      <c r="C15" s="389">
        <v>0.37847222222222227</v>
      </c>
      <c r="D15" s="390" t="s">
        <v>2456</v>
      </c>
      <c r="E15" s="390" t="s">
        <v>412</v>
      </c>
      <c r="F15" s="390" t="s">
        <v>413</v>
      </c>
      <c r="G15" s="390" t="s">
        <v>723</v>
      </c>
      <c r="H15" s="390"/>
      <c r="I15" s="390"/>
      <c r="J15" s="390"/>
      <c r="K15" s="390"/>
      <c r="L15" s="390"/>
      <c r="M15" s="390"/>
      <c r="N15" s="390"/>
      <c r="O15" s="390"/>
      <c r="P15" s="390"/>
      <c r="Q15" s="390" t="s">
        <v>2460</v>
      </c>
      <c r="R15" s="390" t="s">
        <v>2457</v>
      </c>
      <c r="S15" s="390" t="s">
        <v>2156</v>
      </c>
      <c r="T15" s="390"/>
      <c r="U15" s="392"/>
      <c r="V15" s="387"/>
      <c r="W15" s="387"/>
      <c r="X15" s="390"/>
      <c r="Y15" s="390"/>
      <c r="Z15" s="390"/>
      <c r="AA15" s="387"/>
      <c r="AB15" s="387"/>
      <c r="AC15" s="387" t="s">
        <v>2458</v>
      </c>
      <c r="AD15" s="387" t="s">
        <v>2459</v>
      </c>
      <c r="AE15" s="395"/>
      <c r="AF15" s="387"/>
      <c r="AG15" s="387"/>
      <c r="AH15" s="387"/>
      <c r="AI15" s="395"/>
      <c r="AJ15" s="396"/>
      <c r="AK15" s="387">
        <v>0</v>
      </c>
      <c r="AL15" s="387">
        <v>0</v>
      </c>
      <c r="AM15" s="387">
        <v>1</v>
      </c>
      <c r="AN15" s="387">
        <v>0</v>
      </c>
      <c r="AO15" s="387">
        <f t="shared" si="1"/>
        <v>1</v>
      </c>
      <c r="AP15" s="387">
        <f t="shared" si="0"/>
        <v>0</v>
      </c>
      <c r="AQ15" s="390" t="s">
        <v>2164</v>
      </c>
      <c r="AR15" s="387" t="s">
        <v>1369</v>
      </c>
      <c r="AS15" s="150" t="s">
        <v>2126</v>
      </c>
      <c r="AT15" s="397"/>
      <c r="AU15" s="397"/>
      <c r="AV15" s="397"/>
      <c r="AW15" s="397"/>
      <c r="AX15" s="397"/>
      <c r="AY15" s="397"/>
      <c r="AZ15" s="397"/>
      <c r="BA15" s="390"/>
      <c r="BB15" s="390"/>
      <c r="BC15" s="390"/>
      <c r="BD15" s="390"/>
      <c r="BE15" s="390"/>
      <c r="BF15" s="376"/>
      <c r="BG15" s="376"/>
      <c r="BH15" s="408"/>
      <c r="BI15" s="409"/>
      <c r="BJ15" s="409"/>
      <c r="BK15" s="409"/>
      <c r="BL15" s="409"/>
      <c r="BM15" s="414" t="s">
        <v>279</v>
      </c>
      <c r="BN15" s="409"/>
      <c r="BO15" s="414" t="s">
        <v>279</v>
      </c>
      <c r="BP15" s="409"/>
      <c r="BQ15" s="414" t="s">
        <v>279</v>
      </c>
      <c r="BR15" s="409"/>
      <c r="BS15" s="409" t="s">
        <v>2198</v>
      </c>
      <c r="BT15" s="409" t="s">
        <v>2199</v>
      </c>
      <c r="BU15" s="409"/>
      <c r="BV15" s="409" t="s">
        <v>2149</v>
      </c>
      <c r="BW15" s="409"/>
      <c r="BX15" s="409" t="s">
        <v>2200</v>
      </c>
      <c r="BY15" s="409"/>
      <c r="BZ15" s="409" t="s">
        <v>2201</v>
      </c>
      <c r="CA15" s="409"/>
      <c r="CB15" s="409"/>
    </row>
    <row r="16" spans="1:80" ht="59.25" customHeight="1">
      <c r="A16" s="442"/>
      <c r="B16" s="388">
        <v>42224</v>
      </c>
      <c r="C16" s="389">
        <v>0.4791666666666667</v>
      </c>
      <c r="D16" s="390" t="s">
        <v>2461</v>
      </c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 t="s">
        <v>2462</v>
      </c>
      <c r="R16" s="390" t="s">
        <v>2463</v>
      </c>
      <c r="S16" s="390" t="s">
        <v>2192</v>
      </c>
      <c r="T16" s="390"/>
      <c r="U16" s="392"/>
      <c r="V16" s="387"/>
      <c r="W16" s="387"/>
      <c r="X16" s="390"/>
      <c r="Y16" s="390"/>
      <c r="Z16" s="390"/>
      <c r="AA16" s="387"/>
      <c r="AB16" s="387"/>
      <c r="AC16" s="387" t="s">
        <v>2464</v>
      </c>
      <c r="AD16" s="387" t="s">
        <v>2465</v>
      </c>
      <c r="AE16" s="395"/>
      <c r="AF16" s="387"/>
      <c r="AG16" s="387"/>
      <c r="AH16" s="387"/>
      <c r="AI16" s="395"/>
      <c r="AJ16" s="396"/>
      <c r="AK16" s="387">
        <v>0</v>
      </c>
      <c r="AL16" s="387">
        <v>0</v>
      </c>
      <c r="AM16" s="387">
        <v>0</v>
      </c>
      <c r="AN16" s="387">
        <v>28</v>
      </c>
      <c r="AO16" s="387">
        <f t="shared" si="1"/>
        <v>0</v>
      </c>
      <c r="AP16" s="387">
        <f t="shared" si="0"/>
        <v>28</v>
      </c>
      <c r="AQ16" s="390" t="s">
        <v>267</v>
      </c>
      <c r="AR16" s="387" t="s">
        <v>1204</v>
      </c>
      <c r="AS16" s="150" t="s">
        <v>2247</v>
      </c>
      <c r="AT16" s="397"/>
      <c r="AU16" s="397"/>
      <c r="AV16" s="397"/>
      <c r="AW16" s="397"/>
      <c r="AX16" s="397"/>
      <c r="AY16" s="397"/>
      <c r="AZ16" s="398"/>
      <c r="BA16" s="415"/>
      <c r="BB16" s="390"/>
      <c r="BC16" s="390"/>
      <c r="BD16" s="390"/>
      <c r="BE16" s="390"/>
      <c r="BF16" s="376"/>
      <c r="BG16" s="376"/>
      <c r="BH16" s="408"/>
      <c r="BI16" s="409"/>
      <c r="BJ16" s="409"/>
      <c r="BK16" s="409"/>
      <c r="BL16" s="409"/>
      <c r="BM16" s="409"/>
      <c r="BN16" s="409"/>
      <c r="BO16" s="409"/>
      <c r="BP16" s="409"/>
      <c r="BQ16" s="409" t="s">
        <v>2204</v>
      </c>
      <c r="BR16" s="409"/>
      <c r="BS16" s="409" t="s">
        <v>2205</v>
      </c>
      <c r="BT16" s="409" t="s">
        <v>2206</v>
      </c>
      <c r="BU16" s="409"/>
      <c r="BV16" s="409" t="s">
        <v>267</v>
      </c>
      <c r="BW16" s="409"/>
      <c r="BX16" s="409" t="s">
        <v>2207</v>
      </c>
      <c r="BY16" s="409"/>
      <c r="BZ16" s="409" t="s">
        <v>2208</v>
      </c>
      <c r="CA16" s="409"/>
      <c r="CB16" s="409"/>
    </row>
    <row r="17" spans="1:80" ht="59.25" customHeight="1">
      <c r="A17" s="442"/>
      <c r="B17" s="388">
        <v>42225</v>
      </c>
      <c r="C17" s="389">
        <v>0.9652777777777778</v>
      </c>
      <c r="D17" s="390" t="s">
        <v>2466</v>
      </c>
      <c r="E17" s="390" t="s">
        <v>2467</v>
      </c>
      <c r="F17" s="390" t="s">
        <v>186</v>
      </c>
      <c r="G17" s="390" t="s">
        <v>297</v>
      </c>
      <c r="H17" s="390"/>
      <c r="I17" s="390"/>
      <c r="J17" s="390"/>
      <c r="K17" s="390"/>
      <c r="L17" s="390"/>
      <c r="M17" s="390"/>
      <c r="N17" s="390"/>
      <c r="O17" s="390"/>
      <c r="P17" s="390"/>
      <c r="Q17" s="390" t="s">
        <v>2470</v>
      </c>
      <c r="R17" s="390" t="s">
        <v>2468</v>
      </c>
      <c r="S17" s="390" t="s">
        <v>2139</v>
      </c>
      <c r="T17" s="390"/>
      <c r="U17" s="392"/>
      <c r="V17" s="387"/>
      <c r="W17" s="387"/>
      <c r="X17" s="390"/>
      <c r="Y17" s="390"/>
      <c r="Z17" s="390"/>
      <c r="AA17" s="387"/>
      <c r="AB17" s="387"/>
      <c r="AC17" s="387" t="s">
        <v>2469</v>
      </c>
      <c r="AD17" s="387" t="s">
        <v>2471</v>
      </c>
      <c r="AE17" s="395"/>
      <c r="AF17" s="387"/>
      <c r="AG17" s="387"/>
      <c r="AH17" s="387"/>
      <c r="AI17" s="395"/>
      <c r="AJ17" s="396"/>
      <c r="AK17" s="387">
        <v>0</v>
      </c>
      <c r="AL17" s="387">
        <v>0</v>
      </c>
      <c r="AM17" s="387">
        <v>0</v>
      </c>
      <c r="AN17" s="387">
        <v>0</v>
      </c>
      <c r="AO17" s="387">
        <f t="shared" si="1"/>
        <v>0</v>
      </c>
      <c r="AP17" s="387">
        <f t="shared" si="0"/>
        <v>0</v>
      </c>
      <c r="AQ17" s="390" t="s">
        <v>2105</v>
      </c>
      <c r="AR17" s="387" t="s">
        <v>1369</v>
      </c>
      <c r="AS17" s="150" t="s">
        <v>279</v>
      </c>
      <c r="AT17" s="397"/>
      <c r="AU17" s="397"/>
      <c r="AV17" s="397"/>
      <c r="AW17" s="397"/>
      <c r="AX17" s="397"/>
      <c r="AY17" s="397"/>
      <c r="AZ17" s="397"/>
      <c r="BA17" s="390"/>
      <c r="BB17" s="390"/>
      <c r="BC17" s="421"/>
      <c r="BD17" s="390"/>
      <c r="BE17" s="390"/>
      <c r="BF17" s="376"/>
      <c r="BG17" s="376"/>
      <c r="BH17" s="408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 t="s">
        <v>2210</v>
      </c>
      <c r="BT17" s="409" t="s">
        <v>2211</v>
      </c>
      <c r="BU17" s="409"/>
      <c r="BV17" s="409" t="s">
        <v>1369</v>
      </c>
      <c r="BW17" s="409"/>
      <c r="BX17" s="409" t="s">
        <v>2203</v>
      </c>
      <c r="BY17" s="409"/>
      <c r="BZ17" s="409" t="s">
        <v>2195</v>
      </c>
      <c r="CA17" s="409"/>
      <c r="CB17" s="409"/>
    </row>
    <row r="18" spans="1:80" ht="59.25" customHeight="1">
      <c r="A18" s="442"/>
      <c r="B18" s="388">
        <v>42226</v>
      </c>
      <c r="C18" s="389">
        <v>0.6875</v>
      </c>
      <c r="D18" s="387" t="s">
        <v>2472</v>
      </c>
      <c r="E18" s="387" t="s">
        <v>2473</v>
      </c>
      <c r="F18" s="387" t="s">
        <v>53</v>
      </c>
      <c r="G18" s="387" t="s">
        <v>654</v>
      </c>
      <c r="H18" s="387"/>
      <c r="I18" s="387"/>
      <c r="J18" s="387"/>
      <c r="K18" s="387"/>
      <c r="L18" s="387"/>
      <c r="M18" s="387"/>
      <c r="N18" s="387"/>
      <c r="O18" s="387"/>
      <c r="P18" s="387"/>
      <c r="Q18" s="390" t="s">
        <v>2474</v>
      </c>
      <c r="R18" s="387" t="s">
        <v>2475</v>
      </c>
      <c r="S18" s="387" t="s">
        <v>2074</v>
      </c>
      <c r="T18" s="387"/>
      <c r="U18" s="388"/>
      <c r="V18" s="387"/>
      <c r="W18" s="387"/>
      <c r="X18" s="390"/>
      <c r="Y18" s="390"/>
      <c r="Z18" s="390"/>
      <c r="AA18" s="387"/>
      <c r="AB18" s="387"/>
      <c r="AC18" s="387" t="s">
        <v>2476</v>
      </c>
      <c r="AD18" s="387" t="s">
        <v>2477</v>
      </c>
      <c r="AE18" s="395"/>
      <c r="AF18" s="387"/>
      <c r="AG18" s="387"/>
      <c r="AH18" s="387"/>
      <c r="AI18" s="395"/>
      <c r="AJ18" s="396"/>
      <c r="AK18" s="387">
        <v>0</v>
      </c>
      <c r="AL18" s="387">
        <v>0</v>
      </c>
      <c r="AM18" s="387">
        <v>1</v>
      </c>
      <c r="AN18" s="387">
        <v>31</v>
      </c>
      <c r="AO18" s="387">
        <f t="shared" si="1"/>
        <v>1</v>
      </c>
      <c r="AP18" s="387">
        <f t="shared" si="0"/>
        <v>31</v>
      </c>
      <c r="AQ18" s="387" t="s">
        <v>267</v>
      </c>
      <c r="AR18" s="387" t="s">
        <v>1204</v>
      </c>
      <c r="AS18" s="422" t="s">
        <v>279</v>
      </c>
      <c r="AT18" s="397"/>
      <c r="AU18" s="397"/>
      <c r="AV18" s="397"/>
      <c r="AW18" s="397"/>
      <c r="AX18" s="397"/>
      <c r="AY18" s="397"/>
      <c r="AZ18" s="397"/>
      <c r="BA18" s="390"/>
      <c r="BB18" s="390"/>
      <c r="BC18" s="390"/>
      <c r="BD18" s="390"/>
      <c r="BE18" s="390"/>
      <c r="BF18" s="376"/>
      <c r="BG18" s="376"/>
      <c r="BH18" s="408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 t="s">
        <v>2212</v>
      </c>
      <c r="BT18" s="409" t="s">
        <v>2213</v>
      </c>
      <c r="BU18" s="409"/>
      <c r="BV18" s="409" t="s">
        <v>408</v>
      </c>
      <c r="BW18" s="409"/>
      <c r="BX18" s="409" t="s">
        <v>2131</v>
      </c>
      <c r="BY18" s="409"/>
      <c r="BZ18" s="409" t="s">
        <v>2149</v>
      </c>
      <c r="CA18" s="409"/>
      <c r="CB18" s="409"/>
    </row>
    <row r="19" spans="1:80" ht="59.25" customHeight="1">
      <c r="A19" s="442"/>
      <c r="B19" s="388">
        <v>42231</v>
      </c>
      <c r="C19" s="389">
        <v>0.9090277777777778</v>
      </c>
      <c r="D19" s="387" t="s">
        <v>2478</v>
      </c>
      <c r="E19" s="387" t="s">
        <v>2479</v>
      </c>
      <c r="F19" s="387" t="s">
        <v>1021</v>
      </c>
      <c r="G19" s="387" t="s">
        <v>1022</v>
      </c>
      <c r="H19" s="387"/>
      <c r="I19" s="387"/>
      <c r="J19" s="387"/>
      <c r="K19" s="387"/>
      <c r="L19" s="387"/>
      <c r="M19" s="387"/>
      <c r="N19" s="387"/>
      <c r="O19" s="387"/>
      <c r="P19" s="387"/>
      <c r="Q19" s="390" t="s">
        <v>279</v>
      </c>
      <c r="R19" s="387" t="s">
        <v>2480</v>
      </c>
      <c r="S19" s="387" t="s">
        <v>2156</v>
      </c>
      <c r="T19" s="387"/>
      <c r="U19" s="388"/>
      <c r="V19" s="387"/>
      <c r="W19" s="387"/>
      <c r="X19" s="390"/>
      <c r="Y19" s="390"/>
      <c r="Z19" s="390"/>
      <c r="AA19" s="387"/>
      <c r="AB19" s="387"/>
      <c r="AC19" s="387" t="s">
        <v>2481</v>
      </c>
      <c r="AD19" s="387" t="s">
        <v>2482</v>
      </c>
      <c r="AE19" s="395"/>
      <c r="AF19" s="387"/>
      <c r="AG19" s="387"/>
      <c r="AH19" s="387"/>
      <c r="AI19" s="395"/>
      <c r="AJ19" s="396"/>
      <c r="AK19" s="387">
        <v>0</v>
      </c>
      <c r="AL19" s="387">
        <v>0</v>
      </c>
      <c r="AM19" s="387">
        <v>1</v>
      </c>
      <c r="AN19" s="387">
        <v>1</v>
      </c>
      <c r="AO19" s="387">
        <f t="shared" si="1"/>
        <v>1</v>
      </c>
      <c r="AP19" s="387">
        <f t="shared" si="0"/>
        <v>1</v>
      </c>
      <c r="AQ19" s="387" t="s">
        <v>279</v>
      </c>
      <c r="AR19" s="387" t="s">
        <v>1369</v>
      </c>
      <c r="AS19" s="422" t="s">
        <v>279</v>
      </c>
      <c r="AT19" s="423"/>
      <c r="AU19" s="423"/>
      <c r="AV19" s="423"/>
      <c r="AW19" s="423"/>
      <c r="AX19" s="423"/>
      <c r="AY19" s="423"/>
      <c r="AZ19" s="423"/>
      <c r="BA19" s="387"/>
      <c r="BB19" s="387"/>
      <c r="BC19" s="387"/>
      <c r="BD19" s="387"/>
      <c r="BE19" s="387"/>
      <c r="BF19" s="376"/>
      <c r="BG19" s="376"/>
      <c r="BH19" s="408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 t="s">
        <v>2214</v>
      </c>
      <c r="BT19" s="409" t="s">
        <v>2215</v>
      </c>
      <c r="BU19" s="409"/>
      <c r="BV19" s="409" t="s">
        <v>2216</v>
      </c>
      <c r="BW19" s="409"/>
      <c r="BX19" s="409" t="s">
        <v>2217</v>
      </c>
      <c r="BY19" s="409"/>
      <c r="BZ19" s="409" t="s">
        <v>1369</v>
      </c>
      <c r="CA19" s="409"/>
      <c r="CB19" s="409"/>
    </row>
    <row r="20" spans="1:80" ht="59.25" customHeight="1">
      <c r="A20" s="442"/>
      <c r="B20" s="388">
        <v>42231</v>
      </c>
      <c r="C20" s="389">
        <v>0.19444444444444445</v>
      </c>
      <c r="D20" s="387" t="s">
        <v>2483</v>
      </c>
      <c r="E20" s="387" t="s">
        <v>2484</v>
      </c>
      <c r="F20" s="387" t="s">
        <v>2485</v>
      </c>
      <c r="G20" s="387" t="s">
        <v>1150</v>
      </c>
      <c r="H20" s="387"/>
      <c r="I20" s="387"/>
      <c r="J20" s="387"/>
      <c r="K20" s="387"/>
      <c r="L20" s="387"/>
      <c r="M20" s="387"/>
      <c r="N20" s="387"/>
      <c r="O20" s="387"/>
      <c r="P20" s="387"/>
      <c r="Q20" s="390" t="s">
        <v>2489</v>
      </c>
      <c r="R20" s="387" t="s">
        <v>2486</v>
      </c>
      <c r="S20" s="387" t="s">
        <v>2192</v>
      </c>
      <c r="T20" s="387"/>
      <c r="U20" s="388"/>
      <c r="V20" s="387"/>
      <c r="W20" s="387"/>
      <c r="X20" s="390"/>
      <c r="Y20" s="390"/>
      <c r="Z20" s="390"/>
      <c r="AA20" s="387"/>
      <c r="AB20" s="387"/>
      <c r="AC20" s="387" t="s">
        <v>2487</v>
      </c>
      <c r="AD20" s="387" t="s">
        <v>2488</v>
      </c>
      <c r="AE20" s="395"/>
      <c r="AF20" s="387"/>
      <c r="AG20" s="387"/>
      <c r="AH20" s="387"/>
      <c r="AI20" s="395"/>
      <c r="AJ20" s="396"/>
      <c r="AK20" s="387">
        <v>0</v>
      </c>
      <c r="AL20" s="387">
        <v>0</v>
      </c>
      <c r="AM20" s="387">
        <v>0</v>
      </c>
      <c r="AN20" s="387">
        <v>4</v>
      </c>
      <c r="AO20" s="387">
        <f t="shared" si="1"/>
        <v>0</v>
      </c>
      <c r="AP20" s="387">
        <f t="shared" si="0"/>
        <v>4</v>
      </c>
      <c r="AQ20" s="387" t="s">
        <v>267</v>
      </c>
      <c r="AR20" s="387" t="s">
        <v>1369</v>
      </c>
      <c r="AS20" s="422" t="s">
        <v>279</v>
      </c>
      <c r="AT20" s="423"/>
      <c r="AU20" s="423"/>
      <c r="AV20" s="423"/>
      <c r="AW20" s="423"/>
      <c r="AX20" s="423"/>
      <c r="AY20" s="423"/>
      <c r="AZ20" s="423"/>
      <c r="BA20" s="387"/>
      <c r="BB20" s="387"/>
      <c r="BC20" s="387"/>
      <c r="BD20" s="387"/>
      <c r="BE20" s="387"/>
      <c r="BF20" s="376"/>
      <c r="BG20" s="376"/>
      <c r="BH20" s="408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 t="s">
        <v>2219</v>
      </c>
      <c r="BT20" s="409" t="s">
        <v>2220</v>
      </c>
      <c r="BU20" s="409"/>
      <c r="BV20" s="409" t="s">
        <v>516</v>
      </c>
      <c r="BW20" s="409"/>
      <c r="BX20" s="409" t="s">
        <v>2197</v>
      </c>
      <c r="BY20" s="409"/>
      <c r="BZ20" s="409" t="s">
        <v>408</v>
      </c>
      <c r="CA20" s="409"/>
      <c r="CB20" s="409"/>
    </row>
    <row r="21" spans="1:80" ht="59.25" customHeight="1">
      <c r="A21" s="442"/>
      <c r="B21" s="388">
        <v>42231</v>
      </c>
      <c r="C21" s="389">
        <v>0.8541666666666666</v>
      </c>
      <c r="D21" s="387" t="s">
        <v>2490</v>
      </c>
      <c r="E21" s="387" t="s">
        <v>2491</v>
      </c>
      <c r="F21" s="387" t="s">
        <v>2492</v>
      </c>
      <c r="G21" s="387" t="s">
        <v>1622</v>
      </c>
      <c r="H21" s="387"/>
      <c r="I21" s="387"/>
      <c r="J21" s="387"/>
      <c r="K21" s="387"/>
      <c r="L21" s="387"/>
      <c r="M21" s="387"/>
      <c r="N21" s="387"/>
      <c r="O21" s="387"/>
      <c r="P21" s="387"/>
      <c r="Q21" s="390" t="s">
        <v>2493</v>
      </c>
      <c r="R21" s="387" t="s">
        <v>2494</v>
      </c>
      <c r="S21" s="387" t="s">
        <v>2121</v>
      </c>
      <c r="T21" s="387"/>
      <c r="U21" s="388"/>
      <c r="V21" s="387"/>
      <c r="W21" s="387"/>
      <c r="X21" s="387"/>
      <c r="Y21" s="390"/>
      <c r="Z21" s="390"/>
      <c r="AA21" s="387"/>
      <c r="AB21" s="387"/>
      <c r="AC21" s="387" t="s">
        <v>2495</v>
      </c>
      <c r="AD21" s="387" t="s">
        <v>2501</v>
      </c>
      <c r="AE21" s="395"/>
      <c r="AF21" s="387"/>
      <c r="AG21" s="387"/>
      <c r="AH21" s="387"/>
      <c r="AI21" s="395"/>
      <c r="AJ21" s="396"/>
      <c r="AK21" s="387">
        <v>0</v>
      </c>
      <c r="AL21" s="387">
        <v>0</v>
      </c>
      <c r="AM21" s="387">
        <v>1</v>
      </c>
      <c r="AN21" s="387">
        <v>4</v>
      </c>
      <c r="AO21" s="387">
        <f t="shared" si="1"/>
        <v>1</v>
      </c>
      <c r="AP21" s="387">
        <f t="shared" si="0"/>
        <v>4</v>
      </c>
      <c r="AQ21" s="387" t="s">
        <v>2164</v>
      </c>
      <c r="AR21" s="387" t="s">
        <v>369</v>
      </c>
      <c r="AS21" s="422" t="s">
        <v>2200</v>
      </c>
      <c r="AT21" s="423"/>
      <c r="AU21" s="423"/>
      <c r="AV21" s="423"/>
      <c r="AW21" s="423"/>
      <c r="AX21" s="423"/>
      <c r="AY21" s="423"/>
      <c r="AZ21" s="424"/>
      <c r="BA21" s="425"/>
      <c r="BB21" s="387"/>
      <c r="BC21" s="387"/>
      <c r="BD21" s="387"/>
      <c r="BE21" s="387"/>
      <c r="BF21" s="376"/>
      <c r="BG21" s="376"/>
      <c r="BH21" s="408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 t="s">
        <v>2221</v>
      </c>
      <c r="BT21" s="409" t="s">
        <v>2222</v>
      </c>
      <c r="BU21" s="409"/>
      <c r="BV21" s="409" t="s">
        <v>2090</v>
      </c>
      <c r="BW21" s="409"/>
      <c r="BX21" s="409" t="s">
        <v>2223</v>
      </c>
      <c r="BY21" s="409"/>
      <c r="BZ21" s="409" t="s">
        <v>2216</v>
      </c>
      <c r="CA21" s="409"/>
      <c r="CB21" s="409"/>
    </row>
    <row r="22" spans="1:80" ht="59.25" customHeight="1">
      <c r="A22" s="442"/>
      <c r="B22" s="388">
        <v>42233</v>
      </c>
      <c r="C22" s="389">
        <v>0.6875</v>
      </c>
      <c r="D22" s="387" t="s">
        <v>2496</v>
      </c>
      <c r="E22" s="387" t="s">
        <v>2497</v>
      </c>
      <c r="F22" s="387" t="s">
        <v>2498</v>
      </c>
      <c r="G22" s="387" t="s">
        <v>467</v>
      </c>
      <c r="H22" s="387"/>
      <c r="I22" s="387"/>
      <c r="J22" s="387"/>
      <c r="K22" s="387"/>
      <c r="L22" s="387"/>
      <c r="M22" s="387"/>
      <c r="N22" s="387"/>
      <c r="O22" s="387"/>
      <c r="P22" s="387"/>
      <c r="Q22" s="390" t="s">
        <v>2503</v>
      </c>
      <c r="R22" s="387" t="s">
        <v>2499</v>
      </c>
      <c r="S22" s="387" t="s">
        <v>2074</v>
      </c>
      <c r="T22" s="387"/>
      <c r="U22" s="388"/>
      <c r="V22" s="387"/>
      <c r="W22" s="387"/>
      <c r="X22" s="387"/>
      <c r="Y22" s="390"/>
      <c r="Z22" s="390"/>
      <c r="AA22" s="387"/>
      <c r="AB22" s="387"/>
      <c r="AC22" s="387" t="s">
        <v>2500</v>
      </c>
      <c r="AD22" s="387" t="s">
        <v>2502</v>
      </c>
      <c r="AE22" s="395"/>
      <c r="AF22" s="387"/>
      <c r="AG22" s="387"/>
      <c r="AH22" s="387"/>
      <c r="AI22" s="395"/>
      <c r="AJ22" s="396"/>
      <c r="AK22" s="387">
        <v>0</v>
      </c>
      <c r="AL22" s="387">
        <v>1</v>
      </c>
      <c r="AM22" s="387">
        <v>0</v>
      </c>
      <c r="AN22" s="387">
        <v>18</v>
      </c>
      <c r="AO22" s="387">
        <f t="shared" si="1"/>
        <v>0</v>
      </c>
      <c r="AP22" s="387">
        <f t="shared" si="0"/>
        <v>19</v>
      </c>
      <c r="AQ22" s="387" t="s">
        <v>267</v>
      </c>
      <c r="AR22" s="387" t="s">
        <v>369</v>
      </c>
      <c r="AS22" s="422" t="s">
        <v>2247</v>
      </c>
      <c r="AT22" s="426"/>
      <c r="AU22" s="426"/>
      <c r="AV22" s="426"/>
      <c r="AW22" s="426"/>
      <c r="AX22" s="426"/>
      <c r="AY22" s="426"/>
      <c r="AZ22" s="427"/>
      <c r="BA22" s="428"/>
      <c r="BB22" s="429"/>
      <c r="BC22" s="429"/>
      <c r="BD22" s="429"/>
      <c r="BE22" s="429"/>
      <c r="BF22" s="376"/>
      <c r="BG22" s="376"/>
      <c r="BH22" s="408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 t="s">
        <v>2225</v>
      </c>
      <c r="BT22" s="409" t="s">
        <v>2226</v>
      </c>
      <c r="BU22" s="409"/>
      <c r="BV22" s="409" t="s">
        <v>2227</v>
      </c>
      <c r="BW22" s="409"/>
      <c r="BX22" s="409" t="s">
        <v>2228</v>
      </c>
      <c r="BY22" s="409"/>
      <c r="BZ22" s="409" t="s">
        <v>2227</v>
      </c>
      <c r="CA22" s="409"/>
      <c r="CB22" s="409"/>
    </row>
    <row r="23" spans="1:80" ht="59.25" customHeight="1">
      <c r="A23" s="387"/>
      <c r="B23" s="388">
        <v>42236</v>
      </c>
      <c r="C23" s="389">
        <v>0.22916666666666666</v>
      </c>
      <c r="D23" s="387" t="s">
        <v>2504</v>
      </c>
      <c r="E23" s="387" t="s">
        <v>2505</v>
      </c>
      <c r="F23" s="387" t="s">
        <v>274</v>
      </c>
      <c r="G23" s="387" t="s">
        <v>275</v>
      </c>
      <c r="H23" s="387"/>
      <c r="I23" s="387"/>
      <c r="J23" s="387"/>
      <c r="K23" s="387"/>
      <c r="L23" s="387"/>
      <c r="M23" s="387"/>
      <c r="N23" s="387"/>
      <c r="O23" s="387"/>
      <c r="P23" s="387"/>
      <c r="Q23" s="390" t="s">
        <v>2508</v>
      </c>
      <c r="R23" s="387" t="s">
        <v>2509</v>
      </c>
      <c r="S23" s="387" t="s">
        <v>2110</v>
      </c>
      <c r="T23" s="387"/>
      <c r="U23" s="388"/>
      <c r="V23" s="387"/>
      <c r="W23" s="387"/>
      <c r="X23" s="387"/>
      <c r="Y23" s="387"/>
      <c r="Z23" s="387"/>
      <c r="AA23" s="387"/>
      <c r="AB23" s="387"/>
      <c r="AC23" s="387" t="s">
        <v>2506</v>
      </c>
      <c r="AD23" s="387" t="s">
        <v>2507</v>
      </c>
      <c r="AE23" s="395"/>
      <c r="AF23" s="387"/>
      <c r="AG23" s="387"/>
      <c r="AH23" s="387"/>
      <c r="AI23" s="395"/>
      <c r="AJ23" s="396"/>
      <c r="AK23" s="387">
        <v>0</v>
      </c>
      <c r="AL23" s="387">
        <v>1</v>
      </c>
      <c r="AM23" s="387">
        <v>0</v>
      </c>
      <c r="AN23" s="387">
        <v>0</v>
      </c>
      <c r="AO23" s="387">
        <f t="shared" si="1"/>
        <v>0</v>
      </c>
      <c r="AP23" s="387">
        <f t="shared" si="0"/>
        <v>1</v>
      </c>
      <c r="AQ23" s="387" t="s">
        <v>1369</v>
      </c>
      <c r="AR23" s="387" t="s">
        <v>1369</v>
      </c>
      <c r="AS23" s="422" t="s">
        <v>2200</v>
      </c>
      <c r="AT23" s="397"/>
      <c r="AU23" s="397"/>
      <c r="AV23" s="397"/>
      <c r="AW23" s="397"/>
      <c r="AX23" s="397"/>
      <c r="AY23" s="397"/>
      <c r="AZ23" s="397"/>
      <c r="BA23" s="390"/>
      <c r="BB23" s="390"/>
      <c r="BC23" s="390"/>
      <c r="BD23" s="390"/>
      <c r="BE23" s="390"/>
      <c r="BF23" s="409"/>
      <c r="BG23" s="409"/>
      <c r="BH23" s="408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 t="s">
        <v>2229</v>
      </c>
      <c r="BT23" s="409" t="s">
        <v>2230</v>
      </c>
      <c r="BU23" s="409"/>
      <c r="BV23" s="414" t="s">
        <v>279</v>
      </c>
      <c r="BW23" s="409"/>
      <c r="BX23" s="409" t="s">
        <v>2231</v>
      </c>
      <c r="BY23" s="409"/>
      <c r="BZ23" s="414" t="s">
        <v>279</v>
      </c>
      <c r="CA23" s="409"/>
      <c r="CB23" s="409"/>
    </row>
    <row r="24" spans="1:80" ht="59.25" customHeight="1">
      <c r="A24" s="442"/>
      <c r="B24" s="388">
        <v>42237</v>
      </c>
      <c r="C24" s="389">
        <v>0.2986111111111111</v>
      </c>
      <c r="D24" s="387" t="s">
        <v>2510</v>
      </c>
      <c r="E24" s="387" t="s">
        <v>2511</v>
      </c>
      <c r="F24" s="387" t="s">
        <v>247</v>
      </c>
      <c r="G24" s="387" t="s">
        <v>297</v>
      </c>
      <c r="H24" s="387"/>
      <c r="I24" s="387"/>
      <c r="J24" s="387"/>
      <c r="K24" s="387"/>
      <c r="L24" s="387"/>
      <c r="M24" s="387"/>
      <c r="N24" s="387"/>
      <c r="O24" s="387"/>
      <c r="P24" s="387"/>
      <c r="Q24" s="390" t="s">
        <v>2512</v>
      </c>
      <c r="R24" s="387" t="s">
        <v>2513</v>
      </c>
      <c r="S24" s="387" t="s">
        <v>2074</v>
      </c>
      <c r="T24" s="387"/>
      <c r="U24" s="388"/>
      <c r="V24" s="387"/>
      <c r="W24" s="387"/>
      <c r="X24" s="387"/>
      <c r="Y24" s="387"/>
      <c r="Z24" s="387"/>
      <c r="AA24" s="387"/>
      <c r="AB24" s="387"/>
      <c r="AC24" s="387" t="s">
        <v>2514</v>
      </c>
      <c r="AD24" s="387" t="s">
        <v>2515</v>
      </c>
      <c r="AE24" s="395"/>
      <c r="AF24" s="387"/>
      <c r="AG24" s="387"/>
      <c r="AH24" s="387"/>
      <c r="AI24" s="395"/>
      <c r="AJ24" s="396"/>
      <c r="AK24" s="387">
        <v>0</v>
      </c>
      <c r="AL24" s="387">
        <v>0</v>
      </c>
      <c r="AM24" s="387">
        <v>0</v>
      </c>
      <c r="AN24" s="387">
        <v>6</v>
      </c>
      <c r="AO24" s="387">
        <f t="shared" si="1"/>
        <v>0</v>
      </c>
      <c r="AP24" s="387">
        <f t="shared" si="0"/>
        <v>6</v>
      </c>
      <c r="AQ24" s="387" t="s">
        <v>267</v>
      </c>
      <c r="AR24" s="387" t="s">
        <v>369</v>
      </c>
      <c r="AS24" s="422" t="s">
        <v>279</v>
      </c>
      <c r="AT24" s="397"/>
      <c r="AU24" s="397"/>
      <c r="AV24" s="397"/>
      <c r="AW24" s="397"/>
      <c r="AX24" s="397"/>
      <c r="AY24" s="397"/>
      <c r="AZ24" s="397"/>
      <c r="BA24" s="390"/>
      <c r="BB24" s="390"/>
      <c r="BC24" s="390"/>
      <c r="BD24" s="390"/>
      <c r="BE24" s="390"/>
      <c r="BF24" s="376"/>
      <c r="BG24" s="376"/>
      <c r="BH24" s="408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 t="s">
        <v>2233</v>
      </c>
      <c r="BT24" s="409" t="s">
        <v>2234</v>
      </c>
      <c r="BU24" s="409"/>
      <c r="BV24" s="409"/>
      <c r="BW24" s="409"/>
      <c r="BX24" s="409" t="s">
        <v>2235</v>
      </c>
      <c r="BY24" s="409"/>
      <c r="BZ24" s="409"/>
      <c r="CA24" s="409"/>
      <c r="CB24" s="409"/>
    </row>
    <row r="25" spans="1:80" ht="59.25" customHeight="1">
      <c r="A25" s="442"/>
      <c r="B25" s="388">
        <v>42239</v>
      </c>
      <c r="C25" s="389">
        <v>0.06944444444444443</v>
      </c>
      <c r="D25" s="387" t="s">
        <v>2516</v>
      </c>
      <c r="E25" s="387" t="s">
        <v>2517</v>
      </c>
      <c r="F25" s="387" t="s">
        <v>825</v>
      </c>
      <c r="G25" s="387" t="s">
        <v>644</v>
      </c>
      <c r="H25" s="387"/>
      <c r="I25" s="387"/>
      <c r="J25" s="387"/>
      <c r="K25" s="387"/>
      <c r="L25" s="387"/>
      <c r="M25" s="387"/>
      <c r="N25" s="387"/>
      <c r="O25" s="387"/>
      <c r="P25" s="387"/>
      <c r="Q25" s="390" t="s">
        <v>2521</v>
      </c>
      <c r="R25" s="387" t="s">
        <v>2518</v>
      </c>
      <c r="S25" s="387" t="s">
        <v>2074</v>
      </c>
      <c r="T25" s="387"/>
      <c r="U25" s="388"/>
      <c r="V25" s="387"/>
      <c r="W25" s="387"/>
      <c r="X25" s="387"/>
      <c r="Y25" s="387"/>
      <c r="Z25" s="387"/>
      <c r="AA25" s="387"/>
      <c r="AB25" s="387"/>
      <c r="AC25" s="387" t="s">
        <v>2519</v>
      </c>
      <c r="AD25" s="387" t="s">
        <v>2520</v>
      </c>
      <c r="AE25" s="395"/>
      <c r="AF25" s="387"/>
      <c r="AG25" s="387"/>
      <c r="AH25" s="387"/>
      <c r="AI25" s="395"/>
      <c r="AJ25" s="396"/>
      <c r="AK25" s="387">
        <v>0</v>
      </c>
      <c r="AL25" s="387">
        <v>0</v>
      </c>
      <c r="AM25" s="387">
        <v>0</v>
      </c>
      <c r="AN25" s="387">
        <v>11</v>
      </c>
      <c r="AO25" s="387">
        <f t="shared" si="1"/>
        <v>0</v>
      </c>
      <c r="AP25" s="387">
        <f t="shared" si="0"/>
        <v>11</v>
      </c>
      <c r="AQ25" s="387" t="s">
        <v>2195</v>
      </c>
      <c r="AR25" s="387" t="s">
        <v>1204</v>
      </c>
      <c r="AS25" s="422" t="s">
        <v>2203</v>
      </c>
      <c r="AT25" s="397"/>
      <c r="AU25" s="397"/>
      <c r="AV25" s="397"/>
      <c r="AW25" s="397"/>
      <c r="AX25" s="397"/>
      <c r="AY25" s="397"/>
      <c r="AZ25" s="397"/>
      <c r="BA25" s="390"/>
      <c r="BB25" s="390"/>
      <c r="BC25" s="390"/>
      <c r="BD25" s="390"/>
      <c r="BE25" s="390"/>
      <c r="BF25" s="400"/>
      <c r="BG25" s="376"/>
      <c r="BH25" s="408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 t="s">
        <v>2236</v>
      </c>
      <c r="BT25" s="409" t="s">
        <v>2237</v>
      </c>
      <c r="BU25" s="409"/>
      <c r="BV25" s="409"/>
      <c r="BW25" s="409"/>
      <c r="BX25" s="409" t="s">
        <v>2238</v>
      </c>
      <c r="BY25" s="409"/>
      <c r="BZ25" s="409"/>
      <c r="CA25" s="409"/>
      <c r="CB25" s="409"/>
    </row>
    <row r="26" spans="1:80" ht="59.25" customHeight="1">
      <c r="A26" s="442"/>
      <c r="B26" s="388">
        <v>42240</v>
      </c>
      <c r="C26" s="389">
        <v>0.2916666666666667</v>
      </c>
      <c r="D26" s="387" t="s">
        <v>2523</v>
      </c>
      <c r="E26" s="387" t="s">
        <v>2524</v>
      </c>
      <c r="F26" s="387" t="s">
        <v>2525</v>
      </c>
      <c r="G26" s="387" t="s">
        <v>1150</v>
      </c>
      <c r="H26" s="387"/>
      <c r="I26" s="387"/>
      <c r="J26" s="387"/>
      <c r="K26" s="387"/>
      <c r="L26" s="387"/>
      <c r="M26" s="387"/>
      <c r="N26" s="387"/>
      <c r="O26" s="387"/>
      <c r="P26" s="387"/>
      <c r="Q26" s="390" t="s">
        <v>2529</v>
      </c>
      <c r="R26" s="387" t="s">
        <v>2526</v>
      </c>
      <c r="S26" s="387" t="s">
        <v>2192</v>
      </c>
      <c r="T26" s="387"/>
      <c r="U26" s="388"/>
      <c r="V26" s="387"/>
      <c r="W26" s="387"/>
      <c r="X26" s="387"/>
      <c r="Y26" s="387"/>
      <c r="Z26" s="387"/>
      <c r="AA26" s="387"/>
      <c r="AB26" s="387"/>
      <c r="AC26" s="387" t="s">
        <v>2527</v>
      </c>
      <c r="AD26" s="387" t="s">
        <v>2528</v>
      </c>
      <c r="AE26" s="395"/>
      <c r="AF26" s="387"/>
      <c r="AG26" s="387"/>
      <c r="AH26" s="387"/>
      <c r="AI26" s="395"/>
      <c r="AJ26" s="396"/>
      <c r="AK26" s="387">
        <v>0</v>
      </c>
      <c r="AL26" s="387">
        <v>1</v>
      </c>
      <c r="AM26" s="387">
        <v>0</v>
      </c>
      <c r="AN26" s="387">
        <v>0</v>
      </c>
      <c r="AO26" s="387">
        <f t="shared" si="1"/>
        <v>0</v>
      </c>
      <c r="AP26" s="387">
        <f t="shared" si="0"/>
        <v>1</v>
      </c>
      <c r="AQ26" s="387" t="s">
        <v>267</v>
      </c>
      <c r="AR26" s="387" t="s">
        <v>1369</v>
      </c>
      <c r="AS26" s="422" t="s">
        <v>2126</v>
      </c>
      <c r="AT26" s="397"/>
      <c r="AU26" s="397"/>
      <c r="AV26" s="397"/>
      <c r="AW26" s="397"/>
      <c r="AX26" s="397"/>
      <c r="AY26" s="397"/>
      <c r="AZ26" s="397"/>
      <c r="BA26" s="390"/>
      <c r="BB26" s="390"/>
      <c r="BC26" s="390"/>
      <c r="BD26" s="390"/>
      <c r="BE26" s="390"/>
      <c r="BF26" s="376"/>
      <c r="BG26" s="376"/>
      <c r="BH26" s="408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 t="s">
        <v>2239</v>
      </c>
      <c r="BT26" s="409" t="s">
        <v>2240</v>
      </c>
      <c r="BU26" s="409"/>
      <c r="BV26" s="409"/>
      <c r="BW26" s="409"/>
      <c r="BX26" s="409" t="s">
        <v>2241</v>
      </c>
      <c r="BY26" s="409"/>
      <c r="BZ26" s="409"/>
      <c r="CA26" s="409"/>
      <c r="CB26" s="409"/>
    </row>
    <row r="27" spans="1:80" ht="59.25" customHeight="1">
      <c r="A27" s="442"/>
      <c r="B27" s="388">
        <v>42242</v>
      </c>
      <c r="C27" s="389">
        <v>0.5</v>
      </c>
      <c r="D27" s="387" t="s">
        <v>2530</v>
      </c>
      <c r="E27" s="387" t="s">
        <v>412</v>
      </c>
      <c r="F27" s="387" t="s">
        <v>53</v>
      </c>
      <c r="G27" s="387" t="s">
        <v>723</v>
      </c>
      <c r="H27" s="387"/>
      <c r="I27" s="387"/>
      <c r="J27" s="387"/>
      <c r="K27" s="387"/>
      <c r="L27" s="387"/>
      <c r="M27" s="387"/>
      <c r="N27" s="387"/>
      <c r="O27" s="387"/>
      <c r="P27" s="387"/>
      <c r="Q27" s="390" t="s">
        <v>2533</v>
      </c>
      <c r="R27" s="387" t="s">
        <v>2531</v>
      </c>
      <c r="S27" s="387" t="s">
        <v>2110</v>
      </c>
      <c r="T27" s="387"/>
      <c r="U27" s="388"/>
      <c r="V27" s="387"/>
      <c r="W27" s="387"/>
      <c r="X27" s="387"/>
      <c r="Y27" s="387"/>
      <c r="Z27" s="387"/>
      <c r="AA27" s="387"/>
      <c r="AB27" s="387"/>
      <c r="AC27" s="387" t="s">
        <v>2532</v>
      </c>
      <c r="AD27" s="387" t="s">
        <v>2534</v>
      </c>
      <c r="AE27" s="395"/>
      <c r="AF27" s="387"/>
      <c r="AG27" s="387"/>
      <c r="AH27" s="387"/>
      <c r="AI27" s="395"/>
      <c r="AJ27" s="396"/>
      <c r="AK27" s="387">
        <v>0</v>
      </c>
      <c r="AL27" s="387">
        <v>0</v>
      </c>
      <c r="AM27" s="387">
        <v>1</v>
      </c>
      <c r="AN27" s="387">
        <v>0</v>
      </c>
      <c r="AO27" s="387">
        <f t="shared" si="1"/>
        <v>1</v>
      </c>
      <c r="AP27" s="387">
        <f t="shared" si="0"/>
        <v>0</v>
      </c>
      <c r="AQ27" s="387" t="s">
        <v>2125</v>
      </c>
      <c r="AR27" s="387" t="s">
        <v>1369</v>
      </c>
      <c r="AS27" s="422" t="s">
        <v>2255</v>
      </c>
      <c r="AT27" s="397"/>
      <c r="AU27" s="397"/>
      <c r="AV27" s="397"/>
      <c r="AW27" s="397"/>
      <c r="AX27" s="397"/>
      <c r="AY27" s="397"/>
      <c r="AZ27" s="398"/>
      <c r="BA27" s="415"/>
      <c r="BB27" s="390"/>
      <c r="BC27" s="390"/>
      <c r="BD27" s="390"/>
      <c r="BE27" s="390"/>
      <c r="BF27" s="376"/>
      <c r="BG27" s="376"/>
      <c r="BH27" s="408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 t="s">
        <v>2242</v>
      </c>
      <c r="BT27" s="409" t="s">
        <v>2243</v>
      </c>
      <c r="BU27" s="409"/>
      <c r="BV27" s="409"/>
      <c r="BW27" s="409"/>
      <c r="BX27" s="409" t="s">
        <v>2522</v>
      </c>
      <c r="BY27" s="409"/>
      <c r="BZ27" s="409"/>
      <c r="CA27" s="409"/>
      <c r="CB27" s="409"/>
    </row>
    <row r="28" spans="1:80" ht="59.25" customHeight="1">
      <c r="A28" s="387"/>
      <c r="B28" s="388">
        <v>42244</v>
      </c>
      <c r="C28" s="389">
        <v>0.3958333333333333</v>
      </c>
      <c r="D28" s="387" t="s">
        <v>2535</v>
      </c>
      <c r="E28" s="387" t="s">
        <v>1627</v>
      </c>
      <c r="F28" s="387" t="s">
        <v>1325</v>
      </c>
      <c r="G28" s="387" t="s">
        <v>1326</v>
      </c>
      <c r="H28" s="390"/>
      <c r="I28" s="390"/>
      <c r="J28" s="390"/>
      <c r="K28" s="390"/>
      <c r="L28" s="390"/>
      <c r="M28" s="390"/>
      <c r="N28" s="390"/>
      <c r="O28" s="390"/>
      <c r="P28" s="390"/>
      <c r="Q28" s="390" t="s">
        <v>2536</v>
      </c>
      <c r="R28" s="387" t="s">
        <v>2537</v>
      </c>
      <c r="S28" s="390" t="s">
        <v>2192</v>
      </c>
      <c r="T28" s="387"/>
      <c r="U28" s="392"/>
      <c r="V28" s="390"/>
      <c r="W28" s="390"/>
      <c r="X28" s="387"/>
      <c r="Y28" s="387"/>
      <c r="Z28" s="387"/>
      <c r="AA28" s="387"/>
      <c r="AB28" s="387"/>
      <c r="AC28" s="390" t="s">
        <v>2538</v>
      </c>
      <c r="AD28" s="390" t="s">
        <v>2539</v>
      </c>
      <c r="AE28" s="395"/>
      <c r="AF28" s="390"/>
      <c r="AG28" s="390"/>
      <c r="AH28" s="390"/>
      <c r="AI28" s="395"/>
      <c r="AJ28" s="430"/>
      <c r="AK28" s="390">
        <v>0</v>
      </c>
      <c r="AL28" s="390">
        <v>0</v>
      </c>
      <c r="AM28" s="390">
        <v>0</v>
      </c>
      <c r="AN28" s="390">
        <v>18</v>
      </c>
      <c r="AO28" s="387">
        <f t="shared" si="1"/>
        <v>0</v>
      </c>
      <c r="AP28" s="387">
        <f t="shared" si="0"/>
        <v>18</v>
      </c>
      <c r="AQ28" s="390" t="s">
        <v>267</v>
      </c>
      <c r="AR28" s="390" t="s">
        <v>1204</v>
      </c>
      <c r="AS28" s="150" t="s">
        <v>2091</v>
      </c>
      <c r="AT28" s="431"/>
      <c r="AU28" s="431"/>
      <c r="AV28" s="431"/>
      <c r="AW28" s="431"/>
      <c r="AX28" s="431"/>
      <c r="AY28" s="431"/>
      <c r="AZ28" s="432"/>
      <c r="BA28" s="433"/>
      <c r="BB28" s="434"/>
      <c r="BC28" s="434"/>
      <c r="BD28" s="434"/>
      <c r="BE28" s="434"/>
      <c r="BF28" s="376"/>
      <c r="BG28" s="376"/>
      <c r="BH28" s="408"/>
      <c r="BI28" s="409"/>
      <c r="BJ28" s="409"/>
      <c r="BK28" s="409"/>
      <c r="BL28" s="409"/>
      <c r="BM28" s="409"/>
      <c r="BN28" s="409"/>
      <c r="BO28" s="409"/>
      <c r="BP28" s="409"/>
      <c r="BQ28" s="409"/>
      <c r="BR28" s="409"/>
      <c r="BS28" s="409" t="s">
        <v>2245</v>
      </c>
      <c r="BT28" s="409" t="s">
        <v>2246</v>
      </c>
      <c r="BU28" s="409"/>
      <c r="BV28" s="409"/>
      <c r="BW28" s="409"/>
      <c r="BX28" s="409" t="s">
        <v>2247</v>
      </c>
      <c r="BY28" s="409"/>
      <c r="BZ28" s="409"/>
      <c r="CA28" s="409"/>
      <c r="CB28" s="409"/>
    </row>
    <row r="29" spans="1:80" ht="59.25" customHeight="1">
      <c r="A29" s="387"/>
      <c r="B29" s="388">
        <v>42244</v>
      </c>
      <c r="C29" s="389">
        <v>0.2708333333333333</v>
      </c>
      <c r="D29" s="387" t="s">
        <v>2540</v>
      </c>
      <c r="E29" s="387" t="s">
        <v>2541</v>
      </c>
      <c r="F29" s="387" t="s">
        <v>53</v>
      </c>
      <c r="G29" s="387" t="s">
        <v>275</v>
      </c>
      <c r="H29" s="390"/>
      <c r="I29" s="390"/>
      <c r="J29" s="390"/>
      <c r="K29" s="390"/>
      <c r="L29" s="390"/>
      <c r="M29" s="390"/>
      <c r="N29" s="390"/>
      <c r="O29" s="390"/>
      <c r="P29" s="390"/>
      <c r="Q29" s="390" t="s">
        <v>2545</v>
      </c>
      <c r="R29" s="387" t="s">
        <v>2542</v>
      </c>
      <c r="S29" s="390" t="s">
        <v>2192</v>
      </c>
      <c r="T29" s="387"/>
      <c r="U29" s="392"/>
      <c r="V29" s="390"/>
      <c r="W29" s="390"/>
      <c r="X29" s="387"/>
      <c r="Y29" s="387"/>
      <c r="Z29" s="387"/>
      <c r="AA29" s="387"/>
      <c r="AB29" s="387"/>
      <c r="AC29" s="387" t="s">
        <v>2543</v>
      </c>
      <c r="AD29" s="390" t="s">
        <v>2544</v>
      </c>
      <c r="AE29" s="395"/>
      <c r="AF29" s="390"/>
      <c r="AG29" s="390"/>
      <c r="AH29" s="390"/>
      <c r="AI29" s="395"/>
      <c r="AJ29" s="430"/>
      <c r="AK29" s="390">
        <v>0</v>
      </c>
      <c r="AL29" s="390">
        <v>1</v>
      </c>
      <c r="AM29" s="390">
        <v>0</v>
      </c>
      <c r="AN29" s="390">
        <v>0</v>
      </c>
      <c r="AO29" s="387">
        <f t="shared" si="1"/>
        <v>0</v>
      </c>
      <c r="AP29" s="387">
        <f t="shared" si="0"/>
        <v>1</v>
      </c>
      <c r="AQ29" s="390" t="s">
        <v>267</v>
      </c>
      <c r="AR29" s="390" t="s">
        <v>1369</v>
      </c>
      <c r="AS29" s="150" t="s">
        <v>279</v>
      </c>
      <c r="AT29" s="397"/>
      <c r="AU29" s="397"/>
      <c r="AV29" s="397"/>
      <c r="AW29" s="397"/>
      <c r="AX29" s="397"/>
      <c r="AY29" s="397"/>
      <c r="AZ29" s="398"/>
      <c r="BA29" s="415"/>
      <c r="BB29" s="390"/>
      <c r="BC29" s="390"/>
      <c r="BD29" s="390"/>
      <c r="BE29" s="390"/>
      <c r="BF29" s="376"/>
      <c r="BG29" s="376"/>
      <c r="BH29" s="408"/>
      <c r="BI29" s="409"/>
      <c r="BJ29" s="409"/>
      <c r="BK29" s="409"/>
      <c r="BL29" s="409"/>
      <c r="BM29" s="409"/>
      <c r="BN29" s="409"/>
      <c r="BO29" s="409"/>
      <c r="BP29" s="409"/>
      <c r="BQ29" s="409"/>
      <c r="BR29" s="409"/>
      <c r="BS29" s="409" t="s">
        <v>2248</v>
      </c>
      <c r="BT29" s="409" t="s">
        <v>2249</v>
      </c>
      <c r="BU29" s="409"/>
      <c r="BV29" s="409"/>
      <c r="BW29" s="409"/>
      <c r="BX29" s="409" t="s">
        <v>2250</v>
      </c>
      <c r="BY29" s="409"/>
      <c r="BZ29" s="409"/>
      <c r="CA29" s="409"/>
      <c r="CB29" s="409"/>
    </row>
    <row r="30" spans="1:80" ht="59.25" customHeight="1">
      <c r="A30" s="442"/>
      <c r="B30" s="388">
        <v>42246</v>
      </c>
      <c r="C30" s="389">
        <v>0.5972222222222222</v>
      </c>
      <c r="D30" s="387" t="s">
        <v>2546</v>
      </c>
      <c r="E30" s="387" t="s">
        <v>237</v>
      </c>
      <c r="F30" s="387" t="s">
        <v>53</v>
      </c>
      <c r="G30" s="387" t="s">
        <v>548</v>
      </c>
      <c r="H30" s="390"/>
      <c r="I30" s="390"/>
      <c r="J30" s="390"/>
      <c r="K30" s="390"/>
      <c r="L30" s="390"/>
      <c r="M30" s="390"/>
      <c r="N30" s="390"/>
      <c r="O30" s="390"/>
      <c r="P30" s="390"/>
      <c r="Q30" s="390" t="s">
        <v>2547</v>
      </c>
      <c r="R30" s="387" t="s">
        <v>2548</v>
      </c>
      <c r="S30" s="390" t="s">
        <v>2192</v>
      </c>
      <c r="T30" s="387"/>
      <c r="U30" s="392"/>
      <c r="V30" s="390"/>
      <c r="W30" s="390"/>
      <c r="X30" s="387"/>
      <c r="Y30" s="387"/>
      <c r="Z30" s="387"/>
      <c r="AA30" s="387"/>
      <c r="AB30" s="387"/>
      <c r="AC30" s="387" t="s">
        <v>2549</v>
      </c>
      <c r="AD30" s="390" t="s">
        <v>2550</v>
      </c>
      <c r="AE30" s="395"/>
      <c r="AF30" s="390"/>
      <c r="AG30" s="390"/>
      <c r="AH30" s="390"/>
      <c r="AI30" s="395"/>
      <c r="AJ30" s="430"/>
      <c r="AK30" s="390">
        <v>0</v>
      </c>
      <c r="AL30" s="390">
        <v>0</v>
      </c>
      <c r="AM30" s="390">
        <v>1</v>
      </c>
      <c r="AN30" s="390">
        <v>0</v>
      </c>
      <c r="AO30" s="387">
        <f t="shared" si="1"/>
        <v>1</v>
      </c>
      <c r="AP30" s="387">
        <f t="shared" si="0"/>
        <v>0</v>
      </c>
      <c r="AQ30" s="390" t="s">
        <v>2078</v>
      </c>
      <c r="AR30" s="390" t="s">
        <v>1204</v>
      </c>
      <c r="AS30" s="150" t="s">
        <v>2196</v>
      </c>
      <c r="AT30" s="435"/>
      <c r="AU30" s="435"/>
      <c r="AV30" s="435"/>
      <c r="AW30" s="435"/>
      <c r="AX30" s="435"/>
      <c r="AY30" s="435"/>
      <c r="AZ30" s="436"/>
      <c r="BA30" s="437"/>
      <c r="BB30" s="438"/>
      <c r="BC30" s="438"/>
      <c r="BD30" s="438"/>
      <c r="BE30" s="438"/>
      <c r="BF30" s="376"/>
      <c r="BG30" s="376"/>
      <c r="BH30" s="408"/>
      <c r="BI30" s="409"/>
      <c r="BJ30" s="409"/>
      <c r="BK30" s="409"/>
      <c r="BL30" s="409"/>
      <c r="BM30" s="409"/>
      <c r="BN30" s="409"/>
      <c r="BO30" s="409"/>
      <c r="BP30" s="409"/>
      <c r="BQ30" s="409"/>
      <c r="BR30" s="409"/>
      <c r="BS30" s="409" t="s">
        <v>2251</v>
      </c>
      <c r="BT30" s="409" t="s">
        <v>2252</v>
      </c>
      <c r="BU30" s="409"/>
      <c r="BV30" s="409"/>
      <c r="BW30" s="409"/>
      <c r="BX30" s="409" t="s">
        <v>2232</v>
      </c>
      <c r="BY30" s="409"/>
      <c r="BZ30" s="409"/>
      <c r="CA30" s="409"/>
      <c r="CB30" s="409"/>
    </row>
    <row r="31" spans="1:80" ht="59.25" customHeight="1">
      <c r="A31" s="442"/>
      <c r="B31" s="388">
        <v>42246</v>
      </c>
      <c r="C31" s="389">
        <v>0.48541666666666666</v>
      </c>
      <c r="D31" s="387" t="s">
        <v>2551</v>
      </c>
      <c r="E31" s="387" t="s">
        <v>2552</v>
      </c>
      <c r="F31" s="387" t="s">
        <v>750</v>
      </c>
      <c r="G31" s="387" t="s">
        <v>297</v>
      </c>
      <c r="H31" s="390"/>
      <c r="I31" s="390"/>
      <c r="J31" s="390"/>
      <c r="K31" s="390"/>
      <c r="L31" s="390"/>
      <c r="M31" s="390"/>
      <c r="N31" s="390"/>
      <c r="O31" s="390"/>
      <c r="P31" s="390"/>
      <c r="Q31" s="390" t="s">
        <v>2553</v>
      </c>
      <c r="R31" s="387" t="s">
        <v>2554</v>
      </c>
      <c r="S31" s="390" t="s">
        <v>2074</v>
      </c>
      <c r="T31" s="387"/>
      <c r="U31" s="392"/>
      <c r="V31" s="390"/>
      <c r="W31" s="390"/>
      <c r="X31" s="387"/>
      <c r="Y31" s="387"/>
      <c r="Z31" s="387"/>
      <c r="AA31" s="387"/>
      <c r="AB31" s="387"/>
      <c r="AC31" s="390" t="s">
        <v>2555</v>
      </c>
      <c r="AD31" s="390" t="s">
        <v>2556</v>
      </c>
      <c r="AE31" s="395"/>
      <c r="AF31" s="390"/>
      <c r="AG31" s="390"/>
      <c r="AH31" s="390"/>
      <c r="AI31" s="395"/>
      <c r="AJ31" s="430"/>
      <c r="AK31" s="390">
        <v>0</v>
      </c>
      <c r="AL31" s="390">
        <v>0</v>
      </c>
      <c r="AM31" s="390">
        <v>0</v>
      </c>
      <c r="AN31" s="390">
        <v>2</v>
      </c>
      <c r="AO31" s="387">
        <f t="shared" si="1"/>
        <v>0</v>
      </c>
      <c r="AP31" s="387">
        <f t="shared" si="0"/>
        <v>2</v>
      </c>
      <c r="AQ31" s="390" t="s">
        <v>2164</v>
      </c>
      <c r="AR31" s="390" t="s">
        <v>369</v>
      </c>
      <c r="AS31" s="150" t="s">
        <v>279</v>
      </c>
      <c r="AT31" s="435"/>
      <c r="AU31" s="435"/>
      <c r="AV31" s="435"/>
      <c r="AW31" s="435"/>
      <c r="AX31" s="435"/>
      <c r="AY31" s="435"/>
      <c r="AZ31" s="435"/>
      <c r="BA31" s="438"/>
      <c r="BB31" s="438"/>
      <c r="BC31" s="438"/>
      <c r="BD31" s="438"/>
      <c r="BE31" s="438"/>
      <c r="BF31" s="376"/>
      <c r="BG31" s="376"/>
      <c r="BH31" s="408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 t="s">
        <v>2175</v>
      </c>
      <c r="BT31" s="409" t="s">
        <v>2253</v>
      </c>
      <c r="BU31" s="409"/>
      <c r="BV31" s="409"/>
      <c r="BW31" s="409"/>
      <c r="BX31" s="409" t="s">
        <v>2079</v>
      </c>
      <c r="BY31" s="409"/>
      <c r="BZ31" s="409"/>
      <c r="CA31" s="409"/>
      <c r="CB31" s="409"/>
    </row>
    <row r="32" spans="1:80" ht="59.25" customHeight="1">
      <c r="A32" s="442"/>
      <c r="B32" s="388">
        <v>42247</v>
      </c>
      <c r="C32" s="389">
        <v>0.3125</v>
      </c>
      <c r="D32" s="387" t="s">
        <v>2557</v>
      </c>
      <c r="E32" s="387" t="s">
        <v>2558</v>
      </c>
      <c r="F32" s="387" t="s">
        <v>1707</v>
      </c>
      <c r="G32" s="387" t="s">
        <v>256</v>
      </c>
      <c r="H32" s="390"/>
      <c r="I32" s="390"/>
      <c r="J32" s="390"/>
      <c r="K32" s="390"/>
      <c r="L32" s="390"/>
      <c r="M32" s="390"/>
      <c r="N32" s="390"/>
      <c r="O32" s="390"/>
      <c r="P32" s="390"/>
      <c r="Q32" s="390" t="s">
        <v>2559</v>
      </c>
      <c r="R32" s="387" t="s">
        <v>2560</v>
      </c>
      <c r="S32" s="390" t="s">
        <v>2110</v>
      </c>
      <c r="T32" s="387"/>
      <c r="U32" s="392"/>
      <c r="V32" s="390"/>
      <c r="W32" s="390"/>
      <c r="X32" s="387"/>
      <c r="Y32" s="387"/>
      <c r="Z32" s="387"/>
      <c r="AA32" s="387"/>
      <c r="AB32" s="387"/>
      <c r="AC32" s="390" t="s">
        <v>2561</v>
      </c>
      <c r="AD32" s="390" t="s">
        <v>2562</v>
      </c>
      <c r="AE32" s="395"/>
      <c r="AF32" s="390"/>
      <c r="AG32" s="390"/>
      <c r="AH32" s="390"/>
      <c r="AI32" s="395"/>
      <c r="AJ32" s="430"/>
      <c r="AK32" s="390">
        <v>0</v>
      </c>
      <c r="AL32" s="390">
        <v>0</v>
      </c>
      <c r="AM32" s="390">
        <v>7</v>
      </c>
      <c r="AN32" s="390">
        <v>0</v>
      </c>
      <c r="AO32" s="387">
        <f t="shared" si="1"/>
        <v>7</v>
      </c>
      <c r="AP32" s="387">
        <f t="shared" si="0"/>
        <v>0</v>
      </c>
      <c r="AQ32" s="390" t="s">
        <v>2164</v>
      </c>
      <c r="AR32" s="390" t="s">
        <v>1204</v>
      </c>
      <c r="AS32" s="150" t="s">
        <v>2247</v>
      </c>
      <c r="AT32" s="435"/>
      <c r="AU32" s="435"/>
      <c r="AV32" s="435"/>
      <c r="AW32" s="435"/>
      <c r="AX32" s="435"/>
      <c r="AY32" s="435"/>
      <c r="AZ32" s="435"/>
      <c r="BA32" s="438"/>
      <c r="BB32" s="438"/>
      <c r="BC32" s="438"/>
      <c r="BD32" s="438"/>
      <c r="BE32" s="438"/>
      <c r="BF32" s="376"/>
      <c r="BG32" s="376"/>
      <c r="BH32" s="408"/>
      <c r="BI32" s="409"/>
      <c r="BJ32" s="409"/>
      <c r="BK32" s="409"/>
      <c r="BL32" s="409"/>
      <c r="BM32" s="409"/>
      <c r="BN32" s="409"/>
      <c r="BO32" s="409"/>
      <c r="BP32" s="409"/>
      <c r="BQ32" s="409"/>
      <c r="BR32" s="409"/>
      <c r="BS32" s="409" t="s">
        <v>2111</v>
      </c>
      <c r="BT32" s="409" t="s">
        <v>2254</v>
      </c>
      <c r="BU32" s="409"/>
      <c r="BV32" s="409"/>
      <c r="BW32" s="409"/>
      <c r="BX32" s="409" t="s">
        <v>2255</v>
      </c>
      <c r="BY32" s="409"/>
      <c r="BZ32" s="409"/>
      <c r="CA32" s="409"/>
      <c r="CB32" s="409"/>
    </row>
    <row r="33" spans="1:80" ht="59.25" customHeight="1">
      <c r="A33" s="442"/>
      <c r="B33" s="388"/>
      <c r="C33" s="389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392"/>
      <c r="V33" s="390"/>
      <c r="W33" s="390"/>
      <c r="X33" s="390"/>
      <c r="Y33" s="390"/>
      <c r="Z33" s="390"/>
      <c r="AA33" s="390"/>
      <c r="AB33" s="390"/>
      <c r="AC33" s="390"/>
      <c r="AD33" s="390"/>
      <c r="AE33" s="395"/>
      <c r="AF33" s="390"/>
      <c r="AG33" s="390"/>
      <c r="AH33" s="390"/>
      <c r="AI33" s="395"/>
      <c r="AJ33" s="396"/>
      <c r="AK33" s="390"/>
      <c r="AL33" s="390"/>
      <c r="AM33" s="390"/>
      <c r="AN33" s="390"/>
      <c r="AO33" s="387">
        <f>SUM(AO7:AO32)</f>
        <v>15</v>
      </c>
      <c r="AP33" s="387">
        <f>SUM(AP7:AP32)</f>
        <v>134</v>
      </c>
      <c r="AQ33" s="390"/>
      <c r="AR33" s="390"/>
      <c r="AS33" s="150"/>
      <c r="AT33" s="397"/>
      <c r="AU33" s="397"/>
      <c r="AV33" s="397"/>
      <c r="AW33" s="397"/>
      <c r="AX33" s="397"/>
      <c r="AY33" s="397"/>
      <c r="AZ33" s="397"/>
      <c r="BA33" s="390"/>
      <c r="BB33" s="390"/>
      <c r="BC33" s="390"/>
      <c r="BD33" s="390"/>
      <c r="BE33" s="390"/>
      <c r="BF33" s="376"/>
      <c r="BG33" s="376"/>
      <c r="BH33" s="408"/>
      <c r="BI33" s="409"/>
      <c r="BJ33" s="409"/>
      <c r="BK33" s="409"/>
      <c r="BL33" s="409"/>
      <c r="BM33" s="409"/>
      <c r="BN33" s="409"/>
      <c r="BO33" s="409"/>
      <c r="BP33" s="409"/>
      <c r="BQ33" s="409"/>
      <c r="BR33" s="409"/>
      <c r="BS33" s="409" t="s">
        <v>2256</v>
      </c>
      <c r="BT33" s="409" t="s">
        <v>2257</v>
      </c>
      <c r="BU33" s="409"/>
      <c r="BV33" s="409"/>
      <c r="BW33" s="409"/>
      <c r="BX33" s="414" t="s">
        <v>279</v>
      </c>
      <c r="BY33" s="409"/>
      <c r="BZ33" s="409"/>
      <c r="CA33" s="409"/>
      <c r="CB33" s="409"/>
    </row>
    <row r="34" spans="46:80" ht="97.5" customHeight="1">
      <c r="AT34" s="417"/>
      <c r="AU34" s="417"/>
      <c r="AV34" s="417"/>
      <c r="AW34" s="417"/>
      <c r="AX34" s="417"/>
      <c r="AY34" s="417"/>
      <c r="AZ34" s="417"/>
      <c r="BA34" s="420"/>
      <c r="BB34" s="420"/>
      <c r="BC34" s="420"/>
      <c r="BD34" s="420"/>
      <c r="BE34" s="420"/>
      <c r="BF34" s="376"/>
      <c r="BG34" s="376"/>
      <c r="BH34" s="408"/>
      <c r="BI34" s="409"/>
      <c r="BJ34" s="409"/>
      <c r="BK34" s="409"/>
      <c r="BL34" s="409"/>
      <c r="BM34" s="409"/>
      <c r="BN34" s="409"/>
      <c r="BO34" s="409"/>
      <c r="BP34" s="409"/>
      <c r="BQ34" s="409"/>
      <c r="BR34" s="409"/>
      <c r="BS34" s="409" t="s">
        <v>2258</v>
      </c>
      <c r="BT34" s="409" t="s">
        <v>2259</v>
      </c>
      <c r="BU34" s="409"/>
      <c r="BV34" s="409"/>
      <c r="BW34" s="409"/>
      <c r="BX34" s="409"/>
      <c r="BY34" s="409"/>
      <c r="BZ34" s="409"/>
      <c r="CA34" s="409"/>
      <c r="CB34" s="409"/>
    </row>
    <row r="35" spans="46:80" ht="97.5" customHeight="1">
      <c r="AT35" s="397"/>
      <c r="AU35" s="397"/>
      <c r="AV35" s="397"/>
      <c r="AW35" s="397"/>
      <c r="AX35" s="397"/>
      <c r="AY35" s="397"/>
      <c r="AZ35" s="397"/>
      <c r="BA35" s="390"/>
      <c r="BB35" s="390"/>
      <c r="BC35" s="390"/>
      <c r="BD35" s="390"/>
      <c r="BE35" s="390"/>
      <c r="BF35" s="376"/>
      <c r="BG35" s="376"/>
      <c r="BH35" s="408"/>
      <c r="BI35" s="409"/>
      <c r="BJ35" s="409"/>
      <c r="BK35" s="409"/>
      <c r="BL35" s="409"/>
      <c r="BM35" s="409"/>
      <c r="BN35" s="409"/>
      <c r="BO35" s="409"/>
      <c r="BP35" s="409"/>
      <c r="BQ35" s="409"/>
      <c r="BR35" s="409"/>
      <c r="BS35" s="409" t="s">
        <v>2224</v>
      </c>
      <c r="BT35" s="414" t="s">
        <v>279</v>
      </c>
      <c r="BU35" s="409"/>
      <c r="BV35" s="409"/>
      <c r="BW35" s="409"/>
      <c r="BX35" s="409"/>
      <c r="BY35" s="409"/>
      <c r="BZ35" s="409"/>
      <c r="CA35" s="409"/>
      <c r="CB35" s="409"/>
    </row>
    <row r="36" spans="46:80" ht="97.5" customHeight="1">
      <c r="AT36" s="397"/>
      <c r="AU36" s="397"/>
      <c r="AV36" s="397"/>
      <c r="AW36" s="397"/>
      <c r="AX36" s="397"/>
      <c r="AY36" s="397"/>
      <c r="AZ36" s="397"/>
      <c r="BA36" s="390"/>
      <c r="BB36" s="390"/>
      <c r="BC36" s="390"/>
      <c r="BD36" s="390"/>
      <c r="BE36" s="390"/>
      <c r="BF36" s="376"/>
      <c r="BG36" s="376"/>
      <c r="BH36" s="408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 t="s">
        <v>2218</v>
      </c>
      <c r="BT36" s="409"/>
      <c r="BU36" s="409"/>
      <c r="BV36" s="409"/>
      <c r="BW36" s="409"/>
      <c r="BX36" s="409"/>
      <c r="BY36" s="409"/>
      <c r="BZ36" s="409"/>
      <c r="CA36" s="409"/>
      <c r="CB36" s="409"/>
    </row>
    <row r="37" spans="46:80" ht="97.5" customHeight="1">
      <c r="AT37" s="397"/>
      <c r="AU37" s="397"/>
      <c r="AV37" s="397"/>
      <c r="AW37" s="397"/>
      <c r="AX37" s="397"/>
      <c r="AY37" s="397"/>
      <c r="AZ37" s="397"/>
      <c r="BA37" s="390"/>
      <c r="BB37" s="390"/>
      <c r="BC37" s="390"/>
      <c r="BD37" s="390"/>
      <c r="BE37" s="390"/>
      <c r="BF37" s="376"/>
      <c r="BG37" s="376"/>
      <c r="BH37" s="408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 t="s">
        <v>2209</v>
      </c>
      <c r="BT37" s="409"/>
      <c r="BU37" s="409"/>
      <c r="BV37" s="409"/>
      <c r="BW37" s="409"/>
      <c r="BX37" s="409"/>
      <c r="BY37" s="409"/>
      <c r="BZ37" s="409"/>
      <c r="CA37" s="409"/>
      <c r="CB37" s="409"/>
    </row>
    <row r="38" spans="46:80" ht="97.5" customHeight="1">
      <c r="AT38" s="397"/>
      <c r="AU38" s="397"/>
      <c r="AV38" s="397"/>
      <c r="AW38" s="397"/>
      <c r="AX38" s="397"/>
      <c r="AY38" s="397"/>
      <c r="AZ38" s="397"/>
      <c r="BA38" s="390"/>
      <c r="BB38" s="390"/>
      <c r="BC38" s="390"/>
      <c r="BD38" s="390"/>
      <c r="BE38" s="390"/>
      <c r="BF38" s="376"/>
      <c r="BG38" s="376"/>
      <c r="BH38" s="408"/>
      <c r="BI38" s="409"/>
      <c r="BJ38" s="409"/>
      <c r="BK38" s="409"/>
      <c r="BL38" s="409"/>
      <c r="BM38" s="409"/>
      <c r="BN38" s="409"/>
      <c r="BO38" s="409"/>
      <c r="BP38" s="409"/>
      <c r="BQ38" s="439"/>
      <c r="BR38" s="439"/>
      <c r="BS38" s="409" t="s">
        <v>2260</v>
      </c>
      <c r="BT38" s="439"/>
      <c r="BU38" s="439"/>
      <c r="BV38" s="409"/>
      <c r="BW38" s="409"/>
      <c r="BX38" s="409"/>
      <c r="BY38" s="409"/>
      <c r="BZ38" s="409"/>
      <c r="CA38" s="409"/>
      <c r="CB38" s="409"/>
    </row>
    <row r="39" spans="46:80" ht="97.5" customHeight="1">
      <c r="AT39" s="397"/>
      <c r="AU39" s="397"/>
      <c r="AV39" s="397"/>
      <c r="AW39" s="397"/>
      <c r="AX39" s="397"/>
      <c r="AY39" s="397"/>
      <c r="AZ39" s="398"/>
      <c r="BA39" s="415"/>
      <c r="BB39" s="390"/>
      <c r="BC39" s="390"/>
      <c r="BD39" s="390"/>
      <c r="BE39" s="390"/>
      <c r="BF39" s="376"/>
      <c r="BG39" s="376"/>
      <c r="BH39" s="408"/>
      <c r="BI39" s="409"/>
      <c r="BJ39" s="409"/>
      <c r="BK39" s="409"/>
      <c r="BL39" s="409"/>
      <c r="BM39" s="409"/>
      <c r="BN39" s="409"/>
      <c r="BO39" s="409"/>
      <c r="BP39" s="409"/>
      <c r="BQ39" s="409"/>
      <c r="BR39" s="409"/>
      <c r="BS39" s="409" t="s">
        <v>2261</v>
      </c>
      <c r="BT39" s="409"/>
      <c r="BU39" s="409"/>
      <c r="BV39" s="409"/>
      <c r="BW39" s="409"/>
      <c r="BX39" s="409"/>
      <c r="BY39" s="409"/>
      <c r="BZ39" s="409"/>
      <c r="CA39" s="409"/>
      <c r="CB39" s="409"/>
    </row>
    <row r="40" spans="46:80" ht="97.5" customHeight="1">
      <c r="AT40" s="397"/>
      <c r="AU40" s="397"/>
      <c r="AV40" s="397"/>
      <c r="AW40" s="397"/>
      <c r="AX40" s="397"/>
      <c r="AY40" s="397"/>
      <c r="AZ40" s="397"/>
      <c r="BA40" s="390"/>
      <c r="BB40" s="390"/>
      <c r="BC40" s="390"/>
      <c r="BD40" s="390"/>
      <c r="BE40" s="390"/>
      <c r="BF40" s="376"/>
      <c r="BG40" s="376"/>
      <c r="BH40" s="408"/>
      <c r="BI40" s="409"/>
      <c r="BJ40" s="409"/>
      <c r="BK40" s="409"/>
      <c r="BL40" s="409"/>
      <c r="BM40" s="409"/>
      <c r="BN40" s="409"/>
      <c r="BO40" s="409"/>
      <c r="BP40" s="409"/>
      <c r="BQ40" s="409"/>
      <c r="BR40" s="409"/>
      <c r="BS40" s="409" t="s">
        <v>2262</v>
      </c>
      <c r="BT40" s="409"/>
      <c r="BU40" s="409"/>
      <c r="BV40" s="409"/>
      <c r="BW40" s="409"/>
      <c r="BX40" s="409"/>
      <c r="BY40" s="409"/>
      <c r="BZ40" s="409"/>
      <c r="CA40" s="409"/>
      <c r="CB40" s="409"/>
    </row>
    <row r="41" spans="46:80" ht="97.5" customHeight="1">
      <c r="AT41" s="397"/>
      <c r="AU41" s="397"/>
      <c r="AV41" s="397"/>
      <c r="AW41" s="397"/>
      <c r="AX41" s="397"/>
      <c r="AY41" s="397"/>
      <c r="AZ41" s="397"/>
      <c r="BA41" s="390"/>
      <c r="BB41" s="390"/>
      <c r="BC41" s="390"/>
      <c r="BD41" s="390"/>
      <c r="BE41" s="390"/>
      <c r="BF41" s="376"/>
      <c r="BG41" s="376"/>
      <c r="BH41" s="408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 t="s">
        <v>2263</v>
      </c>
      <c r="BT41" s="409"/>
      <c r="BU41" s="409"/>
      <c r="BV41" s="409"/>
      <c r="BW41" s="409"/>
      <c r="BX41" s="409"/>
      <c r="BY41" s="409"/>
      <c r="BZ41" s="409"/>
      <c r="CA41" s="409"/>
      <c r="CB41" s="409"/>
    </row>
    <row r="42" spans="46:80" ht="97.5" customHeight="1">
      <c r="AT42" s="417"/>
      <c r="AU42" s="417"/>
      <c r="AV42" s="417"/>
      <c r="AW42" s="417"/>
      <c r="AX42" s="417"/>
      <c r="AY42" s="417"/>
      <c r="AZ42" s="418"/>
      <c r="BA42" s="419"/>
      <c r="BB42" s="420"/>
      <c r="BC42" s="420"/>
      <c r="BD42" s="420"/>
      <c r="BE42" s="420"/>
      <c r="BF42" s="400"/>
      <c r="BG42" s="376"/>
      <c r="BH42" s="408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 t="s">
        <v>2264</v>
      </c>
      <c r="BT42" s="409"/>
      <c r="BU42" s="409"/>
      <c r="BV42" s="409"/>
      <c r="BW42" s="409"/>
      <c r="BX42" s="409"/>
      <c r="BY42" s="409"/>
      <c r="BZ42" s="409"/>
      <c r="CA42" s="409"/>
      <c r="CB42" s="409"/>
    </row>
    <row r="43" spans="46:80" ht="97.5" customHeight="1">
      <c r="AT43" s="417"/>
      <c r="AU43" s="417"/>
      <c r="AV43" s="417"/>
      <c r="AW43" s="417"/>
      <c r="AX43" s="417"/>
      <c r="AY43" s="417"/>
      <c r="AZ43" s="418"/>
      <c r="BA43" s="419"/>
      <c r="BB43" s="420"/>
      <c r="BC43" s="420"/>
      <c r="BD43" s="420"/>
      <c r="BE43" s="420"/>
      <c r="BF43" s="376"/>
      <c r="BG43" s="376"/>
      <c r="BH43" s="408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 t="s">
        <v>2265</v>
      </c>
      <c r="BT43" s="409"/>
      <c r="BU43" s="409"/>
      <c r="BV43" s="409"/>
      <c r="BW43" s="409"/>
      <c r="BX43" s="409"/>
      <c r="BY43" s="409"/>
      <c r="BZ43" s="409"/>
      <c r="CA43" s="409"/>
      <c r="CB43" s="409"/>
    </row>
    <row r="44" spans="46:80" ht="97.5" customHeight="1">
      <c r="AT44" s="417"/>
      <c r="AU44" s="417"/>
      <c r="AV44" s="417"/>
      <c r="AW44" s="417"/>
      <c r="AX44" s="417"/>
      <c r="AY44" s="417"/>
      <c r="AZ44" s="418"/>
      <c r="BA44" s="419"/>
      <c r="BB44" s="420"/>
      <c r="BC44" s="420"/>
      <c r="BD44" s="420"/>
      <c r="BE44" s="420"/>
      <c r="BF44" s="376"/>
      <c r="BG44" s="376"/>
      <c r="BH44" s="408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 t="s">
        <v>2266</v>
      </c>
      <c r="BT44" s="409"/>
      <c r="BU44" s="409"/>
      <c r="BV44" s="409"/>
      <c r="BW44" s="409"/>
      <c r="BX44" s="409"/>
      <c r="BY44" s="409"/>
      <c r="BZ44" s="409"/>
      <c r="CA44" s="409"/>
      <c r="CB44" s="409"/>
    </row>
    <row r="45" spans="46:80" ht="97.5" customHeight="1">
      <c r="AT45" s="397"/>
      <c r="AU45" s="397"/>
      <c r="AV45" s="397"/>
      <c r="AW45" s="397"/>
      <c r="AX45" s="397"/>
      <c r="AY45" s="397"/>
      <c r="AZ45" s="398"/>
      <c r="BA45" s="415"/>
      <c r="BB45" s="390"/>
      <c r="BC45" s="390"/>
      <c r="BD45" s="390"/>
      <c r="BE45" s="390"/>
      <c r="BF45" s="376"/>
      <c r="BG45" s="376"/>
      <c r="BH45" s="408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 t="s">
        <v>2267</v>
      </c>
      <c r="BT45" s="409"/>
      <c r="BU45" s="409"/>
      <c r="BV45" s="409"/>
      <c r="BW45" s="409"/>
      <c r="BX45" s="409"/>
      <c r="BY45" s="409"/>
      <c r="BZ45" s="409"/>
      <c r="CA45" s="409"/>
      <c r="CB45" s="409"/>
    </row>
    <row r="46" spans="46:80" ht="97.5" customHeight="1">
      <c r="AT46" s="397"/>
      <c r="AU46" s="397"/>
      <c r="AV46" s="397"/>
      <c r="AW46" s="397"/>
      <c r="AX46" s="397"/>
      <c r="AY46" s="397"/>
      <c r="AZ46" s="398"/>
      <c r="BA46" s="415"/>
      <c r="BB46" s="390"/>
      <c r="BC46" s="390"/>
      <c r="BD46" s="390"/>
      <c r="BE46" s="390"/>
      <c r="BF46" s="376"/>
      <c r="BG46" s="376"/>
      <c r="BH46" s="408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 t="s">
        <v>2268</v>
      </c>
      <c r="BT46" s="409"/>
      <c r="BU46" s="409"/>
      <c r="BV46" s="409"/>
      <c r="BW46" s="409"/>
      <c r="BX46" s="409"/>
      <c r="BY46" s="409"/>
      <c r="BZ46" s="409"/>
      <c r="CA46" s="409"/>
      <c r="CB46" s="409"/>
    </row>
    <row r="47" spans="46:80" ht="97.5" customHeight="1">
      <c r="AT47" s="397"/>
      <c r="AU47" s="397"/>
      <c r="AV47" s="397"/>
      <c r="AW47" s="397"/>
      <c r="AX47" s="397"/>
      <c r="AY47" s="397"/>
      <c r="AZ47" s="398"/>
      <c r="BA47" s="425"/>
      <c r="BB47" s="390"/>
      <c r="BC47" s="390"/>
      <c r="BD47" s="390"/>
      <c r="BE47" s="390"/>
      <c r="BF47" s="376"/>
      <c r="BG47" s="376"/>
      <c r="BH47" s="408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 t="s">
        <v>2269</v>
      </c>
      <c r="BT47" s="409"/>
      <c r="BU47" s="409"/>
      <c r="BV47" s="409"/>
      <c r="BW47" s="409"/>
      <c r="BX47" s="409"/>
      <c r="BY47" s="409"/>
      <c r="BZ47" s="409"/>
      <c r="CA47" s="409"/>
      <c r="CB47" s="409"/>
    </row>
    <row r="48" spans="46:80" ht="97.5" customHeight="1">
      <c r="AT48" s="397"/>
      <c r="AU48" s="397"/>
      <c r="AV48" s="397"/>
      <c r="AW48" s="397"/>
      <c r="AX48" s="397"/>
      <c r="AY48" s="397"/>
      <c r="AZ48" s="398"/>
      <c r="BA48" s="415"/>
      <c r="BB48" s="390"/>
      <c r="BC48" s="390"/>
      <c r="BD48" s="390"/>
      <c r="BE48" s="390"/>
      <c r="BF48" s="376"/>
      <c r="BG48" s="376"/>
      <c r="BH48" s="408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 t="s">
        <v>2202</v>
      </c>
      <c r="BT48" s="409"/>
      <c r="BU48" s="409"/>
      <c r="BV48" s="409"/>
      <c r="BW48" s="409"/>
      <c r="BX48" s="409"/>
      <c r="BY48" s="409"/>
      <c r="BZ48" s="409"/>
      <c r="CA48" s="409"/>
      <c r="CB48" s="409"/>
    </row>
    <row r="49" spans="46:80" ht="97.5" customHeight="1">
      <c r="AT49" s="397"/>
      <c r="AU49" s="397"/>
      <c r="AV49" s="397"/>
      <c r="AW49" s="397"/>
      <c r="AX49" s="397"/>
      <c r="AY49" s="397"/>
      <c r="AZ49" s="398"/>
      <c r="BA49" s="415"/>
      <c r="BB49" s="390"/>
      <c r="BC49" s="390"/>
      <c r="BD49" s="390"/>
      <c r="BE49" s="390"/>
      <c r="BF49" s="376"/>
      <c r="BG49" s="376"/>
      <c r="BH49" s="440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 t="s">
        <v>2270</v>
      </c>
      <c r="BT49" s="441"/>
      <c r="BU49" s="441"/>
      <c r="BV49" s="441"/>
      <c r="BW49" s="441"/>
      <c r="BX49" s="441"/>
      <c r="BY49" s="441"/>
      <c r="BZ49" s="441"/>
      <c r="CA49" s="441"/>
      <c r="CB49" s="441"/>
    </row>
    <row r="50" spans="46:80" ht="97.5" customHeight="1">
      <c r="AT50" s="397"/>
      <c r="AU50" s="397"/>
      <c r="AV50" s="397"/>
      <c r="AW50" s="397"/>
      <c r="AX50" s="397"/>
      <c r="AY50" s="397"/>
      <c r="AZ50" s="398"/>
      <c r="BA50" s="415"/>
      <c r="BB50" s="390"/>
      <c r="BC50" s="390"/>
      <c r="BD50" s="390"/>
      <c r="BE50" s="390"/>
      <c r="BF50" s="376"/>
      <c r="BG50" s="376"/>
      <c r="BH50" s="376"/>
      <c r="BI50" s="376"/>
      <c r="BJ50" s="376"/>
      <c r="BK50" s="376"/>
      <c r="BL50" s="376"/>
      <c r="BM50" s="376"/>
      <c r="BN50" s="376"/>
      <c r="BO50" s="376"/>
      <c r="BP50" s="376"/>
      <c r="BQ50" s="376"/>
      <c r="BR50" s="376"/>
      <c r="BS50" s="409"/>
      <c r="BT50" s="376"/>
      <c r="BU50" s="376"/>
      <c r="BV50" s="376"/>
      <c r="BW50" s="376"/>
      <c r="BX50" s="376"/>
      <c r="BY50" s="376"/>
      <c r="BZ50" s="376"/>
      <c r="CA50" s="376"/>
      <c r="CB50" s="376"/>
    </row>
    <row r="51" spans="46:80" ht="97.5" customHeight="1">
      <c r="AT51" s="397"/>
      <c r="AU51" s="397"/>
      <c r="AV51" s="397"/>
      <c r="AW51" s="397"/>
      <c r="AX51" s="397"/>
      <c r="AY51" s="397"/>
      <c r="AZ51" s="398"/>
      <c r="BA51" s="415"/>
      <c r="BB51" s="390"/>
      <c r="BC51" s="390"/>
      <c r="BD51" s="390"/>
      <c r="BE51" s="390"/>
      <c r="BF51" s="376"/>
      <c r="BG51" s="376"/>
      <c r="BH51" s="376"/>
      <c r="BI51" s="376"/>
      <c r="BJ51" s="376"/>
      <c r="BK51" s="376"/>
      <c r="BL51" s="376"/>
      <c r="BM51" s="376"/>
      <c r="BN51" s="376"/>
      <c r="BO51" s="376"/>
      <c r="BP51" s="376"/>
      <c r="BQ51" s="377"/>
      <c r="BR51" s="377"/>
      <c r="BS51" s="409"/>
      <c r="BT51" s="377"/>
      <c r="BU51" s="377"/>
      <c r="BV51" s="376"/>
      <c r="BW51" s="376"/>
      <c r="BX51" s="376"/>
      <c r="BY51" s="376"/>
      <c r="BZ51" s="376"/>
      <c r="CA51" s="376"/>
      <c r="CB51" s="376"/>
    </row>
    <row r="52" spans="46:80" ht="97.5" customHeight="1">
      <c r="AT52" s="397"/>
      <c r="AU52" s="397"/>
      <c r="AV52" s="397"/>
      <c r="AW52" s="397"/>
      <c r="AX52" s="397"/>
      <c r="AY52" s="397"/>
      <c r="AZ52" s="398"/>
      <c r="BA52" s="415"/>
      <c r="BB52" s="390"/>
      <c r="BC52" s="390"/>
      <c r="BD52" s="390"/>
      <c r="BE52" s="390"/>
      <c r="BF52" s="376"/>
      <c r="BG52" s="376"/>
      <c r="BH52" s="376"/>
      <c r="BI52" s="376"/>
      <c r="BJ52" s="376"/>
      <c r="BK52" s="376"/>
      <c r="BL52" s="376"/>
      <c r="BM52" s="376"/>
      <c r="BN52" s="376"/>
      <c r="BO52" s="376"/>
      <c r="BP52" s="376"/>
      <c r="BQ52" s="376"/>
      <c r="BR52" s="376"/>
      <c r="BS52" s="409"/>
      <c r="BT52" s="376"/>
      <c r="BU52" s="376"/>
      <c r="BV52" s="376"/>
      <c r="BW52" s="376"/>
      <c r="BX52" s="376"/>
      <c r="BY52" s="376"/>
      <c r="BZ52" s="376"/>
      <c r="CA52" s="376"/>
      <c r="CB52" s="376"/>
    </row>
    <row r="53" spans="46:80" ht="97.5" customHeight="1">
      <c r="AT53" s="397"/>
      <c r="AU53" s="397"/>
      <c r="AV53" s="397"/>
      <c r="AW53" s="397"/>
      <c r="AX53" s="397"/>
      <c r="AY53" s="397"/>
      <c r="AZ53" s="398"/>
      <c r="BA53" s="415"/>
      <c r="BB53" s="390"/>
      <c r="BC53" s="390"/>
      <c r="BD53" s="390"/>
      <c r="BE53" s="390"/>
      <c r="BF53" s="376"/>
      <c r="BG53" s="376"/>
      <c r="BH53" s="376"/>
      <c r="BI53" s="376"/>
      <c r="BJ53" s="376"/>
      <c r="BK53" s="376"/>
      <c r="BL53" s="376"/>
      <c r="BM53" s="376"/>
      <c r="BN53" s="376"/>
      <c r="BO53" s="376"/>
      <c r="BP53" s="376"/>
      <c r="BQ53" s="376"/>
      <c r="BR53" s="376"/>
      <c r="BS53" s="409"/>
      <c r="BT53" s="376"/>
      <c r="BU53" s="376"/>
      <c r="BV53" s="376"/>
      <c r="BW53" s="376"/>
      <c r="BX53" s="376"/>
      <c r="BY53" s="376"/>
      <c r="BZ53" s="376"/>
      <c r="CA53" s="376"/>
      <c r="CB53" s="376"/>
    </row>
    <row r="54" spans="46:80" ht="97.5" customHeight="1">
      <c r="AT54" s="397"/>
      <c r="AU54" s="397"/>
      <c r="AV54" s="397"/>
      <c r="AW54" s="397"/>
      <c r="AX54" s="397"/>
      <c r="AY54" s="397"/>
      <c r="AZ54" s="398"/>
      <c r="BA54" s="415"/>
      <c r="BB54" s="390"/>
      <c r="BC54" s="390"/>
      <c r="BD54" s="390"/>
      <c r="BE54" s="390"/>
      <c r="BF54" s="376"/>
      <c r="BG54" s="376"/>
      <c r="BH54" s="376"/>
      <c r="BI54" s="376"/>
      <c r="BJ54" s="376"/>
      <c r="BK54" s="376"/>
      <c r="BL54" s="376"/>
      <c r="BM54" s="376"/>
      <c r="BN54" s="376"/>
      <c r="BO54" s="376"/>
      <c r="BP54" s="376"/>
      <c r="BQ54" s="376"/>
      <c r="BR54" s="376"/>
      <c r="BS54" s="376"/>
      <c r="BT54" s="376"/>
      <c r="BU54" s="376"/>
      <c r="BV54" s="376"/>
      <c r="BW54" s="376"/>
      <c r="BX54" s="376"/>
      <c r="BY54" s="376"/>
      <c r="BZ54" s="376"/>
      <c r="CA54" s="376"/>
      <c r="CB54" s="376"/>
    </row>
    <row r="55" spans="46:80" ht="97.5" customHeight="1">
      <c r="AT55" s="397"/>
      <c r="AU55" s="397"/>
      <c r="AV55" s="397"/>
      <c r="AW55" s="397"/>
      <c r="AX55" s="397"/>
      <c r="AY55" s="397"/>
      <c r="AZ55" s="398"/>
      <c r="BA55" s="415"/>
      <c r="BB55" s="390"/>
      <c r="BC55" s="390"/>
      <c r="BD55" s="390"/>
      <c r="BE55" s="390"/>
      <c r="BF55" s="376"/>
      <c r="BG55" s="376"/>
      <c r="BH55" s="376"/>
      <c r="BI55" s="376"/>
      <c r="BJ55" s="376"/>
      <c r="BK55" s="376"/>
      <c r="BL55" s="376"/>
      <c r="BM55" s="376"/>
      <c r="BN55" s="376"/>
      <c r="BO55" s="376"/>
      <c r="BP55" s="376"/>
      <c r="BQ55" s="376"/>
      <c r="BR55" s="376"/>
      <c r="BS55" s="376"/>
      <c r="BT55" s="376"/>
      <c r="BU55" s="376"/>
      <c r="BV55" s="376"/>
      <c r="BW55" s="376"/>
      <c r="BX55" s="376"/>
      <c r="BY55" s="376"/>
      <c r="BZ55" s="376"/>
      <c r="CA55" s="376"/>
      <c r="CB55" s="376"/>
    </row>
    <row r="56" spans="46:80" ht="97.5" customHeight="1">
      <c r="AT56" s="397"/>
      <c r="AU56" s="397"/>
      <c r="AV56" s="397"/>
      <c r="AW56" s="397"/>
      <c r="AX56" s="397"/>
      <c r="AY56" s="397"/>
      <c r="AZ56" s="398"/>
      <c r="BA56" s="415"/>
      <c r="BB56" s="390"/>
      <c r="BC56" s="390"/>
      <c r="BD56" s="390"/>
      <c r="BE56" s="390"/>
      <c r="BF56" s="376"/>
      <c r="BG56" s="376"/>
      <c r="BH56" s="376"/>
      <c r="BI56" s="376"/>
      <c r="BJ56" s="376"/>
      <c r="BK56" s="376"/>
      <c r="BL56" s="376"/>
      <c r="BM56" s="376"/>
      <c r="BN56" s="376"/>
      <c r="BO56" s="376"/>
      <c r="BP56" s="376"/>
      <c r="BQ56" s="376"/>
      <c r="BR56" s="376"/>
      <c r="BS56" s="376"/>
      <c r="BT56" s="376"/>
      <c r="BU56" s="376"/>
      <c r="BV56" s="376"/>
      <c r="BW56" s="376"/>
      <c r="BX56" s="376"/>
      <c r="BY56" s="376"/>
      <c r="BZ56" s="376"/>
      <c r="CA56" s="376"/>
      <c r="CB56" s="376"/>
    </row>
    <row r="57" spans="46:80" ht="97.5" customHeight="1">
      <c r="AT57" s="397"/>
      <c r="AU57" s="397"/>
      <c r="AV57" s="397"/>
      <c r="AW57" s="397"/>
      <c r="AX57" s="397"/>
      <c r="AY57" s="397"/>
      <c r="AZ57" s="398"/>
      <c r="BA57" s="415"/>
      <c r="BB57" s="390"/>
      <c r="BC57" s="390"/>
      <c r="BD57" s="390"/>
      <c r="BE57" s="390"/>
      <c r="BF57" s="376"/>
      <c r="BG57" s="376"/>
      <c r="BH57" s="376"/>
      <c r="BI57" s="376"/>
      <c r="BJ57" s="376"/>
      <c r="BK57" s="335"/>
      <c r="BL57" s="335"/>
      <c r="BM57" s="335"/>
      <c r="BN57" s="376"/>
      <c r="BO57" s="376"/>
      <c r="BP57" s="376"/>
      <c r="BQ57" s="376"/>
      <c r="BR57" s="376"/>
      <c r="BS57" s="376"/>
      <c r="BT57" s="376"/>
      <c r="BU57" s="376"/>
      <c r="BV57" s="376"/>
      <c r="BW57" s="376"/>
      <c r="BX57" s="376"/>
      <c r="BY57" s="376"/>
      <c r="BZ57" s="376"/>
      <c r="CA57" s="376"/>
      <c r="CB57" s="376"/>
    </row>
    <row r="58" spans="46:80" ht="97.5" customHeight="1">
      <c r="AT58" s="397"/>
      <c r="AU58" s="397"/>
      <c r="AV58" s="397"/>
      <c r="AW58" s="397"/>
      <c r="AX58" s="397"/>
      <c r="AY58" s="397"/>
      <c r="AZ58" s="398"/>
      <c r="BA58" s="415"/>
      <c r="BB58" s="390"/>
      <c r="BC58" s="390"/>
      <c r="BD58" s="390"/>
      <c r="BE58" s="390"/>
      <c r="BF58" s="376"/>
      <c r="BG58" s="376"/>
      <c r="BH58" s="376"/>
      <c r="BI58" s="335"/>
      <c r="BJ58" s="335"/>
      <c r="BK58" s="335"/>
      <c r="BL58" s="335"/>
      <c r="BM58" s="335"/>
      <c r="BN58" s="376"/>
      <c r="BO58" s="376"/>
      <c r="BP58" s="376"/>
      <c r="BQ58" s="376"/>
      <c r="BR58" s="376"/>
      <c r="BS58" s="376"/>
      <c r="BT58" s="376"/>
      <c r="BU58" s="376"/>
      <c r="BV58" s="376"/>
      <c r="BW58" s="376"/>
      <c r="BX58" s="376"/>
      <c r="BY58" s="376"/>
      <c r="BZ58" s="376"/>
      <c r="CA58" s="376"/>
      <c r="CB58" s="376"/>
    </row>
    <row r="59" spans="46:80" ht="97.5" customHeight="1">
      <c r="AT59" s="397"/>
      <c r="AU59" s="397"/>
      <c r="AV59" s="397"/>
      <c r="AW59" s="397"/>
      <c r="AX59" s="397"/>
      <c r="AY59" s="397"/>
      <c r="AZ59" s="398"/>
      <c r="BA59" s="415"/>
      <c r="BB59" s="390"/>
      <c r="BC59" s="390"/>
      <c r="BD59" s="390"/>
      <c r="BE59" s="390"/>
      <c r="BF59" s="376"/>
      <c r="BG59" s="376"/>
      <c r="BH59" s="376"/>
      <c r="BI59" s="335"/>
      <c r="BJ59" s="335"/>
      <c r="BK59" s="335"/>
      <c r="BL59" s="335"/>
      <c r="BM59" s="335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</row>
    <row r="60" spans="46:80" ht="97.5" customHeight="1">
      <c r="AT60" s="397"/>
      <c r="AU60" s="397"/>
      <c r="AV60" s="397"/>
      <c r="AW60" s="397"/>
      <c r="AX60" s="397"/>
      <c r="AY60" s="397"/>
      <c r="AZ60" s="398"/>
      <c r="BA60" s="415"/>
      <c r="BB60" s="390"/>
      <c r="BC60" s="390"/>
      <c r="BD60" s="390"/>
      <c r="BE60" s="390"/>
      <c r="BF60" s="376"/>
      <c r="BG60" s="376"/>
      <c r="BH60" s="335"/>
      <c r="BI60" s="335"/>
      <c r="BJ60" s="335"/>
      <c r="BK60" s="335"/>
      <c r="BL60" s="335"/>
      <c r="BM60" s="335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6"/>
      <c r="CA60" s="376"/>
      <c r="CB60" s="376"/>
    </row>
    <row r="61" spans="46:80" ht="97.5" customHeight="1">
      <c r="AT61" s="397"/>
      <c r="AU61" s="397"/>
      <c r="AV61" s="397"/>
      <c r="AW61" s="397"/>
      <c r="AX61" s="397"/>
      <c r="AY61" s="397"/>
      <c r="AZ61" s="398"/>
      <c r="BA61" s="415"/>
      <c r="BB61" s="390"/>
      <c r="BC61" s="390"/>
      <c r="BD61" s="390"/>
      <c r="BE61" s="390"/>
      <c r="BF61" s="376"/>
      <c r="BG61" s="376"/>
      <c r="BH61" s="335"/>
      <c r="BI61" s="335"/>
      <c r="BJ61" s="335"/>
      <c r="BK61" s="335"/>
      <c r="BL61" s="335"/>
      <c r="BM61" s="335"/>
      <c r="BN61" s="376"/>
      <c r="BO61" s="376"/>
      <c r="BP61" s="376"/>
      <c r="BQ61" s="376"/>
      <c r="BR61" s="376"/>
      <c r="BS61" s="376"/>
      <c r="BT61" s="376"/>
      <c r="BU61" s="376"/>
      <c r="BV61" s="376"/>
      <c r="BW61" s="376"/>
      <c r="BX61" s="376"/>
      <c r="BY61" s="376"/>
      <c r="BZ61" s="376"/>
      <c r="CA61" s="376"/>
      <c r="CB61" s="376"/>
    </row>
    <row r="62" spans="46:80" ht="97.5" customHeight="1">
      <c r="AT62" s="397"/>
      <c r="AU62" s="397"/>
      <c r="AV62" s="397"/>
      <c r="AW62" s="397"/>
      <c r="AX62" s="397"/>
      <c r="AY62" s="397"/>
      <c r="AZ62" s="398"/>
      <c r="BA62" s="415"/>
      <c r="BB62" s="390"/>
      <c r="BC62" s="390"/>
      <c r="BD62" s="390"/>
      <c r="BE62" s="390"/>
      <c r="BF62" s="376"/>
      <c r="BG62" s="376"/>
      <c r="BH62" s="335"/>
      <c r="BI62" s="335"/>
      <c r="BJ62" s="335"/>
      <c r="BK62" s="335"/>
      <c r="BL62" s="335"/>
      <c r="BM62" s="335"/>
      <c r="BN62" s="376"/>
      <c r="BO62" s="376"/>
      <c r="BP62" s="376"/>
      <c r="BQ62" s="376"/>
      <c r="BR62" s="376"/>
      <c r="BS62" s="376"/>
      <c r="BT62" s="376"/>
      <c r="BU62" s="376"/>
      <c r="BV62" s="376"/>
      <c r="BW62" s="376"/>
      <c r="BX62" s="376"/>
      <c r="BY62" s="376"/>
      <c r="BZ62" s="376"/>
      <c r="CA62" s="376"/>
      <c r="CB62" s="376"/>
    </row>
    <row r="63" spans="46:80" ht="97.5" customHeight="1">
      <c r="AT63" s="397"/>
      <c r="AU63" s="397"/>
      <c r="AV63" s="397"/>
      <c r="AW63" s="397"/>
      <c r="AX63" s="397"/>
      <c r="AY63" s="397"/>
      <c r="AZ63" s="398"/>
      <c r="BA63" s="415"/>
      <c r="BB63" s="390"/>
      <c r="BC63" s="390"/>
      <c r="BD63" s="390"/>
      <c r="BE63" s="390"/>
      <c r="BF63" s="376"/>
      <c r="BG63" s="376"/>
      <c r="BH63" s="335"/>
      <c r="BI63" s="335"/>
      <c r="BJ63" s="335"/>
      <c r="BK63" s="335"/>
      <c r="BL63" s="335"/>
      <c r="BM63" s="335"/>
      <c r="BN63" s="376"/>
      <c r="BO63" s="376"/>
      <c r="BP63" s="376"/>
      <c r="BQ63" s="376"/>
      <c r="BR63" s="376"/>
      <c r="BS63" s="376"/>
      <c r="BT63" s="376"/>
      <c r="BU63" s="376"/>
      <c r="BV63" s="376"/>
      <c r="BW63" s="376"/>
      <c r="BX63" s="376"/>
      <c r="BY63" s="376"/>
      <c r="BZ63" s="376"/>
      <c r="CA63" s="376"/>
      <c r="CB63" s="376"/>
    </row>
    <row r="64" spans="46:80" ht="97.5" customHeight="1">
      <c r="AT64" s="397"/>
      <c r="AU64" s="397"/>
      <c r="AV64" s="397"/>
      <c r="AW64" s="397"/>
      <c r="AX64" s="397"/>
      <c r="AY64" s="397"/>
      <c r="AZ64" s="398"/>
      <c r="BA64" s="425"/>
      <c r="BB64" s="390"/>
      <c r="BC64" s="390"/>
      <c r="BD64" s="390"/>
      <c r="BE64" s="390"/>
      <c r="BF64" s="376"/>
      <c r="BG64" s="376"/>
      <c r="BH64" s="335"/>
      <c r="BI64" s="335"/>
      <c r="BJ64" s="335"/>
      <c r="BK64" s="335"/>
      <c r="BL64" s="335"/>
      <c r="BM64" s="335"/>
      <c r="BN64" s="376"/>
      <c r="BO64" s="376"/>
      <c r="BP64" s="376"/>
      <c r="BQ64" s="376"/>
      <c r="BR64" s="376"/>
      <c r="BS64" s="376"/>
      <c r="BT64" s="376"/>
      <c r="BU64" s="376"/>
      <c r="BV64" s="376"/>
      <c r="BW64" s="376"/>
      <c r="BX64" s="376"/>
      <c r="BY64" s="376"/>
      <c r="BZ64" s="376"/>
      <c r="CA64" s="376"/>
      <c r="CB64" s="376"/>
    </row>
    <row r="65" spans="46:80" ht="97.5" customHeight="1">
      <c r="AT65" s="397"/>
      <c r="AU65" s="397"/>
      <c r="AV65" s="397"/>
      <c r="AW65" s="397"/>
      <c r="AX65" s="397"/>
      <c r="AY65" s="397"/>
      <c r="AZ65" s="398"/>
      <c r="BA65" s="415"/>
      <c r="BB65" s="390"/>
      <c r="BC65" s="390"/>
      <c r="BD65" s="390"/>
      <c r="BE65" s="390"/>
      <c r="BF65" s="376"/>
      <c r="BG65" s="376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  <c r="BX65" s="335"/>
      <c r="BY65" s="335"/>
      <c r="BZ65" s="335"/>
      <c r="CA65" s="335"/>
      <c r="CB65" s="335"/>
    </row>
    <row r="66" spans="46:80" ht="97.5" customHeight="1">
      <c r="AT66" s="397"/>
      <c r="AU66" s="397"/>
      <c r="AV66" s="397"/>
      <c r="AW66" s="397"/>
      <c r="AX66" s="397"/>
      <c r="AY66" s="397"/>
      <c r="AZ66" s="398"/>
      <c r="BA66" s="415"/>
      <c r="BB66" s="390"/>
      <c r="BC66" s="390"/>
      <c r="BD66" s="390"/>
      <c r="BE66" s="390"/>
      <c r="BF66" s="376"/>
      <c r="BG66" s="376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</row>
    <row r="67" spans="46:80" ht="97.5" customHeight="1">
      <c r="AT67" s="397"/>
      <c r="AU67" s="397"/>
      <c r="AV67" s="397"/>
      <c r="AW67" s="397"/>
      <c r="AX67" s="397"/>
      <c r="AY67" s="397"/>
      <c r="AZ67" s="398"/>
      <c r="BA67" s="415"/>
      <c r="BB67" s="390"/>
      <c r="BC67" s="390"/>
      <c r="BD67" s="390"/>
      <c r="BE67" s="390"/>
      <c r="BF67" s="376"/>
      <c r="BG67" s="376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  <c r="BX67" s="335"/>
      <c r="BY67" s="335"/>
      <c r="BZ67" s="335"/>
      <c r="CA67" s="335"/>
      <c r="CB67" s="335"/>
    </row>
    <row r="68" spans="46:80" ht="97.5" customHeight="1">
      <c r="AT68" s="397"/>
      <c r="AU68" s="397"/>
      <c r="AV68" s="397"/>
      <c r="AW68" s="397"/>
      <c r="AX68" s="397"/>
      <c r="AY68" s="397"/>
      <c r="AZ68" s="398"/>
      <c r="BA68" s="415"/>
      <c r="BB68" s="390"/>
      <c r="BC68" s="390"/>
      <c r="BD68" s="390"/>
      <c r="BE68" s="390"/>
      <c r="BF68" s="376"/>
      <c r="BG68" s="376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</row>
    <row r="69" spans="46:80" ht="97.5" customHeight="1">
      <c r="AT69" s="397"/>
      <c r="AU69" s="397"/>
      <c r="AV69" s="397"/>
      <c r="AW69" s="397"/>
      <c r="AX69" s="397"/>
      <c r="AY69" s="397"/>
      <c r="AZ69" s="398"/>
      <c r="BA69" s="415"/>
      <c r="BB69" s="390"/>
      <c r="BC69" s="390"/>
      <c r="BD69" s="390"/>
      <c r="BE69" s="390"/>
      <c r="BF69" s="376"/>
      <c r="BG69" s="376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  <c r="BX69" s="335"/>
      <c r="BY69" s="335"/>
      <c r="BZ69" s="335"/>
      <c r="CA69" s="335"/>
      <c r="CB69" s="335"/>
    </row>
    <row r="70" spans="46:80" ht="97.5" customHeight="1">
      <c r="AT70" s="397"/>
      <c r="AU70" s="397"/>
      <c r="AV70" s="397"/>
      <c r="AW70" s="397"/>
      <c r="AX70" s="397"/>
      <c r="AY70" s="397"/>
      <c r="AZ70" s="398"/>
      <c r="BA70" s="415"/>
      <c r="BB70" s="390"/>
      <c r="BC70" s="390"/>
      <c r="BD70" s="390"/>
      <c r="BE70" s="390"/>
      <c r="BF70" s="376"/>
      <c r="BG70" s="376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  <c r="BX70" s="335"/>
      <c r="BY70" s="335"/>
      <c r="BZ70" s="335"/>
      <c r="CA70" s="335"/>
      <c r="CB70" s="335"/>
    </row>
    <row r="71" spans="46:80" ht="97.5" customHeight="1">
      <c r="AT71" s="397"/>
      <c r="AU71" s="397"/>
      <c r="AV71" s="397"/>
      <c r="AW71" s="397"/>
      <c r="AX71" s="397"/>
      <c r="AY71" s="397"/>
      <c r="AZ71" s="398"/>
      <c r="BA71" s="415"/>
      <c r="BB71" s="390"/>
      <c r="BC71" s="390"/>
      <c r="BD71" s="390"/>
      <c r="BE71" s="390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</row>
    <row r="72" spans="46:80" ht="97.5" customHeight="1">
      <c r="AT72" s="397"/>
      <c r="AU72" s="397"/>
      <c r="AV72" s="397"/>
      <c r="AW72" s="397"/>
      <c r="AX72" s="397"/>
      <c r="AY72" s="397"/>
      <c r="AZ72" s="398"/>
      <c r="BA72" s="415"/>
      <c r="BB72" s="390"/>
      <c r="BC72" s="390"/>
      <c r="BD72" s="390"/>
      <c r="BE72" s="390"/>
      <c r="BF72" s="335"/>
      <c r="BG72" s="335"/>
      <c r="BH72" s="335"/>
      <c r="BI72" s="335"/>
      <c r="BJ72" s="335"/>
      <c r="BK72" s="335"/>
      <c r="BL72" s="335"/>
      <c r="BM72" s="335"/>
      <c r="BN72" s="335"/>
      <c r="BO72" s="335"/>
      <c r="BP72" s="335"/>
      <c r="BQ72" s="335"/>
      <c r="BR72" s="335"/>
      <c r="BS72" s="335"/>
      <c r="BT72" s="335"/>
      <c r="BU72" s="335"/>
      <c r="BV72" s="335"/>
      <c r="BW72" s="335"/>
      <c r="BX72" s="335"/>
      <c r="BY72" s="335"/>
      <c r="BZ72" s="335"/>
      <c r="CA72" s="335"/>
      <c r="CB72" s="335"/>
    </row>
    <row r="73" spans="46:80" ht="97.5" customHeight="1">
      <c r="AT73" s="397"/>
      <c r="AU73" s="397"/>
      <c r="AV73" s="397"/>
      <c r="AW73" s="397"/>
      <c r="AX73" s="397"/>
      <c r="AY73" s="397"/>
      <c r="AZ73" s="398"/>
      <c r="BA73" s="415"/>
      <c r="BB73" s="390"/>
      <c r="BC73" s="390"/>
      <c r="BD73" s="390"/>
      <c r="BE73" s="390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76"/>
      <c r="BT73" s="335"/>
      <c r="BU73" s="335"/>
      <c r="BV73" s="335"/>
      <c r="BW73" s="335"/>
      <c r="BX73" s="335"/>
      <c r="BY73" s="335"/>
      <c r="BZ73" s="335"/>
      <c r="CA73" s="335"/>
      <c r="CB73" s="335"/>
    </row>
    <row r="74" spans="46:80" ht="97.5" customHeight="1">
      <c r="AT74" s="397"/>
      <c r="AU74" s="397"/>
      <c r="AV74" s="397"/>
      <c r="AW74" s="397"/>
      <c r="AX74" s="397"/>
      <c r="AY74" s="397"/>
      <c r="AZ74" s="398"/>
      <c r="BA74" s="415"/>
      <c r="BB74" s="390"/>
      <c r="BC74" s="390"/>
      <c r="BD74" s="390"/>
      <c r="BE74" s="390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76"/>
      <c r="BT74" s="335"/>
      <c r="BU74" s="335"/>
      <c r="BV74" s="335"/>
      <c r="BW74" s="335"/>
      <c r="BX74" s="335"/>
      <c r="BY74" s="335"/>
      <c r="BZ74" s="335"/>
      <c r="CA74" s="335"/>
      <c r="CB74" s="335"/>
    </row>
    <row r="75" spans="46:80" ht="97.5" customHeight="1">
      <c r="AT75" s="397"/>
      <c r="AU75" s="397"/>
      <c r="AV75" s="397"/>
      <c r="AW75" s="397"/>
      <c r="AX75" s="397"/>
      <c r="AY75" s="397"/>
      <c r="AZ75" s="398"/>
      <c r="BA75" s="415"/>
      <c r="BB75" s="390"/>
      <c r="BC75" s="390"/>
      <c r="BD75" s="390"/>
      <c r="BE75" s="390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77"/>
      <c r="BT75" s="335"/>
      <c r="BU75" s="335"/>
      <c r="BV75" s="335"/>
      <c r="BW75" s="335"/>
      <c r="BX75" s="335"/>
      <c r="BY75" s="335"/>
      <c r="BZ75" s="335"/>
      <c r="CA75" s="335"/>
      <c r="CB75" s="335"/>
    </row>
    <row r="76" spans="46:80" ht="97.5" customHeight="1">
      <c r="AT76" s="423"/>
      <c r="AU76" s="423"/>
      <c r="AV76" s="423"/>
      <c r="AW76" s="423"/>
      <c r="AX76" s="423"/>
      <c r="AY76" s="423"/>
      <c r="AZ76" s="424"/>
      <c r="BA76" s="425"/>
      <c r="BB76" s="387"/>
      <c r="BC76" s="387"/>
      <c r="BD76" s="387"/>
      <c r="BE76" s="387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76"/>
      <c r="BT76" s="335"/>
      <c r="BU76" s="335"/>
      <c r="BV76" s="335"/>
      <c r="BW76" s="335"/>
      <c r="BX76" s="335"/>
      <c r="BY76" s="335"/>
      <c r="BZ76" s="335"/>
      <c r="CA76" s="335"/>
      <c r="CB76" s="335"/>
    </row>
  </sheetData>
  <sheetProtection/>
  <mergeCells count="56">
    <mergeCell ref="AD4:AD5"/>
    <mergeCell ref="AE4:AE5"/>
    <mergeCell ref="AF4:AF5"/>
    <mergeCell ref="AG4:AG5"/>
    <mergeCell ref="M3:M5"/>
    <mergeCell ref="N3:N5"/>
    <mergeCell ref="A1:AR1"/>
    <mergeCell ref="A2:AR2"/>
    <mergeCell ref="A3:A5"/>
    <mergeCell ref="B3:C3"/>
    <mergeCell ref="D3:G3"/>
    <mergeCell ref="H3:H5"/>
    <mergeCell ref="I3:I5"/>
    <mergeCell ref="J3:J5"/>
    <mergeCell ref="K3:K5"/>
    <mergeCell ref="L3:L5"/>
    <mergeCell ref="AT3:AY4"/>
    <mergeCell ref="O3:O5"/>
    <mergeCell ref="P3:P5"/>
    <mergeCell ref="Q3:Q5"/>
    <mergeCell ref="R3:AB3"/>
    <mergeCell ref="T4:T5"/>
    <mergeCell ref="U4:U5"/>
    <mergeCell ref="V4:V5"/>
    <mergeCell ref="W4:W5"/>
    <mergeCell ref="X4:X5"/>
    <mergeCell ref="R4:R5"/>
    <mergeCell ref="S4:S5"/>
    <mergeCell ref="AC3:AJ3"/>
    <mergeCell ref="AK3:AP3"/>
    <mergeCell ref="AQ3:AQ5"/>
    <mergeCell ref="AR3:AS3"/>
    <mergeCell ref="Y4:Y5"/>
    <mergeCell ref="Z4:Z5"/>
    <mergeCell ref="AA4:AA5"/>
    <mergeCell ref="AB4:AB5"/>
    <mergeCell ref="AZ3:AZ5"/>
    <mergeCell ref="AC4:AC5"/>
    <mergeCell ref="BA3:BA5"/>
    <mergeCell ref="BB3:BE3"/>
    <mergeCell ref="B4:B5"/>
    <mergeCell ref="C4:C5"/>
    <mergeCell ref="D4:D5"/>
    <mergeCell ref="E4:E5"/>
    <mergeCell ref="F4:F5"/>
    <mergeCell ref="G4:G5"/>
    <mergeCell ref="AR4:AR5"/>
    <mergeCell ref="AS4:AS5"/>
    <mergeCell ref="BB4:BC4"/>
    <mergeCell ref="BD4:BE4"/>
    <mergeCell ref="AH4:AH5"/>
    <mergeCell ref="AI4:AI5"/>
    <mergeCell ref="AJ4:AJ5"/>
    <mergeCell ref="AK4:AL4"/>
    <mergeCell ref="AM4:AN4"/>
    <mergeCell ref="AO4:AP4"/>
  </mergeCells>
  <dataValidations count="10">
    <dataValidation type="list" allowBlank="1" showInputMessage="1" showErrorMessage="1" sqref="P6:P33">
      <formula1>$BP$7:$BP$11</formula1>
    </dataValidation>
    <dataValidation type="list" allowBlank="1" showInputMessage="1" showErrorMessage="1" sqref="K6:K33">
      <formula1>$BK$7:$BK$10</formula1>
    </dataValidation>
    <dataValidation type="list" allowBlank="1" showInputMessage="1" showErrorMessage="1" sqref="I6:I33">
      <formula1>$BI$7:$BI$13</formula1>
    </dataValidation>
    <dataValidation type="list" allowBlank="1" showInputMessage="1" showErrorMessage="1" sqref="T1:T2">
      <formula1>$BQ$6:$BQ$8</formula1>
    </dataValidation>
    <dataValidation type="list" allowBlank="1" showInputMessage="1" showErrorMessage="1" sqref="U1:W2">
      <formula1>$BU$6:$BU$8</formula1>
    </dataValidation>
    <dataValidation type="list" allowBlank="1" showInputMessage="1" showErrorMessage="1" sqref="AY6:AZ76">
      <formula1>$BZ$7:$BZ$21</formula1>
    </dataValidation>
    <dataValidation type="list" allowBlank="1" showInputMessage="1" showErrorMessage="1" sqref="AR6:AR33">
      <formula1>$BW$7:$BW$9</formula1>
    </dataValidation>
    <dataValidation type="list" allowBlank="1" showInputMessage="1" showErrorMessage="1" sqref="AQ6:AQ33">
      <formula1>$BV$7:$BV$23</formula1>
    </dataValidation>
    <dataValidation type="list" allowBlank="1" showInputMessage="1" showErrorMessage="1" sqref="S1:S65536">
      <formula1>$BR$7:$BR$14</formula1>
    </dataValidation>
    <dataValidation type="list" allowBlank="1" showInputMessage="1" showErrorMessage="1" sqref="AS7:AS33">
      <formula1>$BX$7:$BX$33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BKK-59-93-45</cp:lastModifiedBy>
  <dcterms:created xsi:type="dcterms:W3CDTF">2017-08-17T04:52:52Z</dcterms:created>
  <dcterms:modified xsi:type="dcterms:W3CDTF">2018-12-12T08:45:46Z</dcterms:modified>
  <cp:category/>
  <cp:version/>
  <cp:contentType/>
  <cp:contentStatus/>
</cp:coreProperties>
</file>