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65446" windowWidth="12060" windowHeight="9570" tabRatio="741" activeTab="0"/>
  </bookViews>
  <sheets>
    <sheet name="ปีงบประมาณ2562" sheetId="1" r:id="rId1"/>
    <sheet name="Regional" sheetId="2" r:id="rId2"/>
    <sheet name="Central" sheetId="3" r:id="rId3"/>
    <sheet name="East" sheetId="4" r:id="rId4"/>
    <sheet name="NE" sheetId="5" r:id="rId5"/>
    <sheet name="North" sheetId="6" r:id="rId6"/>
    <sheet name="West" sheetId="7" r:id="rId7"/>
    <sheet name="South" sheetId="8" r:id="rId8"/>
  </sheets>
  <definedNames>
    <definedName name="_xlnm.Print_Titles" localSheetId="2">'Central'!$A:$B</definedName>
    <definedName name="_xlnm.Print_Titles" localSheetId="3">'East'!$A:$B</definedName>
    <definedName name="_xlnm.Print_Titles" localSheetId="4">'NE'!$A:$B</definedName>
    <definedName name="_xlnm.Print_Titles" localSheetId="5">'North'!$A:$B</definedName>
    <definedName name="_xlnm.Print_Titles" localSheetId="1">'Regional'!$A:$B</definedName>
    <definedName name="_xlnm.Print_Titles" localSheetId="7">'South'!$A:$B</definedName>
    <definedName name="_xlnm.Print_Titles" localSheetId="6">'West'!$A:$B</definedName>
    <definedName name="_xlnm.Print_Titles" localSheetId="0">'ปีงบประมาณ2562'!$A:$B</definedName>
  </definedNames>
  <calcPr fullCalcOnLoad="1"/>
</workbook>
</file>

<file path=xl/sharedStrings.xml><?xml version="1.0" encoding="utf-8"?>
<sst xmlns="http://schemas.openxmlformats.org/spreadsheetml/2006/main" count="818" uniqueCount="208">
  <si>
    <t>(ฉบับ : Issue)</t>
  </si>
  <si>
    <t xml:space="preserve"> พิการหูหนวก Deaf</t>
  </si>
  <si>
    <t xml:space="preserve"> ตาพิการ Blind</t>
  </si>
  <si>
    <t xml:space="preserve"> พิการแขน ขา Stumb</t>
  </si>
  <si>
    <t xml:space="preserve">   </t>
  </si>
  <si>
    <t xml:space="preserve">  รวม  Total</t>
  </si>
  <si>
    <t xml:space="preserve">  รวมทั้งสิ้น  Grand Total</t>
  </si>
  <si>
    <t>รวมภาคกลาง</t>
  </si>
  <si>
    <t>ชัยนาท</t>
  </si>
  <si>
    <t>สิงห์บุรี</t>
  </si>
  <si>
    <t>ลพบุรี</t>
  </si>
  <si>
    <t>อ่างทอง</t>
  </si>
  <si>
    <t>สระบุรี</t>
  </si>
  <si>
    <t xml:space="preserve"> พระนครศรีอยุธยา</t>
  </si>
  <si>
    <t>ปทุมธานี</t>
  </si>
  <si>
    <t>นนทบุรี</t>
  </si>
  <si>
    <t>สมุทรปราการ</t>
  </si>
  <si>
    <t>Central</t>
  </si>
  <si>
    <t>Chai Nat</t>
  </si>
  <si>
    <t>Sing Buri</t>
  </si>
  <si>
    <t>Lop Buri</t>
  </si>
  <si>
    <t>Ang Thong</t>
  </si>
  <si>
    <t>Saraburi</t>
  </si>
  <si>
    <t>Ayuthaya</t>
  </si>
  <si>
    <t>Pathum Thani</t>
  </si>
  <si>
    <t>Nonthaburi</t>
  </si>
  <si>
    <t>Samut Prakarn</t>
  </si>
  <si>
    <t>รวมภาคตะวันออก</t>
  </si>
  <si>
    <t>นครนายก</t>
  </si>
  <si>
    <t>ปราจีนบุรี</t>
  </si>
  <si>
    <t>ฉะเชิงเทรา</t>
  </si>
  <si>
    <t>ชลบุรี</t>
  </si>
  <si>
    <t>ระยอง</t>
  </si>
  <si>
    <t>จันทบุรี</t>
  </si>
  <si>
    <t>ตราด</t>
  </si>
  <si>
    <t>สระแก้ว</t>
  </si>
  <si>
    <t>Eastern</t>
  </si>
  <si>
    <t>Nakhon Nayok</t>
  </si>
  <si>
    <t>Prachin Buri</t>
  </si>
  <si>
    <t>Chachoengsao</t>
  </si>
  <si>
    <t>Chonburi</t>
  </si>
  <si>
    <t>Rayong</t>
  </si>
  <si>
    <t>Chanthaburi</t>
  </si>
  <si>
    <t>Trad</t>
  </si>
  <si>
    <t>Sra Kaew</t>
  </si>
  <si>
    <t>รวมภาคตะวันออกเฉียงเหนือ</t>
  </si>
  <si>
    <t>ชัยภูมิ</t>
  </si>
  <si>
    <t>ยโสธร</t>
  </si>
  <si>
    <t>อุบลราชธานี</t>
  </si>
  <si>
    <t>ศรีสะเกษ</t>
  </si>
  <si>
    <t>บุรีรัมย์</t>
  </si>
  <si>
    <t>นครราชสีมา</t>
  </si>
  <si>
    <t>สุรินทร์</t>
  </si>
  <si>
    <t>อำนาจเจริญ</t>
  </si>
  <si>
    <t>หนองบัวลำภู</t>
  </si>
  <si>
    <t>หนองคาย</t>
  </si>
  <si>
    <t>เลย</t>
  </si>
  <si>
    <t>อุดรธานี</t>
  </si>
  <si>
    <t>นครพนม</t>
  </si>
  <si>
    <t>สกลนคร</t>
  </si>
  <si>
    <t>ขอนแก่น</t>
  </si>
  <si>
    <t>กาฬสินธุ์</t>
  </si>
  <si>
    <t>มหาสารคาม</t>
  </si>
  <si>
    <t>ร้อยเอ็ด</t>
  </si>
  <si>
    <t>มุกดาหาร</t>
  </si>
  <si>
    <t>North Eastern</t>
  </si>
  <si>
    <t>Chaiyaphum</t>
  </si>
  <si>
    <t>Yasothon</t>
  </si>
  <si>
    <t>Ubon Ratchathani</t>
  </si>
  <si>
    <t>Si Sa Ket</t>
  </si>
  <si>
    <t>Buri Rum</t>
  </si>
  <si>
    <t>Nakhon Ratchasima</t>
  </si>
  <si>
    <t>Surin</t>
  </si>
  <si>
    <t>Amnat Charoen</t>
  </si>
  <si>
    <t>Nong Bua Lamphu</t>
  </si>
  <si>
    <t>Nong Khai</t>
  </si>
  <si>
    <t>Loei</t>
  </si>
  <si>
    <t>Udon Thani</t>
  </si>
  <si>
    <t>Nakhon Phanom</t>
  </si>
  <si>
    <t>Sakon Nakhon</t>
  </si>
  <si>
    <t>Khon Kaen</t>
  </si>
  <si>
    <t>Kalasin</t>
  </si>
  <si>
    <t>Maha Sarakham</t>
  </si>
  <si>
    <t>Roi Et</t>
  </si>
  <si>
    <t>Mukdahan</t>
  </si>
  <si>
    <t>รวมภาคเหนือ</t>
  </si>
  <si>
    <t>เชียงราย</t>
  </si>
  <si>
    <t>แม่ฮองสอน</t>
  </si>
  <si>
    <t>เชียงใหม่</t>
  </si>
  <si>
    <t>พะเยา</t>
  </si>
  <si>
    <t>น่าน</t>
  </si>
  <si>
    <t>ลำพูน</t>
  </si>
  <si>
    <t>ลำปาง</t>
  </si>
  <si>
    <t>แพร่</t>
  </si>
  <si>
    <t>อุตรดิตถ์</t>
  </si>
  <si>
    <t>สุโขทัย</t>
  </si>
  <si>
    <t>ตาก</t>
  </si>
  <si>
    <t>พิษณุโลก</t>
  </si>
  <si>
    <t>กำแพงเพชร</t>
  </si>
  <si>
    <t>พิจิตร</t>
  </si>
  <si>
    <t>เพชรบูรณ์</t>
  </si>
  <si>
    <t>นครสวรรค์</t>
  </si>
  <si>
    <t>อุทัยธานี</t>
  </si>
  <si>
    <t>Northern</t>
  </si>
  <si>
    <t>Chiang Rai</t>
  </si>
  <si>
    <t>Mae Hong Son</t>
  </si>
  <si>
    <t>Chiang Mai</t>
  </si>
  <si>
    <t>Phayao</t>
  </si>
  <si>
    <t>nan</t>
  </si>
  <si>
    <t>Lamphun</t>
  </si>
  <si>
    <t>Lampang</t>
  </si>
  <si>
    <t>Phrae</t>
  </si>
  <si>
    <t>Uttaradit</t>
  </si>
  <si>
    <t>Sukhothai</t>
  </si>
  <si>
    <t>Tak</t>
  </si>
  <si>
    <t>Phitsanulok</t>
  </si>
  <si>
    <t>Kamphaeng Phet</t>
  </si>
  <si>
    <t>Phichit</t>
  </si>
  <si>
    <t>Phetchabun</t>
  </si>
  <si>
    <t>Nakhon Sawan</t>
  </si>
  <si>
    <t>Uthai Thani</t>
  </si>
  <si>
    <t>รวมภาคตะวันตก</t>
  </si>
  <si>
    <t>สุพรรณบุรี</t>
  </si>
  <si>
    <t>กาญจนบุรี</t>
  </si>
  <si>
    <t>นครปฐม</t>
  </si>
  <si>
    <t>ราชบุรี</t>
  </si>
  <si>
    <t>สมุทรสาคร</t>
  </si>
  <si>
    <t>สมุทรสงคราม</t>
  </si>
  <si>
    <t>เพชรบุรี</t>
  </si>
  <si>
    <t>ประจวบคีรีขันธ์</t>
  </si>
  <si>
    <t>Western</t>
  </si>
  <si>
    <t>Suphan Buri</t>
  </si>
  <si>
    <t>Khanchanaburi</t>
  </si>
  <si>
    <t>Nakhon Pathom</t>
  </si>
  <si>
    <t>Ratchaburi</t>
  </si>
  <si>
    <t>Samut Sakorn</t>
  </si>
  <si>
    <t>Samut Songkram</t>
  </si>
  <si>
    <t>Petchaburi</t>
  </si>
  <si>
    <t>Prachuap Kiri Khan</t>
  </si>
  <si>
    <t>รวมภาคใต้</t>
  </si>
  <si>
    <t>ชุมพร</t>
  </si>
  <si>
    <t>ระนอง</t>
  </si>
  <si>
    <t>สุราษฎร์ธานี</t>
  </si>
  <si>
    <t>พังงา</t>
  </si>
  <si>
    <t>นครศรีธรรมราช</t>
  </si>
  <si>
    <t>กระบี่</t>
  </si>
  <si>
    <t>ภูเก็ต</t>
  </si>
  <si>
    <t>พัทลุง</t>
  </si>
  <si>
    <t>ตรัง</t>
  </si>
  <si>
    <t>สงขลา</t>
  </si>
  <si>
    <t>สตูล</t>
  </si>
  <si>
    <t>ปัตตานี</t>
  </si>
  <si>
    <t>ยะลา</t>
  </si>
  <si>
    <t>นราธิวาส</t>
  </si>
  <si>
    <t>Southern</t>
  </si>
  <si>
    <t>Chumphon</t>
  </si>
  <si>
    <t>Ranong</t>
  </si>
  <si>
    <t>Surat Thani</t>
  </si>
  <si>
    <t>Pang Nga</t>
  </si>
  <si>
    <t>Nakhon Si Thammarat</t>
  </si>
  <si>
    <t>Krabi</t>
  </si>
  <si>
    <t>Phuket</t>
  </si>
  <si>
    <t>Phatthalung</t>
  </si>
  <si>
    <t>Trang</t>
  </si>
  <si>
    <t>Songkhla</t>
  </si>
  <si>
    <t>Satun</t>
  </si>
  <si>
    <t>Pattani</t>
  </si>
  <si>
    <t>Yala</t>
  </si>
  <si>
    <t>Narathiwat</t>
  </si>
  <si>
    <t>กลุ่มสถิติการขนส่ง  กองแผนงาน  กรมการขนส่งทางบก</t>
  </si>
  <si>
    <t>(Transport Statistics Sub-Division, Planning Division, Department of Land Transport)</t>
  </si>
  <si>
    <t>บึงกาฬ</t>
  </si>
  <si>
    <t>Bung Kan</t>
  </si>
  <si>
    <t xml:space="preserve"> Type of Driving Licence</t>
  </si>
  <si>
    <t>(กรุงเทพฯ) Bangkok</t>
  </si>
  <si>
    <t>Whole Kingdom</t>
  </si>
  <si>
    <t xml:space="preserve">  ทั่วประเทศ</t>
  </si>
  <si>
    <t>Provincial</t>
  </si>
  <si>
    <t>ส่วนภูมิภาค</t>
  </si>
  <si>
    <t>ส่วนกลาง</t>
  </si>
  <si>
    <t>รวมภูมิภาค</t>
  </si>
  <si>
    <t>Regional</t>
  </si>
  <si>
    <t xml:space="preserve">ชนิดใบอนุญาต                                     </t>
  </si>
  <si>
    <t>ออกใหม่</t>
  </si>
  <si>
    <t>ต่ออายุ</t>
  </si>
  <si>
    <t>ใบอนุญาตขับรถยนต์ส่วนบุคคล                        Private Automobile</t>
  </si>
  <si>
    <t xml:space="preserve">ใบอนุญาตขับรถยนต์ส่วนบุคคลชั่วคราว             Temporary Private Automobile </t>
  </si>
  <si>
    <t xml:space="preserve">ใบอนุญาตขับรถยนต์สามล้อส่วนบุคคล              Private Motor Tricycle </t>
  </si>
  <si>
    <t>ใบอนุญาตขับรถจักรยานยนต์ชั่วคราว                 Temporary Motorcycle</t>
  </si>
  <si>
    <t xml:space="preserve">ใบอนุญาตขับรถจักรยานยนต์                            Motorcycle </t>
  </si>
  <si>
    <t xml:space="preserve">ใบอนุญาตขับรถยนต์สามล้อส่วนบุคคลชั่วคราว Temporary Private Motor Tricycle </t>
  </si>
  <si>
    <t xml:space="preserve">ใบอนุญาตขับรถยนต์ส่วนบุคคลชั่วคราว          Temporary Private Automobile </t>
  </si>
  <si>
    <t xml:space="preserve">ใบอนุญาตขับรถยนต์ส่วนบุคคลชั่วคราว  Temporary Private Automobile </t>
  </si>
  <si>
    <t>ใบอนุญาตขับรถยนต์ส่วนบุคคล                      Private Automobile</t>
  </si>
  <si>
    <t xml:space="preserve">ใบอนุญาตขับรถยนต์สามล้อส่วนบุคคลชั่วคราว     Temporary Private Motor Tricycle </t>
  </si>
  <si>
    <t xml:space="preserve">ใบอนุญาตขับรถยนต์สามล้อส่วนบุคคล        Private Motor Tricycle </t>
  </si>
  <si>
    <t>ใบอนุญาตขับรถจักรยานยนต์ชั่วคราว                Temporary Motorcycle</t>
  </si>
  <si>
    <t xml:space="preserve">ใบอนุญาตขับรถจักรยานยนต์                Motorcycle </t>
  </si>
  <si>
    <t xml:space="preserve">ใบอนุญาตขับรถยนต์สามล้อส่วนบุคคล             Private Motor Tricycle </t>
  </si>
  <si>
    <t xml:space="preserve">ใบอนุญาตขับรถจักรยานยนต์                        Motorcycle </t>
  </si>
  <si>
    <t>ใบอนุญาตขับรถจักรยานยนต์ชั่วคราว             Temporary Motorcycle</t>
  </si>
  <si>
    <t>ใบอนุญาตขับรถยนต์ส่วนบุคคล                    Private Automobile</t>
  </si>
  <si>
    <t>New license</t>
  </si>
  <si>
    <t>Renew</t>
  </si>
  <si>
    <t>a</t>
  </si>
  <si>
    <t>The Number of new and renewed driving licenses issued for Disabled under Motor Vehicle Act from October 2018 to September 2019</t>
  </si>
  <si>
    <t xml:space="preserve">จำนวนการออกใบอนุญาตขับรถใหม่และต่ออายุให้แก่คนพิการ ตามกฎหมายว่าด้วยรถยนต์ ประจำปีงบประมาณ 2562 </t>
  </si>
  <si>
    <t>ปีงบประมาณ 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</si>
</sst>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_-* #,##0.0_-;\-* #,##0.0_-;_-* &quot;-&quot;??_-;_-@_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53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name val="TH SarabunPSK"/>
      <family val="2"/>
    </font>
    <font>
      <sz val="12"/>
      <color indexed="6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i/>
      <sz val="12"/>
      <name val="TH SarabunPSK"/>
      <family val="2"/>
    </font>
    <font>
      <b/>
      <sz val="16"/>
      <name val="TH SarabunPSK"/>
      <family val="2"/>
    </font>
    <font>
      <b/>
      <sz val="20"/>
      <color indexed="12"/>
      <name val="TH SarabunPSK"/>
      <family val="2"/>
    </font>
    <font>
      <i/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SarabunPSK"/>
      <family val="2"/>
    </font>
    <font>
      <sz val="13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3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57"/>
        <bgColor indexed="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17"/>
      </bottom>
    </border>
    <border>
      <left style="thin"/>
      <right style="thin"/>
      <top style="thin"/>
      <bottom style="hair">
        <color indexed="17"/>
      </bottom>
    </border>
    <border>
      <left>
        <color indexed="63"/>
      </left>
      <right style="thin"/>
      <top style="hair">
        <color indexed="17"/>
      </top>
      <bottom style="hair">
        <color indexed="17"/>
      </bottom>
    </border>
    <border>
      <left style="thin"/>
      <right style="thin"/>
      <top style="hair">
        <color indexed="17"/>
      </top>
      <bottom style="hair">
        <color indexed="17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1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203" fontId="5" fillId="0" borderId="0" xfId="38" applyNumberFormat="1" applyFont="1" applyAlignment="1">
      <alignment/>
    </xf>
    <xf numFmtId="203" fontId="6" fillId="0" borderId="10" xfId="38" applyNumberFormat="1" applyFont="1" applyBorder="1" applyAlignment="1">
      <alignment horizontal="center"/>
    </xf>
    <xf numFmtId="203" fontId="7" fillId="0" borderId="10" xfId="38" applyNumberFormat="1" applyFont="1" applyBorder="1" applyAlignment="1">
      <alignment horizontal="left" indent="3"/>
    </xf>
    <xf numFmtId="203" fontId="5" fillId="0" borderId="11" xfId="38" applyNumberFormat="1" applyFont="1" applyBorder="1" applyAlignment="1">
      <alignment/>
    </xf>
    <xf numFmtId="203" fontId="5" fillId="0" borderId="12" xfId="38" applyNumberFormat="1" applyFont="1" applyBorder="1" applyAlignment="1">
      <alignment/>
    </xf>
    <xf numFmtId="203" fontId="5" fillId="0" borderId="13" xfId="38" applyNumberFormat="1" applyFont="1" applyBorder="1" applyAlignment="1">
      <alignment/>
    </xf>
    <xf numFmtId="203" fontId="5" fillId="0" borderId="14" xfId="38" applyNumberFormat="1" applyFont="1" applyBorder="1" applyAlignment="1">
      <alignment/>
    </xf>
    <xf numFmtId="203" fontId="5" fillId="0" borderId="15" xfId="38" applyNumberFormat="1" applyFont="1" applyBorder="1" applyAlignment="1">
      <alignment/>
    </xf>
    <xf numFmtId="203" fontId="5" fillId="0" borderId="16" xfId="38" applyNumberFormat="1" applyFont="1" applyBorder="1" applyAlignment="1">
      <alignment/>
    </xf>
    <xf numFmtId="203" fontId="5" fillId="0" borderId="17" xfId="38" applyNumberFormat="1" applyFont="1" applyBorder="1" applyAlignment="1">
      <alignment/>
    </xf>
    <xf numFmtId="203" fontId="5" fillId="0" borderId="18" xfId="38" applyNumberFormat="1" applyFont="1" applyBorder="1" applyAlignment="1">
      <alignment/>
    </xf>
    <xf numFmtId="203" fontId="5" fillId="0" borderId="19" xfId="38" applyNumberFormat="1" applyFont="1" applyBorder="1" applyAlignment="1">
      <alignment horizontal="left"/>
    </xf>
    <xf numFmtId="203" fontId="6" fillId="0" borderId="18" xfId="38" applyNumberFormat="1" applyFont="1" applyBorder="1" applyAlignment="1">
      <alignment/>
    </xf>
    <xf numFmtId="203" fontId="6" fillId="0" borderId="11" xfId="38" applyNumberFormat="1" applyFont="1" applyFill="1" applyBorder="1" applyAlignment="1">
      <alignment/>
    </xf>
    <xf numFmtId="203" fontId="6" fillId="0" borderId="18" xfId="38" applyNumberFormat="1" applyFont="1" applyFill="1" applyBorder="1" applyAlignment="1">
      <alignment/>
    </xf>
    <xf numFmtId="203" fontId="6" fillId="0" borderId="18" xfId="38" applyNumberFormat="1" applyFont="1" applyBorder="1" applyAlignment="1">
      <alignment/>
    </xf>
    <xf numFmtId="203" fontId="6" fillId="0" borderId="19" xfId="38" applyNumberFormat="1" applyFont="1" applyBorder="1" applyAlignment="1">
      <alignment horizontal="left" indent="4"/>
    </xf>
    <xf numFmtId="203" fontId="6" fillId="0" borderId="14" xfId="38" applyNumberFormat="1" applyFont="1" applyBorder="1" applyAlignment="1">
      <alignment/>
    </xf>
    <xf numFmtId="203" fontId="6" fillId="0" borderId="15" xfId="38" applyNumberFormat="1" applyFont="1" applyFill="1" applyBorder="1" applyAlignment="1">
      <alignment/>
    </xf>
    <xf numFmtId="203" fontId="6" fillId="0" borderId="14" xfId="38" applyNumberFormat="1" applyFont="1" applyFill="1" applyBorder="1" applyAlignment="1">
      <alignment/>
    </xf>
    <xf numFmtId="203" fontId="6" fillId="0" borderId="14" xfId="38" applyNumberFormat="1" applyFont="1" applyBorder="1" applyAlignment="1">
      <alignment/>
    </xf>
    <xf numFmtId="203" fontId="5" fillId="0" borderId="20" xfId="38" applyNumberFormat="1" applyFont="1" applyBorder="1" applyAlignment="1" quotePrefix="1">
      <alignment horizontal="left"/>
    </xf>
    <xf numFmtId="203" fontId="6" fillId="0" borderId="16" xfId="38" applyNumberFormat="1" applyFont="1" applyBorder="1" applyAlignment="1">
      <alignment/>
    </xf>
    <xf numFmtId="203" fontId="6" fillId="0" borderId="17" xfId="38" applyNumberFormat="1" applyFont="1" applyFill="1" applyBorder="1" applyAlignment="1">
      <alignment/>
    </xf>
    <xf numFmtId="203" fontId="6" fillId="0" borderId="16" xfId="38" applyNumberFormat="1" applyFont="1" applyFill="1" applyBorder="1" applyAlignment="1">
      <alignment/>
    </xf>
    <xf numFmtId="203" fontId="6" fillId="0" borderId="16" xfId="38" applyNumberFormat="1" applyFont="1" applyBorder="1" applyAlignment="1">
      <alignment/>
    </xf>
    <xf numFmtId="203" fontId="6" fillId="33" borderId="20" xfId="38" applyNumberFormat="1" applyFont="1" applyFill="1" applyBorder="1" applyAlignment="1">
      <alignment horizontal="left" vertical="center" indent="4"/>
    </xf>
    <xf numFmtId="203" fontId="6" fillId="33" borderId="16" xfId="38" applyNumberFormat="1" applyFont="1" applyFill="1" applyBorder="1" applyAlignment="1">
      <alignment vertical="center"/>
    </xf>
    <xf numFmtId="203" fontId="6" fillId="33" borderId="21" xfId="38" applyNumberFormat="1" applyFont="1" applyFill="1" applyBorder="1" applyAlignment="1">
      <alignment vertical="center"/>
    </xf>
    <xf numFmtId="203" fontId="6" fillId="0" borderId="0" xfId="38" applyNumberFormat="1" applyFont="1" applyAlignment="1">
      <alignment vertical="center"/>
    </xf>
    <xf numFmtId="203" fontId="8" fillId="0" borderId="0" xfId="38" applyNumberFormat="1" applyFont="1" applyAlignment="1">
      <alignment horizontal="left"/>
    </xf>
    <xf numFmtId="203" fontId="9" fillId="0" borderId="0" xfId="38" applyNumberFormat="1" applyFont="1" applyBorder="1" applyAlignment="1">
      <alignment horizontal="center"/>
    </xf>
    <xf numFmtId="203" fontId="5" fillId="0" borderId="0" xfId="38" applyNumberFormat="1" applyFont="1" applyAlignment="1">
      <alignment horizontal="right"/>
    </xf>
    <xf numFmtId="203" fontId="10" fillId="0" borderId="10" xfId="38" applyNumberFormat="1" applyFont="1" applyBorder="1" applyAlignment="1">
      <alignment horizontal="center"/>
    </xf>
    <xf numFmtId="203" fontId="5" fillId="0" borderId="10" xfId="38" applyNumberFormat="1" applyFont="1" applyBorder="1" applyAlignment="1">
      <alignment horizontal="left" indent="1"/>
    </xf>
    <xf numFmtId="203" fontId="7" fillId="0" borderId="10" xfId="38" applyNumberFormat="1" applyFont="1" applyBorder="1" applyAlignment="1">
      <alignment horizontal="left" indent="1"/>
    </xf>
    <xf numFmtId="203" fontId="5" fillId="0" borderId="11" xfId="38" applyNumberFormat="1" applyFont="1" applyBorder="1" applyAlignment="1">
      <alignment horizontal="left"/>
    </xf>
    <xf numFmtId="203" fontId="6" fillId="0" borderId="15" xfId="38" applyNumberFormat="1" applyFont="1" applyBorder="1" applyAlignment="1">
      <alignment/>
    </xf>
    <xf numFmtId="203" fontId="6" fillId="0" borderId="17" xfId="38" applyNumberFormat="1" applyFont="1" applyBorder="1" applyAlignment="1">
      <alignment/>
    </xf>
    <xf numFmtId="203" fontId="6" fillId="0" borderId="11" xfId="38" applyNumberFormat="1" applyFont="1" applyBorder="1" applyAlignment="1">
      <alignment/>
    </xf>
    <xf numFmtId="203" fontId="11" fillId="0" borderId="0" xfId="38" applyNumberFormat="1" applyFont="1" applyAlignment="1">
      <alignment/>
    </xf>
    <xf numFmtId="203" fontId="7" fillId="0" borderId="10" xfId="38" applyNumberFormat="1" applyFont="1" applyBorder="1" applyAlignment="1">
      <alignment horizontal="left" indent="2"/>
    </xf>
    <xf numFmtId="203" fontId="5" fillId="0" borderId="0" xfId="38" applyNumberFormat="1" applyFont="1" applyBorder="1" applyAlignment="1">
      <alignment horizontal="left" indent="1"/>
    </xf>
    <xf numFmtId="203" fontId="7" fillId="0" borderId="0" xfId="38" applyNumberFormat="1" applyFont="1" applyBorder="1" applyAlignment="1">
      <alignment horizontal="left" indent="2"/>
    </xf>
    <xf numFmtId="203" fontId="7" fillId="0" borderId="0" xfId="38" applyNumberFormat="1" applyFont="1" applyBorder="1" applyAlignment="1">
      <alignment horizontal="left" indent="1"/>
    </xf>
    <xf numFmtId="203" fontId="5" fillId="0" borderId="0" xfId="38" applyNumberFormat="1" applyFont="1" applyAlignment="1">
      <alignment horizontal="left" indent="2"/>
    </xf>
    <xf numFmtId="203" fontId="5" fillId="0" borderId="0" xfId="38" applyNumberFormat="1" applyFont="1" applyAlignment="1">
      <alignment horizontal="left" indent="4"/>
    </xf>
    <xf numFmtId="203" fontId="7" fillId="0" borderId="10" xfId="38" applyNumberFormat="1" applyFont="1" applyBorder="1" applyAlignment="1">
      <alignment horizontal="left" indent="5"/>
    </xf>
    <xf numFmtId="203" fontId="5" fillId="0" borderId="0" xfId="38" applyNumberFormat="1" applyFont="1" applyAlignment="1">
      <alignment horizontal="left"/>
    </xf>
    <xf numFmtId="203" fontId="5" fillId="0" borderId="22" xfId="38" applyNumberFormat="1" applyFont="1" applyBorder="1" applyAlignment="1">
      <alignment/>
    </xf>
    <xf numFmtId="203" fontId="6" fillId="34" borderId="15" xfId="38" applyNumberFormat="1" applyFont="1" applyFill="1" applyBorder="1" applyAlignment="1">
      <alignment/>
    </xf>
    <xf numFmtId="43" fontId="5" fillId="0" borderId="0" xfId="38" applyNumberFormat="1" applyFont="1" applyAlignment="1">
      <alignment/>
    </xf>
    <xf numFmtId="203" fontId="6" fillId="33" borderId="19" xfId="38" applyNumberFormat="1" applyFont="1" applyFill="1" applyBorder="1" applyAlignment="1">
      <alignment horizontal="center" vertical="center" wrapText="1"/>
    </xf>
    <xf numFmtId="203" fontId="6" fillId="33" borderId="18" xfId="38" applyNumberFormat="1" applyFont="1" applyFill="1" applyBorder="1" applyAlignment="1">
      <alignment horizontal="center" vertical="center" wrapText="1"/>
    </xf>
    <xf numFmtId="203" fontId="6" fillId="0" borderId="11" xfId="38" applyNumberFormat="1" applyFont="1" applyBorder="1" applyAlignment="1">
      <alignment horizontal="center"/>
    </xf>
    <xf numFmtId="203" fontId="6" fillId="0" borderId="11" xfId="38" applyNumberFormat="1" applyFont="1" applyBorder="1" applyAlignment="1">
      <alignment horizontal="center" vertical="top"/>
    </xf>
    <xf numFmtId="203" fontId="6" fillId="0" borderId="23" xfId="38" applyNumberFormat="1" applyFont="1" applyBorder="1" applyAlignment="1">
      <alignment horizontal="center"/>
    </xf>
    <xf numFmtId="203" fontId="12" fillId="33" borderId="20" xfId="38" applyNumberFormat="1" applyFont="1" applyFill="1" applyBorder="1" applyAlignment="1">
      <alignment horizontal="center" vertical="center" wrapText="1"/>
    </xf>
    <xf numFmtId="203" fontId="12" fillId="33" borderId="16" xfId="38" applyNumberFormat="1" applyFont="1" applyFill="1" applyBorder="1" applyAlignment="1">
      <alignment horizontal="center" vertical="center" wrapText="1"/>
    </xf>
    <xf numFmtId="203" fontId="12" fillId="0" borderId="17" xfId="38" applyNumberFormat="1" applyFont="1" applyBorder="1" applyAlignment="1">
      <alignment horizontal="center" vertical="top"/>
    </xf>
    <xf numFmtId="203" fontId="7" fillId="0" borderId="0" xfId="38" applyNumberFormat="1" applyFont="1" applyAlignment="1">
      <alignment/>
    </xf>
    <xf numFmtId="203" fontId="51" fillId="0" borderId="0" xfId="38" applyNumberFormat="1" applyFont="1" applyAlignment="1">
      <alignment/>
    </xf>
    <xf numFmtId="203" fontId="52" fillId="0" borderId="0" xfId="38" applyNumberFormat="1" applyFont="1" applyAlignment="1">
      <alignment/>
    </xf>
    <xf numFmtId="203" fontId="13" fillId="33" borderId="20" xfId="38" applyNumberFormat="1" applyFont="1" applyFill="1" applyBorder="1" applyAlignment="1">
      <alignment horizontal="center" vertical="center" wrapText="1"/>
    </xf>
    <xf numFmtId="203" fontId="13" fillId="33" borderId="16" xfId="38" applyNumberFormat="1" applyFont="1" applyFill="1" applyBorder="1" applyAlignment="1">
      <alignment horizontal="center" vertical="center" wrapText="1"/>
    </xf>
    <xf numFmtId="203" fontId="13" fillId="0" borderId="17" xfId="38" applyNumberFormat="1" applyFont="1" applyBorder="1" applyAlignment="1">
      <alignment horizontal="center" vertical="top"/>
    </xf>
    <xf numFmtId="203" fontId="14" fillId="0" borderId="0" xfId="38" applyNumberFormat="1" applyFont="1" applyAlignment="1">
      <alignment/>
    </xf>
    <xf numFmtId="203" fontId="6" fillId="0" borderId="13" xfId="38" applyNumberFormat="1" applyFont="1" applyFill="1" applyBorder="1" applyAlignment="1">
      <alignment/>
    </xf>
    <xf numFmtId="203" fontId="6" fillId="0" borderId="24" xfId="38" applyNumberFormat="1" applyFont="1" applyBorder="1" applyAlignment="1">
      <alignment/>
    </xf>
    <xf numFmtId="203" fontId="6" fillId="33" borderId="25" xfId="38" applyNumberFormat="1" applyFont="1" applyFill="1" applyBorder="1" applyAlignment="1">
      <alignment horizontal="center" wrapText="1"/>
    </xf>
    <xf numFmtId="203" fontId="6" fillId="33" borderId="26" xfId="38" applyNumberFormat="1" applyFont="1" applyFill="1" applyBorder="1" applyAlignment="1">
      <alignment horizontal="center" wrapText="1"/>
    </xf>
    <xf numFmtId="203" fontId="5" fillId="0" borderId="25" xfId="38" applyNumberFormat="1" applyFont="1" applyBorder="1" applyAlignment="1">
      <alignment horizontal="left" vertical="center" wrapText="1"/>
    </xf>
    <xf numFmtId="203" fontId="5" fillId="0" borderId="19" xfId="38" applyNumberFormat="1" applyFont="1" applyBorder="1" applyAlignment="1">
      <alignment horizontal="left" vertical="center" wrapText="1"/>
    </xf>
    <xf numFmtId="203" fontId="5" fillId="0" borderId="20" xfId="38" applyNumberFormat="1" applyFont="1" applyBorder="1" applyAlignment="1">
      <alignment horizontal="left" vertical="center" wrapText="1"/>
    </xf>
    <xf numFmtId="203" fontId="6" fillId="33" borderId="19" xfId="38" applyNumberFormat="1" applyFont="1" applyFill="1" applyBorder="1" applyAlignment="1">
      <alignment horizontal="center" vertical="center" wrapText="1"/>
    </xf>
    <xf numFmtId="203" fontId="6" fillId="33" borderId="18" xfId="38" applyNumberFormat="1" applyFont="1" applyFill="1" applyBorder="1" applyAlignment="1">
      <alignment horizontal="center" vertical="center" wrapText="1"/>
    </xf>
    <xf numFmtId="203" fontId="6" fillId="33" borderId="25" xfId="38" applyNumberFormat="1" applyFont="1" applyFill="1" applyBorder="1" applyAlignment="1">
      <alignment horizontal="center" vertical="center" wrapText="1"/>
    </xf>
    <xf numFmtId="203" fontId="6" fillId="33" borderId="26" xfId="38" applyNumberFormat="1" applyFont="1" applyFill="1" applyBorder="1" applyAlignment="1">
      <alignment horizontal="center" vertical="center" wrapText="1"/>
    </xf>
    <xf numFmtId="203" fontId="6" fillId="33" borderId="20" xfId="38" applyNumberFormat="1" applyFont="1" applyFill="1" applyBorder="1" applyAlignment="1">
      <alignment horizontal="center" vertical="top" wrapText="1"/>
    </xf>
    <xf numFmtId="203" fontId="6" fillId="33" borderId="16" xfId="38" applyNumberFormat="1" applyFont="1" applyFill="1" applyBorder="1" applyAlignment="1">
      <alignment horizontal="center" vertical="top" wrapText="1"/>
    </xf>
    <xf numFmtId="203" fontId="3" fillId="0" borderId="0" xfId="38" applyNumberFormat="1" applyFont="1" applyFill="1" applyBorder="1" applyAlignment="1">
      <alignment horizontal="center"/>
    </xf>
    <xf numFmtId="203" fontId="3" fillId="34" borderId="0" xfId="38" applyNumberFormat="1" applyFont="1" applyFill="1" applyBorder="1" applyAlignment="1">
      <alignment horizontal="center"/>
    </xf>
    <xf numFmtId="203" fontId="6" fillId="33" borderId="25" xfId="38" applyNumberFormat="1" applyFont="1" applyFill="1" applyBorder="1" applyAlignment="1">
      <alignment horizontal="center" vertical="center"/>
    </xf>
    <xf numFmtId="203" fontId="6" fillId="33" borderId="26" xfId="38" applyNumberFormat="1" applyFont="1" applyFill="1" applyBorder="1" applyAlignment="1">
      <alignment horizontal="center" vertical="center"/>
    </xf>
    <xf numFmtId="203" fontId="6" fillId="33" borderId="20" xfId="38" applyNumberFormat="1" applyFont="1" applyFill="1" applyBorder="1" applyAlignment="1">
      <alignment horizontal="center" vertical="top"/>
    </xf>
    <xf numFmtId="203" fontId="6" fillId="33" borderId="16" xfId="38" applyNumberFormat="1" applyFont="1" applyFill="1" applyBorder="1" applyAlignment="1">
      <alignment horizontal="center" vertical="top"/>
    </xf>
    <xf numFmtId="203" fontId="9" fillId="0" borderId="0" xfId="38" applyNumberFormat="1" applyFont="1" applyBorder="1" applyAlignment="1">
      <alignment horizontal="center"/>
    </xf>
    <xf numFmtId="203" fontId="6" fillId="33" borderId="20" xfId="38" applyNumberFormat="1" applyFont="1" applyFill="1" applyBorder="1" applyAlignment="1">
      <alignment horizontal="center" wrapText="1"/>
    </xf>
    <xf numFmtId="203" fontId="6" fillId="33" borderId="16" xfId="38" applyNumberFormat="1" applyFont="1" applyFill="1" applyBorder="1" applyAlignment="1">
      <alignment horizontal="center" wrapText="1"/>
    </xf>
    <xf numFmtId="203" fontId="6" fillId="33" borderId="20" xfId="38" applyNumberFormat="1" applyFont="1" applyFill="1" applyBorder="1" applyAlignment="1">
      <alignment horizontal="center" vertical="center" wrapText="1"/>
    </xf>
    <xf numFmtId="203" fontId="6" fillId="33" borderId="16" xfId="38" applyNumberFormat="1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34"/>
  <sheetViews>
    <sheetView showGridLines="0" tabSelected="1" zoomScale="85" zoomScaleNormal="85" zoomScalePageLayoutView="0" workbookViewId="0" topLeftCell="A1">
      <selection activeCell="I1" sqref="I1"/>
    </sheetView>
  </sheetViews>
  <sheetFormatPr defaultColWidth="9.140625" defaultRowHeight="21.75"/>
  <cols>
    <col min="1" max="1" width="37.57421875" style="2" customWidth="1"/>
    <col min="2" max="2" width="19.28125" style="2" customWidth="1"/>
    <col min="3" max="8" width="17.00390625" style="2" customWidth="1"/>
    <col min="9" max="16384" width="9.140625" style="2" customWidth="1"/>
  </cols>
  <sheetData>
    <row r="1" spans="1:9" ht="27.75">
      <c r="A1" s="82" t="s">
        <v>206</v>
      </c>
      <c r="B1" s="82"/>
      <c r="C1" s="82"/>
      <c r="D1" s="82"/>
      <c r="E1" s="82"/>
      <c r="F1" s="82"/>
      <c r="G1" s="82"/>
      <c r="H1" s="82"/>
      <c r="I1" s="1"/>
    </row>
    <row r="2" spans="1:9" ht="27.75">
      <c r="A2" s="83" t="s">
        <v>205</v>
      </c>
      <c r="B2" s="83"/>
      <c r="C2" s="83"/>
      <c r="D2" s="83"/>
      <c r="E2" s="83"/>
      <c r="F2" s="83"/>
      <c r="G2" s="83"/>
      <c r="H2" s="83"/>
      <c r="I2" s="1"/>
    </row>
    <row r="3" spans="1:8" ht="15.75" customHeight="1">
      <c r="A3" s="3"/>
      <c r="B3" s="3"/>
      <c r="C3" s="3"/>
      <c r="D3" s="3"/>
      <c r="E3" s="3"/>
      <c r="F3" s="3"/>
      <c r="G3" s="4"/>
      <c r="H3" s="4" t="s">
        <v>0</v>
      </c>
    </row>
    <row r="4" spans="1:8" ht="24" customHeight="1">
      <c r="A4" s="71"/>
      <c r="B4" s="72"/>
      <c r="C4" s="78" t="s">
        <v>176</v>
      </c>
      <c r="D4" s="79"/>
      <c r="E4" s="78" t="s">
        <v>179</v>
      </c>
      <c r="F4" s="79"/>
      <c r="G4" s="78" t="s">
        <v>178</v>
      </c>
      <c r="H4" s="79"/>
    </row>
    <row r="5" spans="1:8" ht="21.75" customHeight="1">
      <c r="A5" s="76" t="s">
        <v>182</v>
      </c>
      <c r="B5" s="77"/>
      <c r="C5" s="80" t="s">
        <v>175</v>
      </c>
      <c r="D5" s="81"/>
      <c r="E5" s="80" t="s">
        <v>174</v>
      </c>
      <c r="F5" s="81"/>
      <c r="G5" s="80" t="s">
        <v>177</v>
      </c>
      <c r="H5" s="81"/>
    </row>
    <row r="6" spans="1:8" ht="18.75" customHeight="1">
      <c r="A6" s="76" t="s">
        <v>173</v>
      </c>
      <c r="B6" s="77"/>
      <c r="C6" s="56" t="s">
        <v>183</v>
      </c>
      <c r="D6" s="56" t="s">
        <v>184</v>
      </c>
      <c r="E6" s="56" t="s">
        <v>183</v>
      </c>
      <c r="F6" s="56" t="s">
        <v>184</v>
      </c>
      <c r="G6" s="56" t="s">
        <v>183</v>
      </c>
      <c r="H6" s="56" t="s">
        <v>184</v>
      </c>
    </row>
    <row r="7" spans="1:8" ht="20.25" customHeight="1">
      <c r="A7" s="54"/>
      <c r="B7" s="55"/>
      <c r="C7" s="57" t="s">
        <v>202</v>
      </c>
      <c r="D7" s="57" t="s">
        <v>203</v>
      </c>
      <c r="E7" s="57" t="s">
        <v>202</v>
      </c>
      <c r="F7" s="57" t="s">
        <v>203</v>
      </c>
      <c r="G7" s="57" t="s">
        <v>202</v>
      </c>
      <c r="H7" s="57" t="s">
        <v>203</v>
      </c>
    </row>
    <row r="8" spans="1:8" ht="21" customHeight="1">
      <c r="A8" s="73" t="s">
        <v>192</v>
      </c>
      <c r="B8" s="6" t="s">
        <v>1</v>
      </c>
      <c r="C8" s="69">
        <f>E8+G8</f>
        <v>183</v>
      </c>
      <c r="D8" s="69">
        <f>F8+H8</f>
        <v>0</v>
      </c>
      <c r="E8" s="7">
        <v>16</v>
      </c>
      <c r="F8" s="7">
        <v>0</v>
      </c>
      <c r="G8" s="7">
        <f>Regional!C8</f>
        <v>167</v>
      </c>
      <c r="H8" s="7">
        <f>Regional!D8</f>
        <v>0</v>
      </c>
    </row>
    <row r="9" spans="1:8" ht="21" customHeight="1">
      <c r="A9" s="74"/>
      <c r="B9" s="8" t="s">
        <v>2</v>
      </c>
      <c r="C9" s="39">
        <f aca="true" t="shared" si="0" ref="C9:C24">E9+G9</f>
        <v>819</v>
      </c>
      <c r="D9" s="39">
        <f aca="true" t="shared" si="1" ref="D9:D24">F9+H9</f>
        <v>0</v>
      </c>
      <c r="E9" s="9">
        <v>45</v>
      </c>
      <c r="F9" s="9">
        <v>0</v>
      </c>
      <c r="G9" s="9">
        <f>Regional!C9</f>
        <v>774</v>
      </c>
      <c r="H9" s="9">
        <f>Regional!D9</f>
        <v>0</v>
      </c>
    </row>
    <row r="10" spans="1:8" ht="21" customHeight="1">
      <c r="A10" s="75"/>
      <c r="B10" s="10" t="s">
        <v>3</v>
      </c>
      <c r="C10" s="25">
        <f t="shared" si="0"/>
        <v>754</v>
      </c>
      <c r="D10" s="25">
        <f t="shared" si="1"/>
        <v>0</v>
      </c>
      <c r="E10" s="11">
        <v>70</v>
      </c>
      <c r="F10" s="11">
        <v>0</v>
      </c>
      <c r="G10" s="11">
        <f>Regional!C10</f>
        <v>684</v>
      </c>
      <c r="H10" s="11">
        <f>Regional!D10</f>
        <v>0</v>
      </c>
    </row>
    <row r="11" spans="1:8" ht="21" customHeight="1">
      <c r="A11" s="73" t="s">
        <v>193</v>
      </c>
      <c r="B11" s="12" t="s">
        <v>1</v>
      </c>
      <c r="C11" s="15">
        <f t="shared" si="0"/>
        <v>142</v>
      </c>
      <c r="D11" s="15">
        <f t="shared" si="1"/>
        <v>228</v>
      </c>
      <c r="E11" s="5">
        <v>24</v>
      </c>
      <c r="F11" s="5">
        <v>42</v>
      </c>
      <c r="G11" s="5">
        <f>Regional!C11</f>
        <v>118</v>
      </c>
      <c r="H11" s="5">
        <f>Regional!D11</f>
        <v>186</v>
      </c>
    </row>
    <row r="12" spans="1:8" ht="21" customHeight="1">
      <c r="A12" s="74"/>
      <c r="B12" s="8" t="s">
        <v>2</v>
      </c>
      <c r="C12" s="20">
        <f t="shared" si="0"/>
        <v>807</v>
      </c>
      <c r="D12" s="20">
        <f t="shared" si="1"/>
        <v>2290</v>
      </c>
      <c r="E12" s="9">
        <v>81</v>
      </c>
      <c r="F12" s="9">
        <v>190</v>
      </c>
      <c r="G12" s="9">
        <f>Regional!C12</f>
        <v>726</v>
      </c>
      <c r="H12" s="9">
        <f>Regional!D12</f>
        <v>2100</v>
      </c>
    </row>
    <row r="13" spans="1:8" ht="21" customHeight="1">
      <c r="A13" s="75"/>
      <c r="B13" s="10" t="s">
        <v>3</v>
      </c>
      <c r="C13" s="25">
        <f t="shared" si="0"/>
        <v>679</v>
      </c>
      <c r="D13" s="25">
        <f t="shared" si="1"/>
        <v>2110</v>
      </c>
      <c r="E13" s="11">
        <v>61</v>
      </c>
      <c r="F13" s="11">
        <v>212</v>
      </c>
      <c r="G13" s="11">
        <f>Regional!C13</f>
        <v>618</v>
      </c>
      <c r="H13" s="11">
        <f>Regional!D13</f>
        <v>1898</v>
      </c>
    </row>
    <row r="14" spans="1:8" ht="21" customHeight="1">
      <c r="A14" s="73" t="s">
        <v>194</v>
      </c>
      <c r="B14" s="12" t="s">
        <v>1</v>
      </c>
      <c r="C14" s="41">
        <f t="shared" si="0"/>
        <v>0</v>
      </c>
      <c r="D14" s="41">
        <f t="shared" si="1"/>
        <v>0</v>
      </c>
      <c r="E14" s="5">
        <v>0</v>
      </c>
      <c r="F14" s="5">
        <v>0</v>
      </c>
      <c r="G14" s="5">
        <f>Regional!C14</f>
        <v>0</v>
      </c>
      <c r="H14" s="5">
        <f>Regional!D14</f>
        <v>0</v>
      </c>
    </row>
    <row r="15" spans="1:8" ht="21" customHeight="1">
      <c r="A15" s="74"/>
      <c r="B15" s="8" t="s">
        <v>2</v>
      </c>
      <c r="C15" s="39">
        <f t="shared" si="0"/>
        <v>2</v>
      </c>
      <c r="D15" s="39">
        <f t="shared" si="1"/>
        <v>0</v>
      </c>
      <c r="E15" s="9">
        <v>1</v>
      </c>
      <c r="F15" s="9">
        <v>0</v>
      </c>
      <c r="G15" s="9">
        <f>Regional!C15</f>
        <v>1</v>
      </c>
      <c r="H15" s="9">
        <f>Regional!D15</f>
        <v>0</v>
      </c>
    </row>
    <row r="16" spans="1:8" ht="21" customHeight="1">
      <c r="A16" s="75"/>
      <c r="B16" s="10" t="s">
        <v>3</v>
      </c>
      <c r="C16" s="40">
        <f t="shared" si="0"/>
        <v>2</v>
      </c>
      <c r="D16" s="40">
        <f t="shared" si="1"/>
        <v>0</v>
      </c>
      <c r="E16" s="11">
        <v>0</v>
      </c>
      <c r="F16" s="11">
        <v>0</v>
      </c>
      <c r="G16" s="11">
        <f>Regional!C16</f>
        <v>2</v>
      </c>
      <c r="H16" s="11">
        <f>Regional!D16</f>
        <v>0</v>
      </c>
    </row>
    <row r="17" spans="1:8" ht="21" customHeight="1">
      <c r="A17" s="73" t="s">
        <v>195</v>
      </c>
      <c r="B17" s="12" t="s">
        <v>1</v>
      </c>
      <c r="C17" s="41">
        <f t="shared" si="0"/>
        <v>0</v>
      </c>
      <c r="D17" s="41">
        <f t="shared" si="1"/>
        <v>0</v>
      </c>
      <c r="E17" s="5">
        <v>0</v>
      </c>
      <c r="F17" s="5">
        <v>0</v>
      </c>
      <c r="G17" s="5">
        <f>Regional!C17</f>
        <v>0</v>
      </c>
      <c r="H17" s="5">
        <f>Regional!D17</f>
        <v>0</v>
      </c>
    </row>
    <row r="18" spans="1:8" ht="21" customHeight="1">
      <c r="A18" s="74"/>
      <c r="B18" s="8" t="s">
        <v>2</v>
      </c>
      <c r="C18" s="39">
        <f t="shared" si="0"/>
        <v>0</v>
      </c>
      <c r="D18" s="39">
        <f t="shared" si="1"/>
        <v>4</v>
      </c>
      <c r="E18" s="9">
        <v>0</v>
      </c>
      <c r="F18" s="9">
        <v>0</v>
      </c>
      <c r="G18" s="9">
        <f>Regional!C18</f>
        <v>0</v>
      </c>
      <c r="H18" s="9">
        <f>Regional!D18</f>
        <v>4</v>
      </c>
    </row>
    <row r="19" spans="1:8" ht="21" customHeight="1">
      <c r="A19" s="75"/>
      <c r="B19" s="10" t="s">
        <v>3</v>
      </c>
      <c r="C19" s="40">
        <f t="shared" si="0"/>
        <v>1</v>
      </c>
      <c r="D19" s="40">
        <f t="shared" si="1"/>
        <v>5</v>
      </c>
      <c r="E19" s="11">
        <v>0</v>
      </c>
      <c r="F19" s="11">
        <v>0</v>
      </c>
      <c r="G19" s="11">
        <f>Regional!C19</f>
        <v>1</v>
      </c>
      <c r="H19" s="11">
        <f>Regional!D19</f>
        <v>5</v>
      </c>
    </row>
    <row r="20" spans="1:8" ht="21" customHeight="1">
      <c r="A20" s="73" t="s">
        <v>196</v>
      </c>
      <c r="B20" s="12" t="s">
        <v>1</v>
      </c>
      <c r="C20" s="41">
        <f t="shared" si="0"/>
        <v>277</v>
      </c>
      <c r="D20" s="41">
        <f t="shared" si="1"/>
        <v>0</v>
      </c>
      <c r="E20" s="5">
        <v>6</v>
      </c>
      <c r="F20" s="5">
        <v>0</v>
      </c>
      <c r="G20" s="5">
        <f>Regional!C20</f>
        <v>271</v>
      </c>
      <c r="H20" s="5">
        <f>Regional!D20</f>
        <v>0</v>
      </c>
    </row>
    <row r="21" spans="1:8" ht="21" customHeight="1">
      <c r="A21" s="74"/>
      <c r="B21" s="8" t="s">
        <v>2</v>
      </c>
      <c r="C21" s="20">
        <f t="shared" si="0"/>
        <v>328</v>
      </c>
      <c r="D21" s="20">
        <f t="shared" si="1"/>
        <v>0</v>
      </c>
      <c r="E21" s="9">
        <v>28</v>
      </c>
      <c r="F21" s="9">
        <v>0</v>
      </c>
      <c r="G21" s="9">
        <f>Regional!C21</f>
        <v>300</v>
      </c>
      <c r="H21" s="9">
        <f>Regional!D21</f>
        <v>0</v>
      </c>
    </row>
    <row r="22" spans="1:8" ht="21" customHeight="1">
      <c r="A22" s="75"/>
      <c r="B22" s="10" t="s">
        <v>3</v>
      </c>
      <c r="C22" s="25">
        <f t="shared" si="0"/>
        <v>168</v>
      </c>
      <c r="D22" s="25">
        <f t="shared" si="1"/>
        <v>0</v>
      </c>
      <c r="E22" s="11">
        <v>18</v>
      </c>
      <c r="F22" s="11">
        <v>0</v>
      </c>
      <c r="G22" s="11">
        <f>Regional!C22</f>
        <v>150</v>
      </c>
      <c r="H22" s="11">
        <f>Regional!D22</f>
        <v>0</v>
      </c>
    </row>
    <row r="23" spans="1:8" ht="21" customHeight="1">
      <c r="A23" s="73" t="s">
        <v>197</v>
      </c>
      <c r="B23" s="12" t="s">
        <v>1</v>
      </c>
      <c r="C23" s="15">
        <f t="shared" si="0"/>
        <v>221</v>
      </c>
      <c r="D23" s="15">
        <f t="shared" si="1"/>
        <v>292</v>
      </c>
      <c r="E23" s="5">
        <v>29</v>
      </c>
      <c r="F23" s="5">
        <v>51</v>
      </c>
      <c r="G23" s="5">
        <f>Regional!C23</f>
        <v>192</v>
      </c>
      <c r="H23" s="5">
        <f>Regional!D23</f>
        <v>241</v>
      </c>
    </row>
    <row r="24" spans="1:8" ht="21" customHeight="1">
      <c r="A24" s="74"/>
      <c r="B24" s="8" t="s">
        <v>2</v>
      </c>
      <c r="C24" s="20">
        <f t="shared" si="0"/>
        <v>278</v>
      </c>
      <c r="D24" s="20">
        <f t="shared" si="1"/>
        <v>936</v>
      </c>
      <c r="E24" s="9">
        <v>42</v>
      </c>
      <c r="F24" s="9">
        <v>124</v>
      </c>
      <c r="G24" s="9">
        <f>Regional!C24</f>
        <v>236</v>
      </c>
      <c r="H24" s="9">
        <f>Regional!D24</f>
        <v>812</v>
      </c>
    </row>
    <row r="25" spans="1:8" ht="21" customHeight="1">
      <c r="A25" s="75"/>
      <c r="B25" s="10" t="s">
        <v>3</v>
      </c>
      <c r="C25" s="25">
        <f>E25+G25</f>
        <v>177</v>
      </c>
      <c r="D25" s="25">
        <f>F25+H25</f>
        <v>649</v>
      </c>
      <c r="E25" s="11">
        <v>26</v>
      </c>
      <c r="F25" s="11">
        <v>95</v>
      </c>
      <c r="G25" s="11">
        <f>Regional!C25</f>
        <v>151</v>
      </c>
      <c r="H25" s="11">
        <f>Regional!D25</f>
        <v>554</v>
      </c>
    </row>
    <row r="26" spans="1:8" ht="21" customHeight="1">
      <c r="A26" s="13" t="s">
        <v>4</v>
      </c>
      <c r="B26" s="14" t="s">
        <v>1</v>
      </c>
      <c r="C26" s="15">
        <f aca="true" t="shared" si="2" ref="C26:H26">C8+C11+C14+C17+C20+C23</f>
        <v>823</v>
      </c>
      <c r="D26" s="16">
        <f t="shared" si="2"/>
        <v>520</v>
      </c>
      <c r="E26" s="17">
        <f t="shared" si="2"/>
        <v>75</v>
      </c>
      <c r="F26" s="17">
        <f t="shared" si="2"/>
        <v>93</v>
      </c>
      <c r="G26" s="17">
        <f t="shared" si="2"/>
        <v>748</v>
      </c>
      <c r="H26" s="17">
        <f t="shared" si="2"/>
        <v>427</v>
      </c>
    </row>
    <row r="27" spans="1:8" ht="21" customHeight="1">
      <c r="A27" s="18" t="s">
        <v>5</v>
      </c>
      <c r="B27" s="19" t="s">
        <v>2</v>
      </c>
      <c r="C27" s="20">
        <f aca="true" t="shared" si="3" ref="C27:H28">C9+C12+C15+C18+C21+C24</f>
        <v>2234</v>
      </c>
      <c r="D27" s="21">
        <f t="shared" si="3"/>
        <v>3230</v>
      </c>
      <c r="E27" s="22">
        <f t="shared" si="3"/>
        <v>197</v>
      </c>
      <c r="F27" s="22">
        <f t="shared" si="3"/>
        <v>314</v>
      </c>
      <c r="G27" s="22">
        <f t="shared" si="3"/>
        <v>2037</v>
      </c>
      <c r="H27" s="22">
        <f t="shared" si="3"/>
        <v>2916</v>
      </c>
    </row>
    <row r="28" spans="1:8" ht="21" customHeight="1">
      <c r="A28" s="23"/>
      <c r="B28" s="24" t="s">
        <v>3</v>
      </c>
      <c r="C28" s="25">
        <f t="shared" si="3"/>
        <v>1781</v>
      </c>
      <c r="D28" s="26">
        <f t="shared" si="3"/>
        <v>2764</v>
      </c>
      <c r="E28" s="27">
        <f t="shared" si="3"/>
        <v>175</v>
      </c>
      <c r="F28" s="27">
        <f t="shared" si="3"/>
        <v>307</v>
      </c>
      <c r="G28" s="27">
        <f t="shared" si="3"/>
        <v>1606</v>
      </c>
      <c r="H28" s="27">
        <f t="shared" si="3"/>
        <v>2457</v>
      </c>
    </row>
    <row r="29" spans="1:8" s="31" customFormat="1" ht="21.75" customHeight="1">
      <c r="A29" s="28" t="s">
        <v>6</v>
      </c>
      <c r="B29" s="29"/>
      <c r="C29" s="30">
        <f aca="true" t="shared" si="4" ref="C29:H29">SUM(C26:C28)</f>
        <v>4838</v>
      </c>
      <c r="D29" s="30">
        <f t="shared" si="4"/>
        <v>6514</v>
      </c>
      <c r="E29" s="30">
        <f t="shared" si="4"/>
        <v>447</v>
      </c>
      <c r="F29" s="30">
        <f t="shared" si="4"/>
        <v>714</v>
      </c>
      <c r="G29" s="30">
        <f t="shared" si="4"/>
        <v>4391</v>
      </c>
      <c r="H29" s="30">
        <f t="shared" si="4"/>
        <v>5800</v>
      </c>
    </row>
    <row r="30" ht="19.5" customHeight="1">
      <c r="A30" s="32" t="s">
        <v>169</v>
      </c>
    </row>
    <row r="31" ht="15.75" customHeight="1">
      <c r="A31" s="32" t="s">
        <v>170</v>
      </c>
    </row>
    <row r="34" ht="21.75">
      <c r="G34" s="53"/>
    </row>
  </sheetData>
  <sheetProtection/>
  <mergeCells count="17">
    <mergeCell ref="G4:H4"/>
    <mergeCell ref="G5:H5"/>
    <mergeCell ref="A1:H1"/>
    <mergeCell ref="A2:H2"/>
    <mergeCell ref="A8:A10"/>
    <mergeCell ref="A6:B6"/>
    <mergeCell ref="C4:D4"/>
    <mergeCell ref="C5:D5"/>
    <mergeCell ref="E4:F4"/>
    <mergeCell ref="E5:F5"/>
    <mergeCell ref="A4:B4"/>
    <mergeCell ref="A11:A13"/>
    <mergeCell ref="A14:A16"/>
    <mergeCell ref="A23:A25"/>
    <mergeCell ref="A5:B5"/>
    <mergeCell ref="A17:A19"/>
    <mergeCell ref="A20:A22"/>
  </mergeCells>
  <printOptions horizontalCentered="1"/>
  <pageMargins left="0.4724409448818898" right="0.1968503937007874" top="0.4724409448818898" bottom="0" header="0.1968503937007874" footer="0.15748031496062992"/>
  <pageSetup horizontalDpi="1200" verticalDpi="1200" orientation="landscape" paperSize="9" scale="9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selection activeCell="K1" sqref="K1"/>
    </sheetView>
  </sheetViews>
  <sheetFormatPr defaultColWidth="9.140625" defaultRowHeight="21.75"/>
  <cols>
    <col min="1" max="1" width="38.28125" style="2" customWidth="1"/>
    <col min="2" max="2" width="18.7109375" style="2" customWidth="1"/>
    <col min="3" max="16" width="13.28125" style="2" customWidth="1"/>
    <col min="17" max="16384" width="9.140625" style="2" customWidth="1"/>
  </cols>
  <sheetData>
    <row r="1" spans="1:10" ht="21" customHeight="1">
      <c r="A1" s="88"/>
      <c r="B1" s="88"/>
      <c r="C1" s="88"/>
      <c r="D1" s="88"/>
      <c r="E1" s="88"/>
      <c r="F1" s="88"/>
      <c r="G1" s="88"/>
      <c r="H1" s="88"/>
      <c r="I1" s="88"/>
      <c r="J1" s="33"/>
    </row>
    <row r="2" spans="10:16" ht="21" customHeight="1">
      <c r="J2" s="34" t="s">
        <v>207</v>
      </c>
      <c r="P2" s="34" t="str">
        <f>J2</f>
        <v>ปีงบประมาณ 2562</v>
      </c>
    </row>
    <row r="3" spans="1:16" ht="18.75" customHeight="1">
      <c r="A3" s="35"/>
      <c r="B3" s="3"/>
      <c r="C3" s="3"/>
      <c r="D3" s="3"/>
      <c r="E3" s="3"/>
      <c r="F3" s="3"/>
      <c r="G3" s="3"/>
      <c r="H3" s="3"/>
      <c r="I3" s="36"/>
      <c r="J3" s="37" t="s">
        <v>0</v>
      </c>
      <c r="P3" s="37" t="str">
        <f>J3</f>
        <v>(ฉบับ : Issue)</v>
      </c>
    </row>
    <row r="4" spans="1:16" ht="22.5" customHeight="1">
      <c r="A4" s="71"/>
      <c r="B4" s="72"/>
      <c r="C4" s="84" t="s">
        <v>180</v>
      </c>
      <c r="D4" s="85"/>
      <c r="E4" s="84" t="s">
        <v>7</v>
      </c>
      <c r="F4" s="85"/>
      <c r="G4" s="84" t="s">
        <v>27</v>
      </c>
      <c r="H4" s="85"/>
      <c r="I4" s="84" t="s">
        <v>45</v>
      </c>
      <c r="J4" s="85"/>
      <c r="K4" s="84" t="s">
        <v>85</v>
      </c>
      <c r="L4" s="85"/>
      <c r="M4" s="84" t="s">
        <v>121</v>
      </c>
      <c r="N4" s="85"/>
      <c r="O4" s="84" t="s">
        <v>139</v>
      </c>
      <c r="P4" s="85"/>
    </row>
    <row r="5" spans="1:16" ht="20.25" customHeight="1">
      <c r="A5" s="76" t="s">
        <v>182</v>
      </c>
      <c r="B5" s="77"/>
      <c r="C5" s="86" t="s">
        <v>181</v>
      </c>
      <c r="D5" s="87"/>
      <c r="E5" s="86" t="s">
        <v>17</v>
      </c>
      <c r="F5" s="87"/>
      <c r="G5" s="86" t="s">
        <v>36</v>
      </c>
      <c r="H5" s="87"/>
      <c r="I5" s="86" t="s">
        <v>65</v>
      </c>
      <c r="J5" s="87"/>
      <c r="K5" s="86" t="s">
        <v>103</v>
      </c>
      <c r="L5" s="87"/>
      <c r="M5" s="86" t="s">
        <v>130</v>
      </c>
      <c r="N5" s="87"/>
      <c r="O5" s="86" t="s">
        <v>154</v>
      </c>
      <c r="P5" s="87"/>
    </row>
    <row r="6" spans="1:16" ht="17.25" customHeight="1">
      <c r="A6" s="76" t="s">
        <v>173</v>
      </c>
      <c r="B6" s="77"/>
      <c r="C6" s="58" t="s">
        <v>183</v>
      </c>
      <c r="D6" s="58" t="s">
        <v>184</v>
      </c>
      <c r="E6" s="58" t="s">
        <v>183</v>
      </c>
      <c r="F6" s="58" t="s">
        <v>184</v>
      </c>
      <c r="G6" s="58" t="s">
        <v>183</v>
      </c>
      <c r="H6" s="58" t="s">
        <v>184</v>
      </c>
      <c r="I6" s="58" t="s">
        <v>183</v>
      </c>
      <c r="J6" s="58" t="s">
        <v>184</v>
      </c>
      <c r="K6" s="58" t="s">
        <v>183</v>
      </c>
      <c r="L6" s="58" t="s">
        <v>184</v>
      </c>
      <c r="M6" s="58" t="s">
        <v>183</v>
      </c>
      <c r="N6" s="58" t="s">
        <v>184</v>
      </c>
      <c r="O6" s="58" t="s">
        <v>183</v>
      </c>
      <c r="P6" s="58" t="s">
        <v>184</v>
      </c>
    </row>
    <row r="7" spans="1:16" s="62" customFormat="1" ht="18" customHeight="1">
      <c r="A7" s="59"/>
      <c r="B7" s="60"/>
      <c r="C7" s="61" t="s">
        <v>202</v>
      </c>
      <c r="D7" s="61" t="s">
        <v>203</v>
      </c>
      <c r="E7" s="61" t="s">
        <v>202</v>
      </c>
      <c r="F7" s="61" t="s">
        <v>203</v>
      </c>
      <c r="G7" s="61" t="s">
        <v>202</v>
      </c>
      <c r="H7" s="61" t="s">
        <v>203</v>
      </c>
      <c r="I7" s="61" t="s">
        <v>202</v>
      </c>
      <c r="J7" s="61" t="s">
        <v>203</v>
      </c>
      <c r="K7" s="61" t="s">
        <v>202</v>
      </c>
      <c r="L7" s="61" t="s">
        <v>203</v>
      </c>
      <c r="M7" s="61" t="s">
        <v>202</v>
      </c>
      <c r="N7" s="61" t="s">
        <v>203</v>
      </c>
      <c r="O7" s="61" t="s">
        <v>202</v>
      </c>
      <c r="P7" s="61" t="s">
        <v>203</v>
      </c>
    </row>
    <row r="8" spans="1:19" ht="21.75" customHeight="1">
      <c r="A8" s="74" t="s">
        <v>186</v>
      </c>
      <c r="B8" s="12" t="s">
        <v>1</v>
      </c>
      <c r="C8" s="70">
        <f>E8+G8+I8+K8+M8+O8</f>
        <v>167</v>
      </c>
      <c r="D8" s="14">
        <f>F8+H8+J8+L8+N8+P8</f>
        <v>0</v>
      </c>
      <c r="E8" s="5">
        <f>Central!C8</f>
        <v>43</v>
      </c>
      <c r="F8" s="38">
        <f>Central!D8</f>
        <v>0</v>
      </c>
      <c r="G8" s="5">
        <f>East!C8</f>
        <v>20</v>
      </c>
      <c r="H8" s="5">
        <f>East!D8</f>
        <v>0</v>
      </c>
      <c r="I8" s="5">
        <f>NE!C8</f>
        <v>24</v>
      </c>
      <c r="J8" s="5">
        <f>NE!D8</f>
        <v>0</v>
      </c>
      <c r="K8" s="5">
        <f>North!C8</f>
        <v>39</v>
      </c>
      <c r="L8" s="5">
        <f>North!D8</f>
        <v>0</v>
      </c>
      <c r="M8" s="5">
        <f>West!C8</f>
        <v>22</v>
      </c>
      <c r="N8" s="5">
        <f>West!D8</f>
        <v>0</v>
      </c>
      <c r="O8" s="5">
        <f>South!C8</f>
        <v>19</v>
      </c>
      <c r="P8" s="5">
        <f>South!D8</f>
        <v>0</v>
      </c>
      <c r="S8" s="63"/>
    </row>
    <row r="9" spans="1:16" ht="21.75" customHeight="1">
      <c r="A9" s="74"/>
      <c r="B9" s="8" t="s">
        <v>2</v>
      </c>
      <c r="C9" s="19">
        <f aca="true" t="shared" si="0" ref="C9:C25">E9+G9+I9+K9+M9+O9</f>
        <v>774</v>
      </c>
      <c r="D9" s="19">
        <f aca="true" t="shared" si="1" ref="D9:D25">F9+H9+J9+L9+N9+P9</f>
        <v>0</v>
      </c>
      <c r="E9" s="9">
        <f>Central!C9</f>
        <v>120</v>
      </c>
      <c r="F9" s="9">
        <f>Central!D9</f>
        <v>0</v>
      </c>
      <c r="G9" s="9">
        <f>East!C9</f>
        <v>86</v>
      </c>
      <c r="H9" s="9">
        <f>East!D9</f>
        <v>0</v>
      </c>
      <c r="I9" s="9">
        <f>NE!C9</f>
        <v>210</v>
      </c>
      <c r="J9" s="9">
        <f>NE!D9</f>
        <v>0</v>
      </c>
      <c r="K9" s="9">
        <f>North!C9</f>
        <v>199</v>
      </c>
      <c r="L9" s="9">
        <f>North!D9</f>
        <v>0</v>
      </c>
      <c r="M9" s="9">
        <f>West!C9</f>
        <v>80</v>
      </c>
      <c r="N9" s="9">
        <f>West!D9</f>
        <v>0</v>
      </c>
      <c r="O9" s="9">
        <f>South!C9</f>
        <v>79</v>
      </c>
      <c r="P9" s="9">
        <f>South!D9</f>
        <v>0</v>
      </c>
    </row>
    <row r="10" spans="1:18" ht="21.75" customHeight="1">
      <c r="A10" s="75"/>
      <c r="B10" s="10" t="s">
        <v>3</v>
      </c>
      <c r="C10" s="24">
        <f t="shared" si="0"/>
        <v>684</v>
      </c>
      <c r="D10" s="24">
        <f t="shared" si="1"/>
        <v>0</v>
      </c>
      <c r="E10" s="11">
        <f>Central!C10</f>
        <v>116</v>
      </c>
      <c r="F10" s="11">
        <f>Central!D10</f>
        <v>0</v>
      </c>
      <c r="G10" s="11">
        <f>East!C10</f>
        <v>108</v>
      </c>
      <c r="H10" s="11">
        <f>East!D10</f>
        <v>0</v>
      </c>
      <c r="I10" s="11">
        <f>NE!C10</f>
        <v>174</v>
      </c>
      <c r="J10" s="11">
        <f>NE!D10</f>
        <v>0</v>
      </c>
      <c r="K10" s="11">
        <f>North!C10</f>
        <v>136</v>
      </c>
      <c r="L10" s="11">
        <f>North!D10</f>
        <v>0</v>
      </c>
      <c r="M10" s="11">
        <f>West!C10</f>
        <v>84</v>
      </c>
      <c r="N10" s="11">
        <f>West!D10</f>
        <v>0</v>
      </c>
      <c r="O10" s="11">
        <f>South!C10</f>
        <v>66</v>
      </c>
      <c r="P10" s="11">
        <f>South!D10</f>
        <v>0</v>
      </c>
      <c r="R10" s="63" t="s">
        <v>204</v>
      </c>
    </row>
    <row r="11" spans="1:16" ht="21.75" customHeight="1">
      <c r="A11" s="73" t="s">
        <v>185</v>
      </c>
      <c r="B11" s="12" t="s">
        <v>1</v>
      </c>
      <c r="C11" s="14">
        <f t="shared" si="0"/>
        <v>118</v>
      </c>
      <c r="D11" s="14">
        <f t="shared" si="1"/>
        <v>186</v>
      </c>
      <c r="E11" s="5">
        <f>Central!C11</f>
        <v>19</v>
      </c>
      <c r="F11" s="5">
        <f>Central!D11</f>
        <v>35</v>
      </c>
      <c r="G11" s="5">
        <f>East!C11</f>
        <v>30</v>
      </c>
      <c r="H11" s="5">
        <f>East!D11</f>
        <v>25</v>
      </c>
      <c r="I11" s="5">
        <f>NE!C11</f>
        <v>19</v>
      </c>
      <c r="J11" s="5">
        <f>NE!D11</f>
        <v>29</v>
      </c>
      <c r="K11" s="5">
        <f>North!C11</f>
        <v>26</v>
      </c>
      <c r="L11" s="5">
        <f>North!D11</f>
        <v>31</v>
      </c>
      <c r="M11" s="5">
        <f>West!C11</f>
        <v>8</v>
      </c>
      <c r="N11" s="5">
        <f>West!D11</f>
        <v>21</v>
      </c>
      <c r="O11" s="5">
        <f>South!C11</f>
        <v>16</v>
      </c>
      <c r="P11" s="5">
        <f>South!D11</f>
        <v>45</v>
      </c>
    </row>
    <row r="12" spans="1:16" ht="21.75" customHeight="1">
      <c r="A12" s="74"/>
      <c r="B12" s="8" t="s">
        <v>2</v>
      </c>
      <c r="C12" s="19">
        <f t="shared" si="0"/>
        <v>726</v>
      </c>
      <c r="D12" s="19">
        <f t="shared" si="1"/>
        <v>2100</v>
      </c>
      <c r="E12" s="9">
        <f>Central!C12</f>
        <v>109</v>
      </c>
      <c r="F12" s="9">
        <f>Central!D12</f>
        <v>303</v>
      </c>
      <c r="G12" s="9">
        <f>East!C12</f>
        <v>92</v>
      </c>
      <c r="H12" s="9">
        <f>East!D12</f>
        <v>259</v>
      </c>
      <c r="I12" s="9">
        <f>NE!C12</f>
        <v>182</v>
      </c>
      <c r="J12" s="9">
        <f>NE!D12</f>
        <v>543</v>
      </c>
      <c r="K12" s="9">
        <f>North!C12</f>
        <v>165</v>
      </c>
      <c r="L12" s="9">
        <f>North!D12</f>
        <v>486</v>
      </c>
      <c r="M12" s="9">
        <f>West!C12</f>
        <v>87</v>
      </c>
      <c r="N12" s="9">
        <f>West!D12</f>
        <v>231</v>
      </c>
      <c r="O12" s="9">
        <f>South!C12</f>
        <v>91</v>
      </c>
      <c r="P12" s="9">
        <f>South!D12</f>
        <v>278</v>
      </c>
    </row>
    <row r="13" spans="1:16" ht="21.75" customHeight="1">
      <c r="A13" s="75"/>
      <c r="B13" s="10" t="s">
        <v>3</v>
      </c>
      <c r="C13" s="24">
        <f t="shared" si="0"/>
        <v>618</v>
      </c>
      <c r="D13" s="24">
        <f t="shared" si="1"/>
        <v>1898</v>
      </c>
      <c r="E13" s="11">
        <f>Central!C13</f>
        <v>106</v>
      </c>
      <c r="F13" s="11">
        <f>Central!D13</f>
        <v>282</v>
      </c>
      <c r="G13" s="11">
        <f>East!C13</f>
        <v>107</v>
      </c>
      <c r="H13" s="11">
        <f>East!D13</f>
        <v>302</v>
      </c>
      <c r="I13" s="11">
        <f>NE!C13</f>
        <v>148</v>
      </c>
      <c r="J13" s="11">
        <f>NE!D13</f>
        <v>506</v>
      </c>
      <c r="K13" s="11">
        <f>North!C13</f>
        <v>118</v>
      </c>
      <c r="L13" s="11">
        <f>North!D13</f>
        <v>381</v>
      </c>
      <c r="M13" s="11">
        <f>West!C13</f>
        <v>83</v>
      </c>
      <c r="N13" s="11">
        <f>West!D13</f>
        <v>234</v>
      </c>
      <c r="O13" s="11">
        <f>South!C13</f>
        <v>56</v>
      </c>
      <c r="P13" s="11">
        <f>South!D13</f>
        <v>193</v>
      </c>
    </row>
    <row r="14" spans="1:16" ht="21.75" customHeight="1">
      <c r="A14" s="73" t="s">
        <v>190</v>
      </c>
      <c r="B14" s="12" t="s">
        <v>1</v>
      </c>
      <c r="C14" s="14">
        <f t="shared" si="0"/>
        <v>0</v>
      </c>
      <c r="D14" s="14">
        <f t="shared" si="1"/>
        <v>0</v>
      </c>
      <c r="E14" s="5">
        <f>Central!C14</f>
        <v>0</v>
      </c>
      <c r="F14" s="5">
        <f>Central!D14</f>
        <v>0</v>
      </c>
      <c r="G14" s="5">
        <f>East!C14</f>
        <v>0</v>
      </c>
      <c r="H14" s="5">
        <f>East!D14</f>
        <v>0</v>
      </c>
      <c r="I14" s="5">
        <f>NE!C14</f>
        <v>0</v>
      </c>
      <c r="J14" s="5">
        <f>NE!D14</f>
        <v>0</v>
      </c>
      <c r="K14" s="5">
        <f>North!C14</f>
        <v>0</v>
      </c>
      <c r="L14" s="5">
        <f>North!D14</f>
        <v>0</v>
      </c>
      <c r="M14" s="5">
        <f>West!C14</f>
        <v>0</v>
      </c>
      <c r="N14" s="5">
        <f>West!D14</f>
        <v>0</v>
      </c>
      <c r="O14" s="5">
        <f>South!C14</f>
        <v>0</v>
      </c>
      <c r="P14" s="5">
        <f>South!D14</f>
        <v>0</v>
      </c>
    </row>
    <row r="15" spans="1:16" ht="21.75" customHeight="1">
      <c r="A15" s="74"/>
      <c r="B15" s="8" t="s">
        <v>2</v>
      </c>
      <c r="C15" s="19">
        <f t="shared" si="0"/>
        <v>1</v>
      </c>
      <c r="D15" s="19">
        <f t="shared" si="1"/>
        <v>0</v>
      </c>
      <c r="E15" s="9">
        <f>Central!C15</f>
        <v>1</v>
      </c>
      <c r="F15" s="9">
        <f>Central!D15</f>
        <v>0</v>
      </c>
      <c r="G15" s="9">
        <f>East!C15</f>
        <v>0</v>
      </c>
      <c r="H15" s="9">
        <f>East!D15</f>
        <v>0</v>
      </c>
      <c r="I15" s="9">
        <f>NE!C15</f>
        <v>0</v>
      </c>
      <c r="J15" s="9">
        <f>NE!D15</f>
        <v>0</v>
      </c>
      <c r="K15" s="9">
        <f>North!C15</f>
        <v>0</v>
      </c>
      <c r="L15" s="9">
        <f>North!D15</f>
        <v>0</v>
      </c>
      <c r="M15" s="9">
        <f>West!C15</f>
        <v>0</v>
      </c>
      <c r="N15" s="9">
        <f>West!D15</f>
        <v>0</v>
      </c>
      <c r="O15" s="9">
        <f>South!C15</f>
        <v>0</v>
      </c>
      <c r="P15" s="9">
        <f>South!D15</f>
        <v>0</v>
      </c>
    </row>
    <row r="16" spans="1:16" ht="21.75" customHeight="1">
      <c r="A16" s="75"/>
      <c r="B16" s="10" t="s">
        <v>3</v>
      </c>
      <c r="C16" s="24">
        <f t="shared" si="0"/>
        <v>2</v>
      </c>
      <c r="D16" s="24">
        <f t="shared" si="1"/>
        <v>0</v>
      </c>
      <c r="E16" s="11">
        <f>Central!C16</f>
        <v>1</v>
      </c>
      <c r="F16" s="11">
        <f>Central!D16</f>
        <v>0</v>
      </c>
      <c r="G16" s="11">
        <f>East!C16</f>
        <v>0</v>
      </c>
      <c r="H16" s="11">
        <f>East!D16</f>
        <v>0</v>
      </c>
      <c r="I16" s="11">
        <f>NE!C16</f>
        <v>0</v>
      </c>
      <c r="J16" s="11">
        <f>NE!D16</f>
        <v>0</v>
      </c>
      <c r="K16" s="11">
        <f>North!C16</f>
        <v>1</v>
      </c>
      <c r="L16" s="11">
        <f>North!D16</f>
        <v>0</v>
      </c>
      <c r="M16" s="11">
        <f>West!C16</f>
        <v>0</v>
      </c>
      <c r="N16" s="11">
        <f>West!D16</f>
        <v>0</v>
      </c>
      <c r="O16" s="11">
        <f>South!C16</f>
        <v>0</v>
      </c>
      <c r="P16" s="11">
        <f>South!D16</f>
        <v>0</v>
      </c>
    </row>
    <row r="17" spans="1:16" ht="21.75" customHeight="1">
      <c r="A17" s="73" t="s">
        <v>187</v>
      </c>
      <c r="B17" s="12" t="s">
        <v>1</v>
      </c>
      <c r="C17" s="14">
        <f t="shared" si="0"/>
        <v>0</v>
      </c>
      <c r="D17" s="14">
        <f t="shared" si="1"/>
        <v>0</v>
      </c>
      <c r="E17" s="5">
        <f>Central!C17</f>
        <v>0</v>
      </c>
      <c r="F17" s="5">
        <f>Central!D17</f>
        <v>0</v>
      </c>
      <c r="G17" s="5">
        <f>East!C17</f>
        <v>0</v>
      </c>
      <c r="H17" s="5">
        <f>East!D17</f>
        <v>0</v>
      </c>
      <c r="I17" s="5">
        <f>NE!C17</f>
        <v>0</v>
      </c>
      <c r="J17" s="5">
        <f>NE!D17</f>
        <v>0</v>
      </c>
      <c r="K17" s="5">
        <f>North!C17</f>
        <v>0</v>
      </c>
      <c r="L17" s="5">
        <f>North!D17</f>
        <v>0</v>
      </c>
      <c r="M17" s="5">
        <f>West!C17</f>
        <v>0</v>
      </c>
      <c r="N17" s="5">
        <f>West!D17</f>
        <v>0</v>
      </c>
      <c r="O17" s="5">
        <f>South!C17</f>
        <v>0</v>
      </c>
      <c r="P17" s="5">
        <f>South!D17</f>
        <v>0</v>
      </c>
    </row>
    <row r="18" spans="1:16" ht="21.75" customHeight="1">
      <c r="A18" s="74"/>
      <c r="B18" s="8" t="s">
        <v>2</v>
      </c>
      <c r="C18" s="19">
        <f t="shared" si="0"/>
        <v>0</v>
      </c>
      <c r="D18" s="19">
        <f t="shared" si="1"/>
        <v>4</v>
      </c>
      <c r="E18" s="9">
        <f>Central!C18</f>
        <v>0</v>
      </c>
      <c r="F18" s="9">
        <f>Central!D18</f>
        <v>0</v>
      </c>
      <c r="G18" s="9">
        <f>East!C18</f>
        <v>0</v>
      </c>
      <c r="H18" s="9">
        <f>East!D18</f>
        <v>0</v>
      </c>
      <c r="I18" s="9">
        <f>NE!C18</f>
        <v>0</v>
      </c>
      <c r="J18" s="9">
        <f>NE!D18</f>
        <v>3</v>
      </c>
      <c r="K18" s="9">
        <f>North!C18</f>
        <v>0</v>
      </c>
      <c r="L18" s="9">
        <f>North!D18</f>
        <v>0</v>
      </c>
      <c r="M18" s="9">
        <f>West!C18</f>
        <v>0</v>
      </c>
      <c r="N18" s="9">
        <f>West!D18</f>
        <v>1</v>
      </c>
      <c r="O18" s="9">
        <f>South!C18</f>
        <v>0</v>
      </c>
      <c r="P18" s="9">
        <f>South!D18</f>
        <v>0</v>
      </c>
    </row>
    <row r="19" spans="1:16" ht="21.75" customHeight="1">
      <c r="A19" s="75"/>
      <c r="B19" s="10" t="s">
        <v>3</v>
      </c>
      <c r="C19" s="24">
        <f t="shared" si="0"/>
        <v>1</v>
      </c>
      <c r="D19" s="24">
        <f t="shared" si="1"/>
        <v>5</v>
      </c>
      <c r="E19" s="11">
        <f>Central!C19</f>
        <v>0</v>
      </c>
      <c r="F19" s="11">
        <f>Central!D19</f>
        <v>1</v>
      </c>
      <c r="G19" s="11">
        <f>East!C19</f>
        <v>0</v>
      </c>
      <c r="H19" s="11">
        <f>East!D19</f>
        <v>1</v>
      </c>
      <c r="I19" s="11">
        <f>NE!C19</f>
        <v>0</v>
      </c>
      <c r="J19" s="11">
        <f>NE!D19</f>
        <v>3</v>
      </c>
      <c r="K19" s="11">
        <f>North!C19</f>
        <v>1</v>
      </c>
      <c r="L19" s="11">
        <f>North!D19</f>
        <v>0</v>
      </c>
      <c r="M19" s="11">
        <f>West!C19</f>
        <v>0</v>
      </c>
      <c r="N19" s="11">
        <f>West!D19</f>
        <v>0</v>
      </c>
      <c r="O19" s="11">
        <f>South!C19</f>
        <v>0</v>
      </c>
      <c r="P19" s="11">
        <f>South!D19</f>
        <v>0</v>
      </c>
    </row>
    <row r="20" spans="1:16" ht="21.75" customHeight="1">
      <c r="A20" s="73" t="s">
        <v>188</v>
      </c>
      <c r="B20" s="12" t="s">
        <v>1</v>
      </c>
      <c r="C20" s="14">
        <f t="shared" si="0"/>
        <v>271</v>
      </c>
      <c r="D20" s="14">
        <f t="shared" si="1"/>
        <v>0</v>
      </c>
      <c r="E20" s="5">
        <f>Central!C20</f>
        <v>40</v>
      </c>
      <c r="F20" s="5">
        <f>Central!D20</f>
        <v>0</v>
      </c>
      <c r="G20" s="5">
        <f>East!C20</f>
        <v>8</v>
      </c>
      <c r="H20" s="5">
        <f>East!D20</f>
        <v>0</v>
      </c>
      <c r="I20" s="5">
        <f>NE!C20</f>
        <v>42</v>
      </c>
      <c r="J20" s="5">
        <f>NE!D20</f>
        <v>0</v>
      </c>
      <c r="K20" s="5">
        <f>North!C20</f>
        <v>89</v>
      </c>
      <c r="L20" s="5">
        <f>North!D20</f>
        <v>0</v>
      </c>
      <c r="M20" s="5">
        <f>West!C20</f>
        <v>29</v>
      </c>
      <c r="N20" s="5">
        <f>West!D20</f>
        <v>0</v>
      </c>
      <c r="O20" s="5">
        <f>South!C20</f>
        <v>63</v>
      </c>
      <c r="P20" s="5">
        <f>South!D20</f>
        <v>0</v>
      </c>
    </row>
    <row r="21" spans="1:16" ht="21.75" customHeight="1">
      <c r="A21" s="74"/>
      <c r="B21" s="8" t="s">
        <v>2</v>
      </c>
      <c r="C21" s="19">
        <f t="shared" si="0"/>
        <v>300</v>
      </c>
      <c r="D21" s="19">
        <f t="shared" si="1"/>
        <v>0</v>
      </c>
      <c r="E21" s="9">
        <f>Central!C21</f>
        <v>43</v>
      </c>
      <c r="F21" s="9">
        <f>Central!D21</f>
        <v>0</v>
      </c>
      <c r="G21" s="9">
        <f>East!C21</f>
        <v>37</v>
      </c>
      <c r="H21" s="9">
        <f>East!D21</f>
        <v>0</v>
      </c>
      <c r="I21" s="9">
        <f>NE!C21</f>
        <v>53</v>
      </c>
      <c r="J21" s="9">
        <f>NE!D21</f>
        <v>0</v>
      </c>
      <c r="K21" s="9">
        <f>North!C21</f>
        <v>101</v>
      </c>
      <c r="L21" s="9">
        <f>North!D21</f>
        <v>0</v>
      </c>
      <c r="M21" s="9">
        <f>West!C21</f>
        <v>37</v>
      </c>
      <c r="N21" s="9">
        <f>West!D21</f>
        <v>0</v>
      </c>
      <c r="O21" s="9">
        <f>South!C21</f>
        <v>29</v>
      </c>
      <c r="P21" s="9">
        <f>South!D21</f>
        <v>0</v>
      </c>
    </row>
    <row r="22" spans="1:16" ht="21.75" customHeight="1">
      <c r="A22" s="75"/>
      <c r="B22" s="10" t="s">
        <v>3</v>
      </c>
      <c r="C22" s="24">
        <f t="shared" si="0"/>
        <v>150</v>
      </c>
      <c r="D22" s="24">
        <f t="shared" si="1"/>
        <v>0</v>
      </c>
      <c r="E22" s="11">
        <f>Central!C22</f>
        <v>23</v>
      </c>
      <c r="F22" s="11">
        <f>Central!D22</f>
        <v>0</v>
      </c>
      <c r="G22" s="11">
        <f>East!C22</f>
        <v>23</v>
      </c>
      <c r="H22" s="11">
        <f>East!D22</f>
        <v>0</v>
      </c>
      <c r="I22" s="11">
        <f>NE!C22</f>
        <v>33</v>
      </c>
      <c r="J22" s="11">
        <f>NE!D22</f>
        <v>0</v>
      </c>
      <c r="K22" s="11">
        <f>North!C22</f>
        <v>39</v>
      </c>
      <c r="L22" s="11">
        <f>North!D22</f>
        <v>0</v>
      </c>
      <c r="M22" s="11">
        <f>West!C22</f>
        <v>18</v>
      </c>
      <c r="N22" s="11">
        <f>West!D22</f>
        <v>0</v>
      </c>
      <c r="O22" s="11">
        <f>South!C22</f>
        <v>14</v>
      </c>
      <c r="P22" s="11">
        <f>South!D22</f>
        <v>0</v>
      </c>
    </row>
    <row r="23" spans="1:16" ht="21.75" customHeight="1">
      <c r="A23" s="73" t="s">
        <v>189</v>
      </c>
      <c r="B23" s="12" t="s">
        <v>1</v>
      </c>
      <c r="C23" s="14">
        <f t="shared" si="0"/>
        <v>192</v>
      </c>
      <c r="D23" s="14">
        <f t="shared" si="1"/>
        <v>241</v>
      </c>
      <c r="E23" s="5">
        <f>Central!C23</f>
        <v>17</v>
      </c>
      <c r="F23" s="38">
        <f>Central!D23</f>
        <v>38</v>
      </c>
      <c r="G23" s="5">
        <f>East!C23</f>
        <v>34</v>
      </c>
      <c r="H23" s="5">
        <f>East!D23</f>
        <v>18</v>
      </c>
      <c r="I23" s="5">
        <f>NE!C23</f>
        <v>22</v>
      </c>
      <c r="J23" s="5">
        <f>NE!D23</f>
        <v>53</v>
      </c>
      <c r="K23" s="5">
        <f>North!C23</f>
        <v>73</v>
      </c>
      <c r="L23" s="5">
        <f>North!D23</f>
        <v>51</v>
      </c>
      <c r="M23" s="5">
        <f>West!C23</f>
        <v>35</v>
      </c>
      <c r="N23" s="5">
        <f>West!D23</f>
        <v>21</v>
      </c>
      <c r="O23" s="5">
        <f>South!C23</f>
        <v>11</v>
      </c>
      <c r="P23" s="5">
        <f>South!D23</f>
        <v>60</v>
      </c>
    </row>
    <row r="24" spans="1:16" ht="21.75" customHeight="1">
      <c r="A24" s="74"/>
      <c r="B24" s="8" t="s">
        <v>2</v>
      </c>
      <c r="C24" s="19">
        <f t="shared" si="0"/>
        <v>236</v>
      </c>
      <c r="D24" s="19">
        <f t="shared" si="1"/>
        <v>812</v>
      </c>
      <c r="E24" s="9">
        <f>Central!C24</f>
        <v>41</v>
      </c>
      <c r="F24" s="9">
        <f>Central!D24</f>
        <v>145</v>
      </c>
      <c r="G24" s="9">
        <f>East!C24</f>
        <v>29</v>
      </c>
      <c r="H24" s="9">
        <f>East!D24</f>
        <v>92</v>
      </c>
      <c r="I24" s="9">
        <f>NE!C24</f>
        <v>53</v>
      </c>
      <c r="J24" s="9">
        <f>NE!D24</f>
        <v>190</v>
      </c>
      <c r="K24" s="9">
        <f>North!C24</f>
        <v>59</v>
      </c>
      <c r="L24" s="9">
        <f>North!D24</f>
        <v>210</v>
      </c>
      <c r="M24" s="9">
        <f>West!C24</f>
        <v>32</v>
      </c>
      <c r="N24" s="9">
        <f>West!D24</f>
        <v>88</v>
      </c>
      <c r="O24" s="9">
        <f>South!C24</f>
        <v>22</v>
      </c>
      <c r="P24" s="9">
        <f>South!D24</f>
        <v>87</v>
      </c>
    </row>
    <row r="25" spans="1:16" ht="21.75" customHeight="1">
      <c r="A25" s="75"/>
      <c r="B25" s="10" t="s">
        <v>3</v>
      </c>
      <c r="C25" s="24">
        <f t="shared" si="0"/>
        <v>151</v>
      </c>
      <c r="D25" s="24">
        <f t="shared" si="1"/>
        <v>554</v>
      </c>
      <c r="E25" s="11">
        <f>Central!C25</f>
        <v>26</v>
      </c>
      <c r="F25" s="11">
        <f>Central!D25</f>
        <v>100</v>
      </c>
      <c r="G25" s="11">
        <f>East!C25</f>
        <v>36</v>
      </c>
      <c r="H25" s="11">
        <f>East!D25</f>
        <v>73</v>
      </c>
      <c r="I25" s="11">
        <f>NE!C25</f>
        <v>17</v>
      </c>
      <c r="J25" s="11">
        <f>NE!D25</f>
        <v>142</v>
      </c>
      <c r="K25" s="11">
        <f>North!C25</f>
        <v>39</v>
      </c>
      <c r="L25" s="11">
        <f>North!D25</f>
        <v>141</v>
      </c>
      <c r="M25" s="11">
        <f>West!C25</f>
        <v>19</v>
      </c>
      <c r="N25" s="11">
        <f>West!D25</f>
        <v>61</v>
      </c>
      <c r="O25" s="11">
        <f>South!C25</f>
        <v>14</v>
      </c>
      <c r="P25" s="11">
        <f>South!D25</f>
        <v>37</v>
      </c>
    </row>
    <row r="26" spans="1:16" ht="21.75" customHeight="1">
      <c r="A26" s="13" t="s">
        <v>4</v>
      </c>
      <c r="B26" s="14" t="s">
        <v>1</v>
      </c>
      <c r="C26" s="14">
        <f>C8+C11+C14+C17+C20+C23</f>
        <v>748</v>
      </c>
      <c r="D26" s="14">
        <f aca="true" t="shared" si="2" ref="D26:P26">D8+D11+D14+D17+D20+D23</f>
        <v>427</v>
      </c>
      <c r="E26" s="41">
        <f t="shared" si="2"/>
        <v>119</v>
      </c>
      <c r="F26" s="17">
        <f t="shared" si="2"/>
        <v>73</v>
      </c>
      <c r="G26" s="17">
        <f t="shared" si="2"/>
        <v>92</v>
      </c>
      <c r="H26" s="17">
        <f t="shared" si="2"/>
        <v>43</v>
      </c>
      <c r="I26" s="17">
        <f t="shared" si="2"/>
        <v>107</v>
      </c>
      <c r="J26" s="17">
        <f t="shared" si="2"/>
        <v>82</v>
      </c>
      <c r="K26" s="17">
        <f t="shared" si="2"/>
        <v>227</v>
      </c>
      <c r="L26" s="17">
        <f t="shared" si="2"/>
        <v>82</v>
      </c>
      <c r="M26" s="17">
        <f t="shared" si="2"/>
        <v>94</v>
      </c>
      <c r="N26" s="17">
        <f t="shared" si="2"/>
        <v>42</v>
      </c>
      <c r="O26" s="17">
        <f t="shared" si="2"/>
        <v>109</v>
      </c>
      <c r="P26" s="17">
        <f t="shared" si="2"/>
        <v>105</v>
      </c>
    </row>
    <row r="27" spans="1:16" ht="21.75" customHeight="1">
      <c r="A27" s="18" t="s">
        <v>5</v>
      </c>
      <c r="B27" s="19" t="s">
        <v>2</v>
      </c>
      <c r="C27" s="19">
        <f>C9+C12+C15+C18+C21+C24</f>
        <v>2037</v>
      </c>
      <c r="D27" s="19">
        <f aca="true" t="shared" si="3" ref="D27:P27">D9+D12+D15+D18+D21+D24</f>
        <v>2916</v>
      </c>
      <c r="E27" s="39">
        <f t="shared" si="3"/>
        <v>314</v>
      </c>
      <c r="F27" s="22">
        <f t="shared" si="3"/>
        <v>448</v>
      </c>
      <c r="G27" s="22">
        <f t="shared" si="3"/>
        <v>244</v>
      </c>
      <c r="H27" s="22">
        <f t="shared" si="3"/>
        <v>351</v>
      </c>
      <c r="I27" s="22">
        <f t="shared" si="3"/>
        <v>498</v>
      </c>
      <c r="J27" s="22">
        <f t="shared" si="3"/>
        <v>736</v>
      </c>
      <c r="K27" s="22">
        <f t="shared" si="3"/>
        <v>524</v>
      </c>
      <c r="L27" s="22">
        <f t="shared" si="3"/>
        <v>696</v>
      </c>
      <c r="M27" s="22">
        <f t="shared" si="3"/>
        <v>236</v>
      </c>
      <c r="N27" s="22">
        <f t="shared" si="3"/>
        <v>320</v>
      </c>
      <c r="O27" s="22">
        <f t="shared" si="3"/>
        <v>221</v>
      </c>
      <c r="P27" s="22">
        <f t="shared" si="3"/>
        <v>365</v>
      </c>
    </row>
    <row r="28" spans="1:16" ht="21.75" customHeight="1">
      <c r="A28" s="23"/>
      <c r="B28" s="24" t="s">
        <v>3</v>
      </c>
      <c r="C28" s="24">
        <f>C10+C13+C16+C19+C22+C25</f>
        <v>1606</v>
      </c>
      <c r="D28" s="24">
        <f aca="true" t="shared" si="4" ref="D28:P28">D10+D13+D16+D19+D22+D25</f>
        <v>2457</v>
      </c>
      <c r="E28" s="40">
        <f t="shared" si="4"/>
        <v>272</v>
      </c>
      <c r="F28" s="27">
        <f t="shared" si="4"/>
        <v>383</v>
      </c>
      <c r="G28" s="27">
        <f t="shared" si="4"/>
        <v>274</v>
      </c>
      <c r="H28" s="27">
        <f t="shared" si="4"/>
        <v>376</v>
      </c>
      <c r="I28" s="27">
        <f t="shared" si="4"/>
        <v>372</v>
      </c>
      <c r="J28" s="27">
        <f t="shared" si="4"/>
        <v>651</v>
      </c>
      <c r="K28" s="27">
        <f t="shared" si="4"/>
        <v>334</v>
      </c>
      <c r="L28" s="27">
        <f t="shared" si="4"/>
        <v>522</v>
      </c>
      <c r="M28" s="27">
        <f t="shared" si="4"/>
        <v>204</v>
      </c>
      <c r="N28" s="27">
        <f t="shared" si="4"/>
        <v>295</v>
      </c>
      <c r="O28" s="27">
        <f t="shared" si="4"/>
        <v>150</v>
      </c>
      <c r="P28" s="27">
        <f t="shared" si="4"/>
        <v>230</v>
      </c>
    </row>
    <row r="29" spans="1:16" s="31" customFormat="1" ht="24.75" customHeight="1">
      <c r="A29" s="28" t="s">
        <v>6</v>
      </c>
      <c r="B29" s="29"/>
      <c r="C29" s="30">
        <f aca="true" t="shared" si="5" ref="C29:P29">SUM(C26:C28)</f>
        <v>4391</v>
      </c>
      <c r="D29" s="30">
        <f t="shared" si="5"/>
        <v>5800</v>
      </c>
      <c r="E29" s="30">
        <f t="shared" si="5"/>
        <v>705</v>
      </c>
      <c r="F29" s="30">
        <f t="shared" si="5"/>
        <v>904</v>
      </c>
      <c r="G29" s="30">
        <f t="shared" si="5"/>
        <v>610</v>
      </c>
      <c r="H29" s="30">
        <f t="shared" si="5"/>
        <v>770</v>
      </c>
      <c r="I29" s="30">
        <f t="shared" si="5"/>
        <v>977</v>
      </c>
      <c r="J29" s="30">
        <f t="shared" si="5"/>
        <v>1469</v>
      </c>
      <c r="K29" s="30">
        <f t="shared" si="5"/>
        <v>1085</v>
      </c>
      <c r="L29" s="30">
        <f t="shared" si="5"/>
        <v>1300</v>
      </c>
      <c r="M29" s="30">
        <f t="shared" si="5"/>
        <v>534</v>
      </c>
      <c r="N29" s="30">
        <f t="shared" si="5"/>
        <v>657</v>
      </c>
      <c r="O29" s="30">
        <f t="shared" si="5"/>
        <v>480</v>
      </c>
      <c r="P29" s="30">
        <f t="shared" si="5"/>
        <v>700</v>
      </c>
    </row>
    <row r="31" ht="21" customHeight="1">
      <c r="A31" s="42"/>
    </row>
  </sheetData>
  <sheetProtection/>
  <mergeCells count="24">
    <mergeCell ref="A1:I1"/>
    <mergeCell ref="A14:A16"/>
    <mergeCell ref="A17:A19"/>
    <mergeCell ref="A20:A22"/>
    <mergeCell ref="A23:A25"/>
    <mergeCell ref="A4:B4"/>
    <mergeCell ref="A5:B5"/>
    <mergeCell ref="A8:A10"/>
    <mergeCell ref="A11:A13"/>
    <mergeCell ref="A6:B6"/>
    <mergeCell ref="C4:D4"/>
    <mergeCell ref="C5:D5"/>
    <mergeCell ref="E4:F4"/>
    <mergeCell ref="G4:H4"/>
    <mergeCell ref="I4:J4"/>
    <mergeCell ref="K4:L4"/>
    <mergeCell ref="M4:N4"/>
    <mergeCell ref="O4:P4"/>
    <mergeCell ref="E5:F5"/>
    <mergeCell ref="G5:H5"/>
    <mergeCell ref="I5:J5"/>
    <mergeCell ref="K5:L5"/>
    <mergeCell ref="M5:N5"/>
    <mergeCell ref="O5:P5"/>
  </mergeCells>
  <printOptions horizontalCentered="1"/>
  <pageMargins left="0.1968503937007874" right="0.1968503937007874" top="0.3937007874015748" bottom="0" header="0.3937007874015748" footer="0"/>
  <pageSetup horizontalDpi="300" verticalDpi="300" orientation="landscape" pageOrder="overThenDown" paperSize="9" scale="92" r:id="rId1"/>
  <headerFooter alignWithMargins="0">
    <oddHeader>&amp;L&amp;"TH SarabunPSK,ตัวหนา"&amp;16สถิติการออกใบอนุญาตขับรถใหม่และต่ออายุให้แก่คนพิการ ตามกฎหมายว่าด้วยรถยนต์ 
Driving Licence for Paralytic under Motor Vehicle Act&amp;R
</oddHeader>
    <oddFooter>&amp;L&amp;"TH SarabunPSK,ตัวเอียง"&amp;12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L1" sqref="L1"/>
    </sheetView>
  </sheetViews>
  <sheetFormatPr defaultColWidth="9.140625" defaultRowHeight="21" customHeight="1"/>
  <cols>
    <col min="1" max="1" width="36.28125" style="2" customWidth="1"/>
    <col min="2" max="2" width="17.421875" style="2" customWidth="1"/>
    <col min="3" max="3" width="12.140625" style="2" customWidth="1"/>
    <col min="4" max="22" width="11.28125" style="2" customWidth="1"/>
    <col min="23" max="16384" width="9.140625" style="2" customWidth="1"/>
  </cols>
  <sheetData>
    <row r="1" spans="1:8" ht="21" customHeight="1">
      <c r="A1" s="88"/>
      <c r="B1" s="88"/>
      <c r="C1" s="88"/>
      <c r="D1" s="88"/>
      <c r="E1" s="88"/>
      <c r="F1" s="88"/>
      <c r="G1" s="88"/>
      <c r="H1" s="33"/>
    </row>
    <row r="2" spans="11:22" ht="21" customHeight="1">
      <c r="K2" s="47" t="str">
        <f>Regional!J2</f>
        <v>ปีงบประมาณ 2562</v>
      </c>
      <c r="M2" s="34"/>
      <c r="N2" s="34"/>
      <c r="T2" s="47" t="str">
        <f>Regional!J2</f>
        <v>ปีงบประมาณ 2562</v>
      </c>
      <c r="V2" s="48"/>
    </row>
    <row r="3" spans="1:22" ht="18.75" customHeight="1">
      <c r="A3" s="35"/>
      <c r="B3" s="3"/>
      <c r="C3" s="3"/>
      <c r="D3" s="3"/>
      <c r="E3" s="3"/>
      <c r="F3" s="3"/>
      <c r="G3" s="36"/>
      <c r="H3" s="44"/>
      <c r="K3" s="49" t="str">
        <f>Regional!J3</f>
        <v>(ฉบับ : Issue)</v>
      </c>
      <c r="M3" s="37"/>
      <c r="N3" s="46"/>
      <c r="T3" s="50"/>
      <c r="U3" s="49" t="str">
        <f>Regional!J3</f>
        <v>(ฉบับ : Issue)</v>
      </c>
      <c r="V3" s="43"/>
    </row>
    <row r="4" spans="1:22" ht="22.5" customHeight="1">
      <c r="A4" s="71"/>
      <c r="B4" s="72"/>
      <c r="C4" s="78" t="s">
        <v>7</v>
      </c>
      <c r="D4" s="79"/>
      <c r="E4" s="78" t="s">
        <v>8</v>
      </c>
      <c r="F4" s="79"/>
      <c r="G4" s="78" t="s">
        <v>9</v>
      </c>
      <c r="H4" s="79"/>
      <c r="I4" s="78" t="s">
        <v>10</v>
      </c>
      <c r="J4" s="79"/>
      <c r="K4" s="78" t="s">
        <v>11</v>
      </c>
      <c r="L4" s="79"/>
      <c r="M4" s="78" t="s">
        <v>12</v>
      </c>
      <c r="N4" s="79"/>
      <c r="O4" s="78" t="s">
        <v>13</v>
      </c>
      <c r="P4" s="79"/>
      <c r="Q4" s="78" t="s">
        <v>14</v>
      </c>
      <c r="R4" s="79"/>
      <c r="S4" s="78" t="s">
        <v>15</v>
      </c>
      <c r="T4" s="79"/>
      <c r="U4" s="78" t="s">
        <v>16</v>
      </c>
      <c r="V4" s="79"/>
    </row>
    <row r="5" spans="1:22" ht="18" customHeight="1">
      <c r="A5" s="76" t="s">
        <v>182</v>
      </c>
      <c r="B5" s="77"/>
      <c r="C5" s="80" t="s">
        <v>17</v>
      </c>
      <c r="D5" s="81"/>
      <c r="E5" s="80" t="s">
        <v>18</v>
      </c>
      <c r="F5" s="81"/>
      <c r="G5" s="80" t="s">
        <v>19</v>
      </c>
      <c r="H5" s="81"/>
      <c r="I5" s="80" t="s">
        <v>20</v>
      </c>
      <c r="J5" s="81"/>
      <c r="K5" s="80" t="s">
        <v>21</v>
      </c>
      <c r="L5" s="81"/>
      <c r="M5" s="80" t="s">
        <v>22</v>
      </c>
      <c r="N5" s="81"/>
      <c r="O5" s="80" t="s">
        <v>23</v>
      </c>
      <c r="P5" s="81"/>
      <c r="Q5" s="89" t="s">
        <v>24</v>
      </c>
      <c r="R5" s="90"/>
      <c r="S5" s="89" t="s">
        <v>25</v>
      </c>
      <c r="T5" s="90"/>
      <c r="U5" s="89" t="s">
        <v>26</v>
      </c>
      <c r="V5" s="90"/>
    </row>
    <row r="6" spans="1:22" ht="17.25" customHeight="1">
      <c r="A6" s="76" t="s">
        <v>173</v>
      </c>
      <c r="B6" s="77"/>
      <c r="C6" s="58" t="s">
        <v>183</v>
      </c>
      <c r="D6" s="58" t="s">
        <v>184</v>
      </c>
      <c r="E6" s="58" t="s">
        <v>183</v>
      </c>
      <c r="F6" s="58" t="s">
        <v>184</v>
      </c>
      <c r="G6" s="58" t="s">
        <v>183</v>
      </c>
      <c r="H6" s="58" t="s">
        <v>184</v>
      </c>
      <c r="I6" s="58" t="s">
        <v>183</v>
      </c>
      <c r="J6" s="58" t="s">
        <v>184</v>
      </c>
      <c r="K6" s="58" t="s">
        <v>183</v>
      </c>
      <c r="L6" s="58" t="s">
        <v>184</v>
      </c>
      <c r="M6" s="58" t="s">
        <v>183</v>
      </c>
      <c r="N6" s="58" t="s">
        <v>184</v>
      </c>
      <c r="O6" s="58" t="s">
        <v>183</v>
      </c>
      <c r="P6" s="58" t="s">
        <v>184</v>
      </c>
      <c r="Q6" s="58" t="s">
        <v>183</v>
      </c>
      <c r="R6" s="58" t="s">
        <v>184</v>
      </c>
      <c r="S6" s="58" t="s">
        <v>183</v>
      </c>
      <c r="T6" s="58" t="s">
        <v>184</v>
      </c>
      <c r="U6" s="58" t="s">
        <v>183</v>
      </c>
      <c r="V6" s="58" t="s">
        <v>184</v>
      </c>
    </row>
    <row r="7" spans="1:22" s="62" customFormat="1" ht="18" customHeight="1">
      <c r="A7" s="59"/>
      <c r="B7" s="60"/>
      <c r="C7" s="61" t="s">
        <v>202</v>
      </c>
      <c r="D7" s="61" t="s">
        <v>203</v>
      </c>
      <c r="E7" s="61" t="s">
        <v>202</v>
      </c>
      <c r="F7" s="61" t="s">
        <v>203</v>
      </c>
      <c r="G7" s="61" t="s">
        <v>202</v>
      </c>
      <c r="H7" s="61" t="s">
        <v>203</v>
      </c>
      <c r="I7" s="61" t="s">
        <v>202</v>
      </c>
      <c r="J7" s="61" t="s">
        <v>203</v>
      </c>
      <c r="K7" s="61" t="s">
        <v>202</v>
      </c>
      <c r="L7" s="61" t="s">
        <v>203</v>
      </c>
      <c r="M7" s="61" t="s">
        <v>202</v>
      </c>
      <c r="N7" s="61" t="s">
        <v>203</v>
      </c>
      <c r="O7" s="61" t="s">
        <v>202</v>
      </c>
      <c r="P7" s="61" t="s">
        <v>203</v>
      </c>
      <c r="Q7" s="61" t="s">
        <v>202</v>
      </c>
      <c r="R7" s="61" t="s">
        <v>203</v>
      </c>
      <c r="S7" s="61" t="s">
        <v>202</v>
      </c>
      <c r="T7" s="61" t="s">
        <v>203</v>
      </c>
      <c r="U7" s="61" t="s">
        <v>202</v>
      </c>
      <c r="V7" s="61" t="s">
        <v>203</v>
      </c>
    </row>
    <row r="8" spans="1:22" ht="21.75" customHeight="1">
      <c r="A8" s="74" t="s">
        <v>191</v>
      </c>
      <c r="B8" s="12" t="s">
        <v>1</v>
      </c>
      <c r="C8" s="41">
        <f>E8+G8+I8+K8+M8+O8+Q8+S8+U8</f>
        <v>43</v>
      </c>
      <c r="D8" s="41">
        <f>F8+H8+J8+L8+N8+P8+R8+T8+V8</f>
        <v>0</v>
      </c>
      <c r="E8" s="5">
        <v>1</v>
      </c>
      <c r="F8" s="5">
        <v>0</v>
      </c>
      <c r="G8" s="51">
        <v>1</v>
      </c>
      <c r="H8" s="5">
        <v>0</v>
      </c>
      <c r="I8" s="5">
        <v>2</v>
      </c>
      <c r="J8" s="5">
        <v>0</v>
      </c>
      <c r="K8" s="5">
        <v>3</v>
      </c>
      <c r="L8" s="5">
        <v>0</v>
      </c>
      <c r="M8" s="5">
        <v>0</v>
      </c>
      <c r="N8" s="5">
        <v>0</v>
      </c>
      <c r="O8" s="5">
        <v>1</v>
      </c>
      <c r="P8" s="5">
        <v>0</v>
      </c>
      <c r="Q8" s="5">
        <v>19</v>
      </c>
      <c r="R8" s="5">
        <v>0</v>
      </c>
      <c r="S8" s="5">
        <v>11</v>
      </c>
      <c r="T8" s="5">
        <v>0</v>
      </c>
      <c r="U8" s="5">
        <v>5</v>
      </c>
      <c r="V8" s="5">
        <v>0</v>
      </c>
    </row>
    <row r="9" spans="1:22" ht="21.75" customHeight="1">
      <c r="A9" s="74"/>
      <c r="B9" s="8" t="s">
        <v>2</v>
      </c>
      <c r="C9" s="39">
        <f aca="true" t="shared" si="0" ref="C9:D25">E9+G9+I9+K9+M9+O9+Q9+S9+U9</f>
        <v>120</v>
      </c>
      <c r="D9" s="39">
        <f t="shared" si="0"/>
        <v>0</v>
      </c>
      <c r="E9" s="9">
        <v>8</v>
      </c>
      <c r="F9" s="9">
        <v>0</v>
      </c>
      <c r="G9" s="9">
        <v>30</v>
      </c>
      <c r="H9" s="9">
        <v>0</v>
      </c>
      <c r="I9" s="9">
        <v>11</v>
      </c>
      <c r="J9" s="9">
        <v>0</v>
      </c>
      <c r="K9" s="9">
        <v>6</v>
      </c>
      <c r="L9" s="9">
        <v>0</v>
      </c>
      <c r="M9" s="9">
        <v>7</v>
      </c>
      <c r="N9" s="9">
        <v>0</v>
      </c>
      <c r="O9" s="9">
        <v>12</v>
      </c>
      <c r="P9" s="9">
        <v>0</v>
      </c>
      <c r="Q9" s="9">
        <v>14</v>
      </c>
      <c r="R9" s="9">
        <v>0</v>
      </c>
      <c r="S9" s="9">
        <v>17</v>
      </c>
      <c r="T9" s="9">
        <v>0</v>
      </c>
      <c r="U9" s="9">
        <v>15</v>
      </c>
      <c r="V9" s="9">
        <v>0</v>
      </c>
    </row>
    <row r="10" spans="1:22" ht="21.75" customHeight="1">
      <c r="A10" s="75"/>
      <c r="B10" s="10" t="s">
        <v>3</v>
      </c>
      <c r="C10" s="40">
        <f t="shared" si="0"/>
        <v>116</v>
      </c>
      <c r="D10" s="40">
        <f t="shared" si="0"/>
        <v>0</v>
      </c>
      <c r="E10" s="11">
        <v>11</v>
      </c>
      <c r="F10" s="11">
        <v>0</v>
      </c>
      <c r="G10" s="11">
        <v>20</v>
      </c>
      <c r="H10" s="11">
        <v>0</v>
      </c>
      <c r="I10" s="11">
        <v>8</v>
      </c>
      <c r="J10" s="11">
        <v>0</v>
      </c>
      <c r="K10" s="11">
        <v>5</v>
      </c>
      <c r="L10" s="11">
        <v>0</v>
      </c>
      <c r="M10" s="11">
        <v>10</v>
      </c>
      <c r="N10" s="11">
        <v>0</v>
      </c>
      <c r="O10" s="11">
        <v>11</v>
      </c>
      <c r="P10" s="11">
        <v>0</v>
      </c>
      <c r="Q10" s="11">
        <v>16</v>
      </c>
      <c r="R10" s="11">
        <v>0</v>
      </c>
      <c r="S10" s="11">
        <v>11</v>
      </c>
      <c r="T10" s="11">
        <v>0</v>
      </c>
      <c r="U10" s="11">
        <v>24</v>
      </c>
      <c r="V10" s="11">
        <v>0</v>
      </c>
    </row>
    <row r="11" spans="1:22" ht="21.75" customHeight="1">
      <c r="A11" s="73" t="s">
        <v>201</v>
      </c>
      <c r="B11" s="12" t="s">
        <v>1</v>
      </c>
      <c r="C11" s="41">
        <f t="shared" si="0"/>
        <v>19</v>
      </c>
      <c r="D11" s="41">
        <f t="shared" si="0"/>
        <v>35</v>
      </c>
      <c r="E11" s="5">
        <v>0</v>
      </c>
      <c r="F11" s="5">
        <v>0</v>
      </c>
      <c r="G11" s="5">
        <v>0</v>
      </c>
      <c r="H11" s="5">
        <v>1</v>
      </c>
      <c r="I11" s="5">
        <v>2</v>
      </c>
      <c r="J11" s="5">
        <v>1</v>
      </c>
      <c r="K11" s="5">
        <v>0</v>
      </c>
      <c r="L11" s="5">
        <v>2</v>
      </c>
      <c r="M11" s="5">
        <v>1</v>
      </c>
      <c r="N11" s="5">
        <v>4</v>
      </c>
      <c r="O11" s="5">
        <v>2</v>
      </c>
      <c r="P11" s="5">
        <v>2</v>
      </c>
      <c r="Q11" s="5">
        <v>7</v>
      </c>
      <c r="R11" s="5">
        <v>3</v>
      </c>
      <c r="S11" s="5">
        <v>3</v>
      </c>
      <c r="T11" s="5">
        <v>8</v>
      </c>
      <c r="U11" s="5">
        <v>4</v>
      </c>
      <c r="V11" s="5">
        <v>14</v>
      </c>
    </row>
    <row r="12" spans="1:22" ht="21.75" customHeight="1">
      <c r="A12" s="74"/>
      <c r="B12" s="8" t="s">
        <v>2</v>
      </c>
      <c r="C12" s="39">
        <f t="shared" si="0"/>
        <v>109</v>
      </c>
      <c r="D12" s="52">
        <f t="shared" si="0"/>
        <v>303</v>
      </c>
      <c r="E12" s="9">
        <v>9</v>
      </c>
      <c r="F12" s="9">
        <v>12</v>
      </c>
      <c r="G12" s="9">
        <v>8</v>
      </c>
      <c r="H12" s="9">
        <v>24</v>
      </c>
      <c r="I12" s="9">
        <v>14</v>
      </c>
      <c r="J12" s="9">
        <v>33</v>
      </c>
      <c r="K12" s="9">
        <v>6</v>
      </c>
      <c r="L12" s="9">
        <v>16</v>
      </c>
      <c r="M12" s="9">
        <v>8</v>
      </c>
      <c r="N12" s="9">
        <v>29</v>
      </c>
      <c r="O12" s="9">
        <v>9</v>
      </c>
      <c r="P12" s="9">
        <v>35</v>
      </c>
      <c r="Q12" s="9">
        <v>17</v>
      </c>
      <c r="R12" s="9">
        <v>56</v>
      </c>
      <c r="S12" s="9">
        <v>15</v>
      </c>
      <c r="T12" s="9">
        <v>31</v>
      </c>
      <c r="U12" s="9">
        <v>23</v>
      </c>
      <c r="V12" s="9">
        <v>67</v>
      </c>
    </row>
    <row r="13" spans="1:22" ht="21.75" customHeight="1">
      <c r="A13" s="75"/>
      <c r="B13" s="10" t="s">
        <v>3</v>
      </c>
      <c r="C13" s="40">
        <f t="shared" si="0"/>
        <v>106</v>
      </c>
      <c r="D13" s="40">
        <f t="shared" si="0"/>
        <v>282</v>
      </c>
      <c r="E13" s="11">
        <v>11</v>
      </c>
      <c r="F13" s="11">
        <v>27</v>
      </c>
      <c r="G13" s="11">
        <v>6</v>
      </c>
      <c r="H13" s="11">
        <v>12</v>
      </c>
      <c r="I13" s="11">
        <v>9</v>
      </c>
      <c r="J13" s="11">
        <v>14</v>
      </c>
      <c r="K13" s="11">
        <v>6</v>
      </c>
      <c r="L13" s="11">
        <v>10</v>
      </c>
      <c r="M13" s="11">
        <v>9</v>
      </c>
      <c r="N13" s="11">
        <v>30</v>
      </c>
      <c r="O13" s="11">
        <v>8</v>
      </c>
      <c r="P13" s="11">
        <v>28</v>
      </c>
      <c r="Q13" s="11">
        <v>12</v>
      </c>
      <c r="R13" s="11">
        <v>52</v>
      </c>
      <c r="S13" s="11">
        <v>19</v>
      </c>
      <c r="T13" s="11">
        <v>47</v>
      </c>
      <c r="U13" s="11">
        <v>26</v>
      </c>
      <c r="V13" s="11">
        <v>62</v>
      </c>
    </row>
    <row r="14" spans="1:22" ht="21.75" customHeight="1">
      <c r="A14" s="73" t="s">
        <v>190</v>
      </c>
      <c r="B14" s="12" t="s">
        <v>1</v>
      </c>
      <c r="C14" s="41">
        <f t="shared" si="0"/>
        <v>0</v>
      </c>
      <c r="D14" s="41">
        <f t="shared" si="0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21.75" customHeight="1">
      <c r="A15" s="74"/>
      <c r="B15" s="8" t="s">
        <v>2</v>
      </c>
      <c r="C15" s="39">
        <f t="shared" si="0"/>
        <v>1</v>
      </c>
      <c r="D15" s="39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1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21.75" customHeight="1">
      <c r="A16" s="75"/>
      <c r="B16" s="10" t="s">
        <v>3</v>
      </c>
      <c r="C16" s="40">
        <f t="shared" si="0"/>
        <v>1</v>
      </c>
      <c r="D16" s="40">
        <f t="shared" si="0"/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</row>
    <row r="17" spans="1:22" ht="21.75" customHeight="1">
      <c r="A17" s="73" t="s">
        <v>198</v>
      </c>
      <c r="B17" s="12" t="s">
        <v>1</v>
      </c>
      <c r="C17" s="41">
        <f t="shared" si="0"/>
        <v>0</v>
      </c>
      <c r="D17" s="41">
        <f t="shared" si="0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21.75" customHeight="1">
      <c r="A18" s="74"/>
      <c r="B18" s="8" t="s">
        <v>2</v>
      </c>
      <c r="C18" s="39">
        <f t="shared" si="0"/>
        <v>0</v>
      </c>
      <c r="D18" s="39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21.75" customHeight="1">
      <c r="A19" s="75"/>
      <c r="B19" s="10" t="s">
        <v>3</v>
      </c>
      <c r="C19" s="40">
        <f t="shared" si="0"/>
        <v>0</v>
      </c>
      <c r="D19" s="40">
        <f t="shared" si="0"/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</row>
    <row r="20" spans="1:22" ht="21.75" customHeight="1">
      <c r="A20" s="73" t="s">
        <v>200</v>
      </c>
      <c r="B20" s="12" t="s">
        <v>1</v>
      </c>
      <c r="C20" s="41">
        <f t="shared" si="0"/>
        <v>40</v>
      </c>
      <c r="D20" s="41">
        <f t="shared" si="0"/>
        <v>0</v>
      </c>
      <c r="E20" s="5">
        <v>0</v>
      </c>
      <c r="F20" s="5">
        <v>0</v>
      </c>
      <c r="G20" s="5">
        <v>0</v>
      </c>
      <c r="H20" s="5">
        <v>0</v>
      </c>
      <c r="I20" s="5">
        <v>5</v>
      </c>
      <c r="J20" s="5">
        <v>0</v>
      </c>
      <c r="K20" s="5">
        <v>0</v>
      </c>
      <c r="L20" s="5">
        <v>0</v>
      </c>
      <c r="M20" s="5">
        <v>5</v>
      </c>
      <c r="N20" s="5">
        <v>0</v>
      </c>
      <c r="O20" s="5">
        <v>0</v>
      </c>
      <c r="P20" s="5">
        <v>0</v>
      </c>
      <c r="Q20" s="5">
        <v>17</v>
      </c>
      <c r="R20" s="5">
        <v>0</v>
      </c>
      <c r="S20" s="5">
        <v>10</v>
      </c>
      <c r="T20" s="5">
        <v>0</v>
      </c>
      <c r="U20" s="5">
        <v>3</v>
      </c>
      <c r="V20" s="5">
        <v>0</v>
      </c>
    </row>
    <row r="21" spans="1:22" ht="21.75" customHeight="1">
      <c r="A21" s="74"/>
      <c r="B21" s="8" t="s">
        <v>2</v>
      </c>
      <c r="C21" s="39">
        <f t="shared" si="0"/>
        <v>43</v>
      </c>
      <c r="D21" s="39">
        <f t="shared" si="0"/>
        <v>0</v>
      </c>
      <c r="E21" s="9">
        <v>1</v>
      </c>
      <c r="F21" s="9">
        <v>0</v>
      </c>
      <c r="G21" s="9">
        <v>5</v>
      </c>
      <c r="H21" s="9">
        <v>0</v>
      </c>
      <c r="I21" s="9">
        <v>6</v>
      </c>
      <c r="J21" s="9">
        <v>0</v>
      </c>
      <c r="K21" s="9">
        <v>2</v>
      </c>
      <c r="L21" s="9">
        <v>0</v>
      </c>
      <c r="M21" s="9">
        <v>6</v>
      </c>
      <c r="N21" s="9">
        <v>0</v>
      </c>
      <c r="O21" s="9">
        <v>3</v>
      </c>
      <c r="P21" s="9">
        <v>0</v>
      </c>
      <c r="Q21" s="9">
        <v>4</v>
      </c>
      <c r="R21" s="9">
        <v>0</v>
      </c>
      <c r="S21" s="9">
        <v>8</v>
      </c>
      <c r="T21" s="9">
        <v>0</v>
      </c>
      <c r="U21" s="9">
        <v>8</v>
      </c>
      <c r="V21" s="9">
        <v>0</v>
      </c>
    </row>
    <row r="22" spans="1:22" ht="21.75" customHeight="1">
      <c r="A22" s="75"/>
      <c r="B22" s="10" t="s">
        <v>3</v>
      </c>
      <c r="C22" s="40">
        <f t="shared" si="0"/>
        <v>23</v>
      </c>
      <c r="D22" s="40">
        <f t="shared" si="0"/>
        <v>0</v>
      </c>
      <c r="E22" s="11">
        <v>1</v>
      </c>
      <c r="F22" s="11">
        <v>0</v>
      </c>
      <c r="G22" s="11">
        <v>3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</v>
      </c>
      <c r="N22" s="11">
        <v>0</v>
      </c>
      <c r="O22" s="11">
        <v>0</v>
      </c>
      <c r="P22" s="11">
        <v>0</v>
      </c>
      <c r="Q22" s="11">
        <v>2</v>
      </c>
      <c r="R22" s="11">
        <v>0</v>
      </c>
      <c r="S22" s="11">
        <v>7</v>
      </c>
      <c r="T22" s="11">
        <v>0</v>
      </c>
      <c r="U22" s="11">
        <v>7</v>
      </c>
      <c r="V22" s="11">
        <v>0</v>
      </c>
    </row>
    <row r="23" spans="1:22" ht="21.75" customHeight="1">
      <c r="A23" s="73" t="s">
        <v>199</v>
      </c>
      <c r="B23" s="12" t="s">
        <v>1</v>
      </c>
      <c r="C23" s="41">
        <f t="shared" si="0"/>
        <v>17</v>
      </c>
      <c r="D23" s="41">
        <f t="shared" si="0"/>
        <v>38</v>
      </c>
      <c r="E23" s="5">
        <v>0</v>
      </c>
      <c r="F23" s="5">
        <v>2</v>
      </c>
      <c r="G23" s="5">
        <v>0</v>
      </c>
      <c r="H23" s="5">
        <v>3</v>
      </c>
      <c r="I23" s="5">
        <v>0</v>
      </c>
      <c r="J23" s="5">
        <v>2</v>
      </c>
      <c r="K23" s="5">
        <v>1</v>
      </c>
      <c r="L23" s="5">
        <v>2</v>
      </c>
      <c r="M23" s="5">
        <v>1</v>
      </c>
      <c r="N23" s="5">
        <v>5</v>
      </c>
      <c r="O23" s="5">
        <v>1</v>
      </c>
      <c r="P23" s="5">
        <v>2</v>
      </c>
      <c r="Q23" s="5">
        <v>4</v>
      </c>
      <c r="R23" s="5">
        <v>6</v>
      </c>
      <c r="S23" s="5">
        <v>7</v>
      </c>
      <c r="T23" s="5">
        <v>7</v>
      </c>
      <c r="U23" s="5">
        <v>3</v>
      </c>
      <c r="V23" s="5">
        <v>9</v>
      </c>
    </row>
    <row r="24" spans="1:22" ht="21.75" customHeight="1">
      <c r="A24" s="74"/>
      <c r="B24" s="8" t="s">
        <v>2</v>
      </c>
      <c r="C24" s="39">
        <f t="shared" si="0"/>
        <v>41</v>
      </c>
      <c r="D24" s="39">
        <f t="shared" si="0"/>
        <v>145</v>
      </c>
      <c r="E24" s="9">
        <v>2</v>
      </c>
      <c r="F24" s="9">
        <v>5</v>
      </c>
      <c r="G24" s="9">
        <v>2</v>
      </c>
      <c r="H24" s="9">
        <v>14</v>
      </c>
      <c r="I24" s="9">
        <v>7</v>
      </c>
      <c r="J24" s="9">
        <v>18</v>
      </c>
      <c r="K24" s="9">
        <v>4</v>
      </c>
      <c r="L24" s="9">
        <v>7</v>
      </c>
      <c r="M24" s="9">
        <v>3</v>
      </c>
      <c r="N24" s="9">
        <v>17</v>
      </c>
      <c r="O24" s="9">
        <v>3</v>
      </c>
      <c r="P24" s="9">
        <v>12</v>
      </c>
      <c r="Q24" s="9">
        <v>6</v>
      </c>
      <c r="R24" s="9">
        <v>25</v>
      </c>
      <c r="S24" s="9">
        <v>8</v>
      </c>
      <c r="T24" s="9">
        <v>17</v>
      </c>
      <c r="U24" s="9">
        <v>6</v>
      </c>
      <c r="V24" s="9">
        <v>30</v>
      </c>
    </row>
    <row r="25" spans="1:22" ht="21.75" customHeight="1">
      <c r="A25" s="75"/>
      <c r="B25" s="10" t="s">
        <v>3</v>
      </c>
      <c r="C25" s="40">
        <f t="shared" si="0"/>
        <v>26</v>
      </c>
      <c r="D25" s="40">
        <f t="shared" si="0"/>
        <v>100</v>
      </c>
      <c r="E25" s="11">
        <v>1</v>
      </c>
      <c r="F25" s="11">
        <v>3</v>
      </c>
      <c r="G25" s="11">
        <v>1</v>
      </c>
      <c r="H25" s="11">
        <v>7</v>
      </c>
      <c r="I25" s="11">
        <v>2</v>
      </c>
      <c r="J25" s="11">
        <v>4</v>
      </c>
      <c r="K25" s="11">
        <v>2</v>
      </c>
      <c r="L25" s="11">
        <v>7</v>
      </c>
      <c r="M25" s="11">
        <v>3</v>
      </c>
      <c r="N25" s="11">
        <v>9</v>
      </c>
      <c r="O25" s="11">
        <v>5</v>
      </c>
      <c r="P25" s="11">
        <v>7</v>
      </c>
      <c r="Q25" s="11">
        <v>2</v>
      </c>
      <c r="R25" s="11">
        <v>17</v>
      </c>
      <c r="S25" s="11">
        <v>4</v>
      </c>
      <c r="T25" s="11">
        <v>19</v>
      </c>
      <c r="U25" s="11">
        <v>6</v>
      </c>
      <c r="V25" s="11">
        <v>27</v>
      </c>
    </row>
    <row r="26" spans="1:22" ht="21.75" customHeight="1">
      <c r="A26" s="13" t="s">
        <v>4</v>
      </c>
      <c r="B26" s="14" t="s">
        <v>1</v>
      </c>
      <c r="C26" s="41">
        <f>C8+C11+C14+C17+C20+C23</f>
        <v>119</v>
      </c>
      <c r="D26" s="17">
        <f aca="true" t="shared" si="1" ref="D26:V28">D8+D11+D14+D17+D20+D23</f>
        <v>73</v>
      </c>
      <c r="E26" s="17">
        <f t="shared" si="1"/>
        <v>1</v>
      </c>
      <c r="F26" s="17">
        <f t="shared" si="1"/>
        <v>2</v>
      </c>
      <c r="G26" s="17">
        <f t="shared" si="1"/>
        <v>1</v>
      </c>
      <c r="H26" s="17">
        <f t="shared" si="1"/>
        <v>4</v>
      </c>
      <c r="I26" s="17">
        <f t="shared" si="1"/>
        <v>9</v>
      </c>
      <c r="J26" s="17">
        <f t="shared" si="1"/>
        <v>3</v>
      </c>
      <c r="K26" s="17">
        <f t="shared" si="1"/>
        <v>4</v>
      </c>
      <c r="L26" s="17">
        <f t="shared" si="1"/>
        <v>4</v>
      </c>
      <c r="M26" s="17">
        <f t="shared" si="1"/>
        <v>7</v>
      </c>
      <c r="N26" s="17">
        <f t="shared" si="1"/>
        <v>9</v>
      </c>
      <c r="O26" s="17">
        <f t="shared" si="1"/>
        <v>4</v>
      </c>
      <c r="P26" s="17">
        <f t="shared" si="1"/>
        <v>4</v>
      </c>
      <c r="Q26" s="17">
        <f t="shared" si="1"/>
        <v>47</v>
      </c>
      <c r="R26" s="17">
        <f t="shared" si="1"/>
        <v>9</v>
      </c>
      <c r="S26" s="17">
        <f t="shared" si="1"/>
        <v>31</v>
      </c>
      <c r="T26" s="17">
        <f t="shared" si="1"/>
        <v>15</v>
      </c>
      <c r="U26" s="17">
        <f t="shared" si="1"/>
        <v>15</v>
      </c>
      <c r="V26" s="17">
        <f t="shared" si="1"/>
        <v>23</v>
      </c>
    </row>
    <row r="27" spans="1:22" ht="21.75" customHeight="1">
      <c r="A27" s="18" t="s">
        <v>5</v>
      </c>
      <c r="B27" s="19" t="s">
        <v>2</v>
      </c>
      <c r="C27" s="39">
        <f aca="true" t="shared" si="2" ref="C27:R28">C9+C12+C15+C18+C21+C24</f>
        <v>314</v>
      </c>
      <c r="D27" s="22">
        <f t="shared" si="2"/>
        <v>448</v>
      </c>
      <c r="E27" s="22">
        <f t="shared" si="2"/>
        <v>20</v>
      </c>
      <c r="F27" s="22">
        <f t="shared" si="2"/>
        <v>17</v>
      </c>
      <c r="G27" s="22">
        <f t="shared" si="2"/>
        <v>45</v>
      </c>
      <c r="H27" s="22">
        <f t="shared" si="2"/>
        <v>38</v>
      </c>
      <c r="I27" s="22">
        <f t="shared" si="2"/>
        <v>38</v>
      </c>
      <c r="J27" s="22">
        <f t="shared" si="2"/>
        <v>51</v>
      </c>
      <c r="K27" s="22">
        <f t="shared" si="2"/>
        <v>18</v>
      </c>
      <c r="L27" s="22">
        <f t="shared" si="2"/>
        <v>23</v>
      </c>
      <c r="M27" s="22">
        <f t="shared" si="2"/>
        <v>24</v>
      </c>
      <c r="N27" s="22">
        <f t="shared" si="2"/>
        <v>46</v>
      </c>
      <c r="O27" s="22">
        <f t="shared" si="2"/>
        <v>27</v>
      </c>
      <c r="P27" s="22">
        <f t="shared" si="2"/>
        <v>47</v>
      </c>
      <c r="Q27" s="22">
        <f t="shared" si="2"/>
        <v>42</v>
      </c>
      <c r="R27" s="22">
        <f t="shared" si="2"/>
        <v>81</v>
      </c>
      <c r="S27" s="22">
        <f t="shared" si="1"/>
        <v>48</v>
      </c>
      <c r="T27" s="22">
        <f t="shared" si="1"/>
        <v>48</v>
      </c>
      <c r="U27" s="22">
        <f t="shared" si="1"/>
        <v>52</v>
      </c>
      <c r="V27" s="22">
        <f t="shared" si="1"/>
        <v>97</v>
      </c>
    </row>
    <row r="28" spans="1:22" ht="21.75" customHeight="1">
      <c r="A28" s="23"/>
      <c r="B28" s="24" t="s">
        <v>3</v>
      </c>
      <c r="C28" s="40">
        <f t="shared" si="2"/>
        <v>272</v>
      </c>
      <c r="D28" s="27">
        <f t="shared" si="1"/>
        <v>383</v>
      </c>
      <c r="E28" s="27">
        <f t="shared" si="1"/>
        <v>24</v>
      </c>
      <c r="F28" s="27">
        <f t="shared" si="1"/>
        <v>30</v>
      </c>
      <c r="G28" s="27">
        <f t="shared" si="1"/>
        <v>30</v>
      </c>
      <c r="H28" s="27">
        <f t="shared" si="1"/>
        <v>19</v>
      </c>
      <c r="I28" s="27">
        <f t="shared" si="1"/>
        <v>19</v>
      </c>
      <c r="J28" s="27">
        <f t="shared" si="1"/>
        <v>19</v>
      </c>
      <c r="K28" s="27">
        <f t="shared" si="1"/>
        <v>13</v>
      </c>
      <c r="L28" s="27">
        <f t="shared" si="1"/>
        <v>17</v>
      </c>
      <c r="M28" s="27">
        <f t="shared" si="1"/>
        <v>25</v>
      </c>
      <c r="N28" s="27">
        <f t="shared" si="1"/>
        <v>39</v>
      </c>
      <c r="O28" s="27">
        <f t="shared" si="1"/>
        <v>25</v>
      </c>
      <c r="P28" s="27">
        <f t="shared" si="1"/>
        <v>35</v>
      </c>
      <c r="Q28" s="27">
        <f t="shared" si="1"/>
        <v>32</v>
      </c>
      <c r="R28" s="27">
        <f t="shared" si="1"/>
        <v>69</v>
      </c>
      <c r="S28" s="27">
        <f t="shared" si="1"/>
        <v>41</v>
      </c>
      <c r="T28" s="27">
        <f t="shared" si="1"/>
        <v>66</v>
      </c>
      <c r="U28" s="27">
        <f t="shared" si="1"/>
        <v>63</v>
      </c>
      <c r="V28" s="27">
        <f t="shared" si="1"/>
        <v>89</v>
      </c>
    </row>
    <row r="29" spans="1:22" s="31" customFormat="1" ht="24.75" customHeight="1">
      <c r="A29" s="28" t="s">
        <v>6</v>
      </c>
      <c r="B29" s="29"/>
      <c r="C29" s="30">
        <f>SUM(C26:C28)</f>
        <v>705</v>
      </c>
      <c r="D29" s="30">
        <f aca="true" t="shared" si="3" ref="D29:V29">SUM(D26:D28)</f>
        <v>904</v>
      </c>
      <c r="E29" s="30">
        <f t="shared" si="3"/>
        <v>45</v>
      </c>
      <c r="F29" s="30">
        <f t="shared" si="3"/>
        <v>49</v>
      </c>
      <c r="G29" s="30">
        <f t="shared" si="3"/>
        <v>76</v>
      </c>
      <c r="H29" s="30">
        <f t="shared" si="3"/>
        <v>61</v>
      </c>
      <c r="I29" s="30">
        <f t="shared" si="3"/>
        <v>66</v>
      </c>
      <c r="J29" s="30">
        <f t="shared" si="3"/>
        <v>73</v>
      </c>
      <c r="K29" s="30">
        <f t="shared" si="3"/>
        <v>35</v>
      </c>
      <c r="L29" s="30">
        <f t="shared" si="3"/>
        <v>44</v>
      </c>
      <c r="M29" s="30">
        <f t="shared" si="3"/>
        <v>56</v>
      </c>
      <c r="N29" s="30">
        <f t="shared" si="3"/>
        <v>94</v>
      </c>
      <c r="O29" s="30">
        <f t="shared" si="3"/>
        <v>56</v>
      </c>
      <c r="P29" s="30">
        <f t="shared" si="3"/>
        <v>86</v>
      </c>
      <c r="Q29" s="30">
        <f t="shared" si="3"/>
        <v>121</v>
      </c>
      <c r="R29" s="30">
        <f t="shared" si="3"/>
        <v>159</v>
      </c>
      <c r="S29" s="30">
        <f t="shared" si="3"/>
        <v>120</v>
      </c>
      <c r="T29" s="30">
        <f t="shared" si="3"/>
        <v>129</v>
      </c>
      <c r="U29" s="30">
        <f t="shared" si="3"/>
        <v>130</v>
      </c>
      <c r="V29" s="30">
        <f t="shared" si="3"/>
        <v>209</v>
      </c>
    </row>
    <row r="31" ht="21" customHeight="1">
      <c r="A31" s="42"/>
    </row>
  </sheetData>
  <sheetProtection/>
  <mergeCells count="30">
    <mergeCell ref="O5:P5"/>
    <mergeCell ref="Q5:R5"/>
    <mergeCell ref="S5:T5"/>
    <mergeCell ref="U5:V5"/>
    <mergeCell ref="U4:V4"/>
    <mergeCell ref="A8:A10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C4:D4"/>
    <mergeCell ref="C5:D5"/>
    <mergeCell ref="E4:F4"/>
    <mergeCell ref="G4:H4"/>
    <mergeCell ref="I4:J4"/>
    <mergeCell ref="K4:L4"/>
    <mergeCell ref="A1:G1"/>
    <mergeCell ref="A14:A16"/>
    <mergeCell ref="A17:A19"/>
    <mergeCell ref="A20:A22"/>
    <mergeCell ref="A23:A25"/>
    <mergeCell ref="A4:B4"/>
    <mergeCell ref="A5:B5"/>
    <mergeCell ref="A11:A13"/>
    <mergeCell ref="A6:B6"/>
  </mergeCells>
  <printOptions horizontalCentered="1"/>
  <pageMargins left="0.1968503937007874" right="0.1968503937007874" top="0.3937007874015748" bottom="0" header="0.3937007874015748" footer="0"/>
  <pageSetup horizontalDpi="300" verticalDpi="300" orientation="landscape" pageOrder="overThenDown" paperSize="9" scale="92" r:id="rId1"/>
  <headerFooter alignWithMargins="0">
    <oddHeader>&amp;L&amp;"TH SarabunPSK,ตัวหนา"&amp;16สถิติการออกใบอนุญาตขับรถใหม่และต่ออายุให้แก่คนพิการ ตามกฎหมายว่าด้วยรถยนต์ 
Driving Licence for Paralytic under Motor Vehicle Act&amp;R
</oddHeader>
    <oddFooter>&amp;L&amp;"TH SarabunPSK,ตัวเอียง"&amp;12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1"/>
  <sheetViews>
    <sheetView showGridLines="0" zoomScalePageLayoutView="0" workbookViewId="0" topLeftCell="A1">
      <selection activeCell="K1" sqref="K1"/>
    </sheetView>
  </sheetViews>
  <sheetFormatPr defaultColWidth="9.140625" defaultRowHeight="21" customHeight="1"/>
  <cols>
    <col min="1" max="1" width="35.7109375" style="2" customWidth="1"/>
    <col min="2" max="2" width="18.28125" style="2" customWidth="1"/>
    <col min="3" max="3" width="12.140625" style="2" customWidth="1"/>
    <col min="4" max="4" width="11.140625" style="2" customWidth="1"/>
    <col min="5" max="12" width="11.00390625" style="2" customWidth="1"/>
    <col min="13" max="20" width="11.140625" style="2" customWidth="1"/>
    <col min="21" max="16384" width="9.140625" style="2" customWidth="1"/>
  </cols>
  <sheetData>
    <row r="1" spans="1:8" ht="21" customHeight="1">
      <c r="A1" s="88"/>
      <c r="B1" s="88"/>
      <c r="C1" s="88"/>
      <c r="D1" s="88"/>
      <c r="E1" s="88"/>
      <c r="F1" s="88"/>
      <c r="G1" s="88"/>
      <c r="H1" s="33"/>
    </row>
    <row r="2" spans="1:20" ht="21" customHeight="1">
      <c r="A2" s="88"/>
      <c r="B2" s="88"/>
      <c r="C2" s="88"/>
      <c r="D2" s="88"/>
      <c r="E2" s="88"/>
      <c r="F2" s="88"/>
      <c r="G2" s="88"/>
      <c r="H2" s="33"/>
      <c r="K2" s="34"/>
      <c r="L2" s="34" t="str">
        <f>Regional!J2</f>
        <v>ปีงบประมาณ 2562</v>
      </c>
      <c r="M2" s="34"/>
      <c r="N2" s="34"/>
      <c r="T2" s="34" t="str">
        <f>Regional!J2</f>
        <v>ปีงบประมาณ 2562</v>
      </c>
    </row>
    <row r="3" spans="1:20" ht="18.75" customHeight="1">
      <c r="A3" s="35"/>
      <c r="B3" s="3"/>
      <c r="C3" s="3"/>
      <c r="D3" s="3"/>
      <c r="E3" s="3"/>
      <c r="F3" s="3"/>
      <c r="G3" s="36"/>
      <c r="H3" s="44"/>
      <c r="K3" s="34"/>
      <c r="L3" s="34" t="str">
        <f>Regional!J3</f>
        <v>(ฉบับ : Issue)</v>
      </c>
      <c r="M3" s="43"/>
      <c r="N3" s="45"/>
      <c r="T3" s="34" t="str">
        <f>Regional!J3</f>
        <v>(ฉบับ : Issue)</v>
      </c>
    </row>
    <row r="4" spans="1:20" ht="22.5" customHeight="1">
      <c r="A4" s="71"/>
      <c r="B4" s="72"/>
      <c r="C4" s="78" t="s">
        <v>27</v>
      </c>
      <c r="D4" s="79"/>
      <c r="E4" s="78" t="s">
        <v>28</v>
      </c>
      <c r="F4" s="79"/>
      <c r="G4" s="78" t="s">
        <v>29</v>
      </c>
      <c r="H4" s="79"/>
      <c r="I4" s="78" t="s">
        <v>30</v>
      </c>
      <c r="J4" s="79"/>
      <c r="K4" s="78" t="s">
        <v>31</v>
      </c>
      <c r="L4" s="79"/>
      <c r="M4" s="78" t="s">
        <v>32</v>
      </c>
      <c r="N4" s="79"/>
      <c r="O4" s="78" t="s">
        <v>33</v>
      </c>
      <c r="P4" s="79"/>
      <c r="Q4" s="78" t="s">
        <v>34</v>
      </c>
      <c r="R4" s="79"/>
      <c r="S4" s="78" t="s">
        <v>35</v>
      </c>
      <c r="T4" s="79"/>
    </row>
    <row r="5" spans="1:20" ht="20.25" customHeight="1">
      <c r="A5" s="76" t="s">
        <v>182</v>
      </c>
      <c r="B5" s="77"/>
      <c r="C5" s="80" t="s">
        <v>36</v>
      </c>
      <c r="D5" s="81"/>
      <c r="E5" s="80" t="s">
        <v>37</v>
      </c>
      <c r="F5" s="81"/>
      <c r="G5" s="80" t="s">
        <v>38</v>
      </c>
      <c r="H5" s="81"/>
      <c r="I5" s="80" t="s">
        <v>39</v>
      </c>
      <c r="J5" s="81"/>
      <c r="K5" s="80" t="s">
        <v>40</v>
      </c>
      <c r="L5" s="81"/>
      <c r="M5" s="80" t="s">
        <v>41</v>
      </c>
      <c r="N5" s="81"/>
      <c r="O5" s="80" t="s">
        <v>42</v>
      </c>
      <c r="P5" s="81"/>
      <c r="Q5" s="91" t="s">
        <v>43</v>
      </c>
      <c r="R5" s="92"/>
      <c r="S5" s="91" t="s">
        <v>44</v>
      </c>
      <c r="T5" s="92"/>
    </row>
    <row r="6" spans="1:20" ht="17.25" customHeight="1">
      <c r="A6" s="76" t="s">
        <v>173</v>
      </c>
      <c r="B6" s="77"/>
      <c r="C6" s="58" t="s">
        <v>183</v>
      </c>
      <c r="D6" s="58" t="s">
        <v>184</v>
      </c>
      <c r="E6" s="58" t="s">
        <v>183</v>
      </c>
      <c r="F6" s="58" t="s">
        <v>184</v>
      </c>
      <c r="G6" s="58" t="s">
        <v>183</v>
      </c>
      <c r="H6" s="58" t="s">
        <v>184</v>
      </c>
      <c r="I6" s="58" t="s">
        <v>183</v>
      </c>
      <c r="J6" s="58" t="s">
        <v>184</v>
      </c>
      <c r="K6" s="58" t="s">
        <v>183</v>
      </c>
      <c r="L6" s="58" t="s">
        <v>184</v>
      </c>
      <c r="M6" s="58" t="s">
        <v>183</v>
      </c>
      <c r="N6" s="58" t="s">
        <v>184</v>
      </c>
      <c r="O6" s="58" t="s">
        <v>183</v>
      </c>
      <c r="P6" s="58" t="s">
        <v>184</v>
      </c>
      <c r="Q6" s="58" t="s">
        <v>183</v>
      </c>
      <c r="R6" s="58" t="s">
        <v>184</v>
      </c>
      <c r="S6" s="58" t="s">
        <v>183</v>
      </c>
      <c r="T6" s="58" t="s">
        <v>184</v>
      </c>
    </row>
    <row r="7" spans="1:23" s="62" customFormat="1" ht="18" customHeight="1">
      <c r="A7" s="59"/>
      <c r="B7" s="60"/>
      <c r="C7" s="61" t="s">
        <v>202</v>
      </c>
      <c r="D7" s="61" t="s">
        <v>203</v>
      </c>
      <c r="E7" s="61" t="s">
        <v>202</v>
      </c>
      <c r="F7" s="61" t="s">
        <v>203</v>
      </c>
      <c r="G7" s="61" t="s">
        <v>202</v>
      </c>
      <c r="H7" s="61" t="s">
        <v>203</v>
      </c>
      <c r="I7" s="61" t="s">
        <v>202</v>
      </c>
      <c r="J7" s="61" t="s">
        <v>203</v>
      </c>
      <c r="K7" s="61" t="s">
        <v>202</v>
      </c>
      <c r="L7" s="61" t="s">
        <v>203</v>
      </c>
      <c r="M7" s="61" t="s">
        <v>202</v>
      </c>
      <c r="N7" s="61" t="s">
        <v>203</v>
      </c>
      <c r="O7" s="61" t="s">
        <v>202</v>
      </c>
      <c r="P7" s="61" t="s">
        <v>203</v>
      </c>
      <c r="Q7" s="61" t="s">
        <v>202</v>
      </c>
      <c r="R7" s="61" t="s">
        <v>203</v>
      </c>
      <c r="S7" s="61" t="s">
        <v>202</v>
      </c>
      <c r="T7" s="61" t="s">
        <v>203</v>
      </c>
      <c r="V7" s="64" t="s">
        <v>204</v>
      </c>
      <c r="W7" s="64"/>
    </row>
    <row r="8" spans="1:20" ht="21.75" customHeight="1">
      <c r="A8" s="74" t="s">
        <v>186</v>
      </c>
      <c r="B8" s="12" t="s">
        <v>1</v>
      </c>
      <c r="C8" s="41">
        <f>E8+G8+I8+K8+M8+O8+Q8+S8</f>
        <v>20</v>
      </c>
      <c r="D8" s="41">
        <f>F8+H8+J8+L8+N8+P8+R8+T8</f>
        <v>0</v>
      </c>
      <c r="E8" s="5">
        <v>0</v>
      </c>
      <c r="F8" s="5">
        <v>0</v>
      </c>
      <c r="G8" s="5">
        <v>2</v>
      </c>
      <c r="H8" s="5">
        <v>0</v>
      </c>
      <c r="I8" s="5">
        <v>0</v>
      </c>
      <c r="J8" s="5">
        <v>0</v>
      </c>
      <c r="K8" s="5">
        <v>5</v>
      </c>
      <c r="L8" s="5">
        <v>0</v>
      </c>
      <c r="M8" s="5">
        <v>13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21.75" customHeight="1">
      <c r="A9" s="74"/>
      <c r="B9" s="8" t="s">
        <v>2</v>
      </c>
      <c r="C9" s="39">
        <f aca="true" t="shared" si="0" ref="C9:C25">E9+G9+I9+K9+M9+O9+Q9+S9</f>
        <v>86</v>
      </c>
      <c r="D9" s="39">
        <f aca="true" t="shared" si="1" ref="D9:D25">F9+H9+J9+L9+N9+P9+R9+T9</f>
        <v>0</v>
      </c>
      <c r="E9" s="9">
        <v>5</v>
      </c>
      <c r="F9" s="9">
        <v>0</v>
      </c>
      <c r="G9" s="9">
        <v>9</v>
      </c>
      <c r="H9" s="9">
        <v>0</v>
      </c>
      <c r="I9" s="9">
        <v>18</v>
      </c>
      <c r="J9" s="9">
        <v>0</v>
      </c>
      <c r="K9" s="9">
        <v>33</v>
      </c>
      <c r="L9" s="9">
        <v>0</v>
      </c>
      <c r="M9" s="9">
        <v>8</v>
      </c>
      <c r="N9" s="9">
        <v>0</v>
      </c>
      <c r="O9" s="9">
        <v>10</v>
      </c>
      <c r="P9" s="9">
        <v>0</v>
      </c>
      <c r="Q9" s="9">
        <v>3</v>
      </c>
      <c r="R9" s="9">
        <v>0</v>
      </c>
      <c r="S9" s="9">
        <v>0</v>
      </c>
      <c r="T9" s="9">
        <v>0</v>
      </c>
    </row>
    <row r="10" spans="1:20" ht="21.75" customHeight="1">
      <c r="A10" s="75"/>
      <c r="B10" s="10" t="s">
        <v>3</v>
      </c>
      <c r="C10" s="40">
        <f t="shared" si="0"/>
        <v>108</v>
      </c>
      <c r="D10" s="40">
        <f t="shared" si="1"/>
        <v>0</v>
      </c>
      <c r="E10" s="11">
        <v>4</v>
      </c>
      <c r="F10" s="11">
        <v>0</v>
      </c>
      <c r="G10" s="11">
        <v>12</v>
      </c>
      <c r="H10" s="11">
        <v>0</v>
      </c>
      <c r="I10" s="11">
        <v>12</v>
      </c>
      <c r="J10" s="11">
        <v>0</v>
      </c>
      <c r="K10" s="11">
        <v>47</v>
      </c>
      <c r="L10" s="11">
        <v>0</v>
      </c>
      <c r="M10" s="11">
        <v>10</v>
      </c>
      <c r="N10" s="11">
        <v>0</v>
      </c>
      <c r="O10" s="11">
        <v>10</v>
      </c>
      <c r="P10" s="11">
        <v>0</v>
      </c>
      <c r="Q10" s="11">
        <v>9</v>
      </c>
      <c r="R10" s="11">
        <v>0</v>
      </c>
      <c r="S10" s="11">
        <v>4</v>
      </c>
      <c r="T10" s="11">
        <v>0</v>
      </c>
    </row>
    <row r="11" spans="1:20" ht="21.75" customHeight="1">
      <c r="A11" s="73" t="s">
        <v>185</v>
      </c>
      <c r="B11" s="12" t="s">
        <v>1</v>
      </c>
      <c r="C11" s="41">
        <f t="shared" si="0"/>
        <v>30</v>
      </c>
      <c r="D11" s="41">
        <f t="shared" si="1"/>
        <v>25</v>
      </c>
      <c r="E11" s="5">
        <v>1</v>
      </c>
      <c r="F11" s="5">
        <v>2</v>
      </c>
      <c r="G11" s="5">
        <v>2</v>
      </c>
      <c r="H11" s="5">
        <v>2</v>
      </c>
      <c r="I11" s="5">
        <v>2</v>
      </c>
      <c r="J11" s="5">
        <v>7</v>
      </c>
      <c r="K11" s="5">
        <v>18</v>
      </c>
      <c r="L11" s="5">
        <v>7</v>
      </c>
      <c r="M11" s="5">
        <v>0</v>
      </c>
      <c r="N11" s="5">
        <v>7</v>
      </c>
      <c r="O11" s="5">
        <v>3</v>
      </c>
      <c r="P11" s="5">
        <v>0</v>
      </c>
      <c r="Q11" s="5">
        <v>3</v>
      </c>
      <c r="R11" s="5">
        <v>0</v>
      </c>
      <c r="S11" s="5">
        <v>1</v>
      </c>
      <c r="T11" s="5">
        <v>0</v>
      </c>
    </row>
    <row r="12" spans="1:20" ht="21.75" customHeight="1">
      <c r="A12" s="74"/>
      <c r="B12" s="8" t="s">
        <v>2</v>
      </c>
      <c r="C12" s="39">
        <f t="shared" si="0"/>
        <v>92</v>
      </c>
      <c r="D12" s="39">
        <f t="shared" si="1"/>
        <v>259</v>
      </c>
      <c r="E12" s="9">
        <v>4</v>
      </c>
      <c r="F12" s="9">
        <v>7</v>
      </c>
      <c r="G12" s="9">
        <v>5</v>
      </c>
      <c r="H12" s="9">
        <v>11</v>
      </c>
      <c r="I12" s="9">
        <v>16</v>
      </c>
      <c r="J12" s="9">
        <v>30</v>
      </c>
      <c r="K12" s="9">
        <v>34</v>
      </c>
      <c r="L12" s="9">
        <v>111</v>
      </c>
      <c r="M12" s="9">
        <v>10</v>
      </c>
      <c r="N12" s="9">
        <v>49</v>
      </c>
      <c r="O12" s="9">
        <v>10</v>
      </c>
      <c r="P12" s="9">
        <v>23</v>
      </c>
      <c r="Q12" s="9">
        <v>10</v>
      </c>
      <c r="R12" s="9">
        <v>20</v>
      </c>
      <c r="S12" s="9">
        <v>3</v>
      </c>
      <c r="T12" s="9">
        <v>8</v>
      </c>
    </row>
    <row r="13" spans="1:20" ht="21.75" customHeight="1">
      <c r="A13" s="75"/>
      <c r="B13" s="10" t="s">
        <v>3</v>
      </c>
      <c r="C13" s="40">
        <f t="shared" si="0"/>
        <v>107</v>
      </c>
      <c r="D13" s="40">
        <f t="shared" si="1"/>
        <v>302</v>
      </c>
      <c r="E13" s="11">
        <v>7</v>
      </c>
      <c r="F13" s="11">
        <v>11</v>
      </c>
      <c r="G13" s="11">
        <v>8</v>
      </c>
      <c r="H13" s="11">
        <v>22</v>
      </c>
      <c r="I13" s="11">
        <v>12</v>
      </c>
      <c r="J13" s="11">
        <v>39</v>
      </c>
      <c r="K13" s="11">
        <v>46</v>
      </c>
      <c r="L13" s="11">
        <v>114</v>
      </c>
      <c r="M13" s="11">
        <v>16</v>
      </c>
      <c r="N13" s="11">
        <v>49</v>
      </c>
      <c r="O13" s="11">
        <v>9</v>
      </c>
      <c r="P13" s="11">
        <v>38</v>
      </c>
      <c r="Q13" s="11">
        <v>3</v>
      </c>
      <c r="R13" s="11">
        <v>16</v>
      </c>
      <c r="S13" s="11">
        <v>6</v>
      </c>
      <c r="T13" s="11">
        <v>13</v>
      </c>
    </row>
    <row r="14" spans="1:20" ht="21.75" customHeight="1">
      <c r="A14" s="73" t="s">
        <v>190</v>
      </c>
      <c r="B14" s="12" t="s">
        <v>1</v>
      </c>
      <c r="C14" s="41">
        <f t="shared" si="0"/>
        <v>0</v>
      </c>
      <c r="D14" s="41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21.75" customHeight="1">
      <c r="A15" s="74"/>
      <c r="B15" s="8" t="s">
        <v>2</v>
      </c>
      <c r="C15" s="39">
        <f t="shared" si="0"/>
        <v>0</v>
      </c>
      <c r="D15" s="39">
        <f t="shared" si="1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21.75" customHeight="1">
      <c r="A16" s="75"/>
      <c r="B16" s="10" t="s">
        <v>3</v>
      </c>
      <c r="C16" s="40">
        <f t="shared" si="0"/>
        <v>0</v>
      </c>
      <c r="D16" s="40">
        <f t="shared" si="1"/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21.75" customHeight="1">
      <c r="A17" s="73" t="s">
        <v>187</v>
      </c>
      <c r="B17" s="12" t="s">
        <v>1</v>
      </c>
      <c r="C17" s="41">
        <f t="shared" si="0"/>
        <v>0</v>
      </c>
      <c r="D17" s="41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21.75" customHeight="1">
      <c r="A18" s="74"/>
      <c r="B18" s="8" t="s">
        <v>2</v>
      </c>
      <c r="C18" s="39">
        <f t="shared" si="0"/>
        <v>0</v>
      </c>
      <c r="D18" s="39">
        <f t="shared" si="1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21.75" customHeight="1">
      <c r="A19" s="75"/>
      <c r="B19" s="10" t="s">
        <v>3</v>
      </c>
      <c r="C19" s="40">
        <f t="shared" si="0"/>
        <v>0</v>
      </c>
      <c r="D19" s="40">
        <f t="shared" si="1"/>
        <v>1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21.75" customHeight="1">
      <c r="A20" s="73" t="s">
        <v>188</v>
      </c>
      <c r="B20" s="12" t="s">
        <v>1</v>
      </c>
      <c r="C20" s="41">
        <f t="shared" si="0"/>
        <v>8</v>
      </c>
      <c r="D20" s="41">
        <f t="shared" si="1"/>
        <v>0</v>
      </c>
      <c r="E20" s="5">
        <v>0</v>
      </c>
      <c r="F20" s="5">
        <v>0</v>
      </c>
      <c r="G20" s="5">
        <v>0</v>
      </c>
      <c r="H20" s="5">
        <v>0</v>
      </c>
      <c r="I20" s="5">
        <v>2</v>
      </c>
      <c r="J20" s="5">
        <v>0</v>
      </c>
      <c r="K20" s="5">
        <v>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</row>
    <row r="21" spans="1:20" ht="21.75" customHeight="1">
      <c r="A21" s="74"/>
      <c r="B21" s="8" t="s">
        <v>2</v>
      </c>
      <c r="C21" s="39">
        <f t="shared" si="0"/>
        <v>37</v>
      </c>
      <c r="D21" s="39">
        <f t="shared" si="1"/>
        <v>0</v>
      </c>
      <c r="E21" s="9">
        <v>1</v>
      </c>
      <c r="F21" s="9">
        <v>0</v>
      </c>
      <c r="G21" s="9">
        <v>1</v>
      </c>
      <c r="H21" s="9">
        <v>0</v>
      </c>
      <c r="I21" s="9">
        <v>6</v>
      </c>
      <c r="J21" s="9">
        <v>0</v>
      </c>
      <c r="K21" s="9">
        <v>11</v>
      </c>
      <c r="L21" s="9">
        <v>0</v>
      </c>
      <c r="M21" s="9">
        <v>6</v>
      </c>
      <c r="N21" s="9">
        <v>0</v>
      </c>
      <c r="O21" s="9">
        <v>7</v>
      </c>
      <c r="P21" s="9">
        <v>0</v>
      </c>
      <c r="Q21" s="9">
        <v>4</v>
      </c>
      <c r="R21" s="9">
        <v>0</v>
      </c>
      <c r="S21" s="9">
        <v>1</v>
      </c>
      <c r="T21" s="9">
        <v>0</v>
      </c>
    </row>
    <row r="22" spans="1:20" ht="21.75" customHeight="1">
      <c r="A22" s="75"/>
      <c r="B22" s="10" t="s">
        <v>3</v>
      </c>
      <c r="C22" s="40">
        <f t="shared" si="0"/>
        <v>23</v>
      </c>
      <c r="D22" s="40">
        <f t="shared" si="1"/>
        <v>0</v>
      </c>
      <c r="E22" s="11">
        <v>0</v>
      </c>
      <c r="F22" s="11">
        <v>0</v>
      </c>
      <c r="G22" s="11">
        <v>2</v>
      </c>
      <c r="H22" s="11">
        <v>0</v>
      </c>
      <c r="I22" s="11">
        <v>1</v>
      </c>
      <c r="J22" s="11">
        <v>0</v>
      </c>
      <c r="K22" s="11">
        <v>14</v>
      </c>
      <c r="L22" s="11">
        <v>0</v>
      </c>
      <c r="M22" s="11">
        <v>1</v>
      </c>
      <c r="N22" s="11">
        <v>0</v>
      </c>
      <c r="O22" s="11">
        <v>1</v>
      </c>
      <c r="P22" s="11">
        <v>0</v>
      </c>
      <c r="Q22" s="11">
        <v>4</v>
      </c>
      <c r="R22" s="11">
        <v>0</v>
      </c>
      <c r="S22" s="11">
        <v>0</v>
      </c>
      <c r="T22" s="11">
        <v>0</v>
      </c>
    </row>
    <row r="23" spans="1:20" ht="21.75" customHeight="1">
      <c r="A23" s="73" t="s">
        <v>189</v>
      </c>
      <c r="B23" s="12" t="s">
        <v>1</v>
      </c>
      <c r="C23" s="41">
        <f t="shared" si="0"/>
        <v>34</v>
      </c>
      <c r="D23" s="41">
        <f t="shared" si="1"/>
        <v>18</v>
      </c>
      <c r="E23" s="5">
        <v>0</v>
      </c>
      <c r="F23" s="5">
        <v>1</v>
      </c>
      <c r="G23" s="5">
        <v>1</v>
      </c>
      <c r="H23" s="5">
        <v>0</v>
      </c>
      <c r="I23" s="5">
        <v>3</v>
      </c>
      <c r="J23" s="5">
        <v>5</v>
      </c>
      <c r="K23" s="5">
        <v>17</v>
      </c>
      <c r="L23" s="5">
        <v>5</v>
      </c>
      <c r="M23" s="5">
        <v>2</v>
      </c>
      <c r="N23" s="5">
        <v>3</v>
      </c>
      <c r="O23" s="5">
        <v>8</v>
      </c>
      <c r="P23" s="5">
        <v>2</v>
      </c>
      <c r="Q23" s="5">
        <v>3</v>
      </c>
      <c r="R23" s="5">
        <v>1</v>
      </c>
      <c r="S23" s="5">
        <v>0</v>
      </c>
      <c r="T23" s="5">
        <v>1</v>
      </c>
    </row>
    <row r="24" spans="1:20" ht="21.75" customHeight="1">
      <c r="A24" s="74"/>
      <c r="B24" s="8" t="s">
        <v>2</v>
      </c>
      <c r="C24" s="39">
        <f t="shared" si="0"/>
        <v>29</v>
      </c>
      <c r="D24" s="39">
        <f t="shared" si="1"/>
        <v>92</v>
      </c>
      <c r="E24" s="9">
        <v>1</v>
      </c>
      <c r="F24" s="9">
        <v>2</v>
      </c>
      <c r="G24" s="9">
        <v>2</v>
      </c>
      <c r="H24" s="9">
        <v>6</v>
      </c>
      <c r="I24" s="9">
        <v>5</v>
      </c>
      <c r="J24" s="9">
        <v>8</v>
      </c>
      <c r="K24" s="9">
        <v>13</v>
      </c>
      <c r="L24" s="9">
        <v>45</v>
      </c>
      <c r="M24" s="9">
        <v>3</v>
      </c>
      <c r="N24" s="9">
        <v>9</v>
      </c>
      <c r="O24" s="9">
        <v>1</v>
      </c>
      <c r="P24" s="9">
        <v>10</v>
      </c>
      <c r="Q24" s="9">
        <v>4</v>
      </c>
      <c r="R24" s="9">
        <v>8</v>
      </c>
      <c r="S24" s="9">
        <v>0</v>
      </c>
      <c r="T24" s="9">
        <v>4</v>
      </c>
    </row>
    <row r="25" spans="1:20" ht="21.75" customHeight="1">
      <c r="A25" s="75"/>
      <c r="B25" s="10" t="s">
        <v>3</v>
      </c>
      <c r="C25" s="40">
        <f t="shared" si="0"/>
        <v>36</v>
      </c>
      <c r="D25" s="40">
        <f t="shared" si="1"/>
        <v>73</v>
      </c>
      <c r="E25" s="11">
        <v>0</v>
      </c>
      <c r="F25" s="11">
        <v>2</v>
      </c>
      <c r="G25" s="11">
        <v>4</v>
      </c>
      <c r="H25" s="11">
        <v>6</v>
      </c>
      <c r="I25" s="11">
        <v>5</v>
      </c>
      <c r="J25" s="11">
        <v>9</v>
      </c>
      <c r="K25" s="11">
        <v>18</v>
      </c>
      <c r="L25" s="11">
        <v>39</v>
      </c>
      <c r="M25" s="11">
        <v>4</v>
      </c>
      <c r="N25" s="11">
        <v>8</v>
      </c>
      <c r="O25" s="11">
        <v>4</v>
      </c>
      <c r="P25" s="11">
        <v>3</v>
      </c>
      <c r="Q25" s="11">
        <v>1</v>
      </c>
      <c r="R25" s="11">
        <v>4</v>
      </c>
      <c r="S25" s="11">
        <v>0</v>
      </c>
      <c r="T25" s="11">
        <v>2</v>
      </c>
    </row>
    <row r="26" spans="1:20" ht="21.75" customHeight="1">
      <c r="A26" s="13" t="s">
        <v>4</v>
      </c>
      <c r="B26" s="14" t="s">
        <v>1</v>
      </c>
      <c r="C26" s="41">
        <f aca="true" t="shared" si="2" ref="C26:T26">C8+C11+C14+C17+C20+C23</f>
        <v>92</v>
      </c>
      <c r="D26" s="17">
        <f t="shared" si="2"/>
        <v>43</v>
      </c>
      <c r="E26" s="41">
        <f t="shared" si="2"/>
        <v>1</v>
      </c>
      <c r="F26" s="17">
        <f t="shared" si="2"/>
        <v>3</v>
      </c>
      <c r="G26" s="41">
        <f t="shared" si="2"/>
        <v>5</v>
      </c>
      <c r="H26" s="17">
        <f t="shared" si="2"/>
        <v>2</v>
      </c>
      <c r="I26" s="41">
        <f t="shared" si="2"/>
        <v>7</v>
      </c>
      <c r="J26" s="17">
        <f t="shared" si="2"/>
        <v>12</v>
      </c>
      <c r="K26" s="41">
        <f t="shared" si="2"/>
        <v>45</v>
      </c>
      <c r="L26" s="17">
        <f t="shared" si="2"/>
        <v>12</v>
      </c>
      <c r="M26" s="41">
        <f t="shared" si="2"/>
        <v>15</v>
      </c>
      <c r="N26" s="17">
        <f t="shared" si="2"/>
        <v>10</v>
      </c>
      <c r="O26" s="41">
        <f t="shared" si="2"/>
        <v>11</v>
      </c>
      <c r="P26" s="17">
        <f t="shared" si="2"/>
        <v>2</v>
      </c>
      <c r="Q26" s="41">
        <f t="shared" si="2"/>
        <v>7</v>
      </c>
      <c r="R26" s="17">
        <f t="shared" si="2"/>
        <v>1</v>
      </c>
      <c r="S26" s="41">
        <f t="shared" si="2"/>
        <v>1</v>
      </c>
      <c r="T26" s="17">
        <f t="shared" si="2"/>
        <v>1</v>
      </c>
    </row>
    <row r="27" spans="1:20" ht="21.75" customHeight="1">
      <c r="A27" s="18" t="s">
        <v>5</v>
      </c>
      <c r="B27" s="19" t="s">
        <v>2</v>
      </c>
      <c r="C27" s="39">
        <f aca="true" t="shared" si="3" ref="C27:T28">C9+C12+C15+C18+C21+C24</f>
        <v>244</v>
      </c>
      <c r="D27" s="22">
        <f t="shared" si="3"/>
        <v>351</v>
      </c>
      <c r="E27" s="39">
        <f t="shared" si="3"/>
        <v>11</v>
      </c>
      <c r="F27" s="22">
        <f t="shared" si="3"/>
        <v>9</v>
      </c>
      <c r="G27" s="39">
        <f t="shared" si="3"/>
        <v>17</v>
      </c>
      <c r="H27" s="22">
        <f t="shared" si="3"/>
        <v>17</v>
      </c>
      <c r="I27" s="39">
        <f t="shared" si="3"/>
        <v>45</v>
      </c>
      <c r="J27" s="22">
        <f t="shared" si="3"/>
        <v>38</v>
      </c>
      <c r="K27" s="39">
        <f t="shared" si="3"/>
        <v>91</v>
      </c>
      <c r="L27" s="22">
        <f t="shared" si="3"/>
        <v>156</v>
      </c>
      <c r="M27" s="39">
        <f t="shared" si="3"/>
        <v>27</v>
      </c>
      <c r="N27" s="22">
        <f t="shared" si="3"/>
        <v>58</v>
      </c>
      <c r="O27" s="39">
        <f t="shared" si="3"/>
        <v>28</v>
      </c>
      <c r="P27" s="22">
        <f t="shared" si="3"/>
        <v>33</v>
      </c>
      <c r="Q27" s="39">
        <f t="shared" si="3"/>
        <v>21</v>
      </c>
      <c r="R27" s="22">
        <f t="shared" si="3"/>
        <v>28</v>
      </c>
      <c r="S27" s="39">
        <f t="shared" si="3"/>
        <v>4</v>
      </c>
      <c r="T27" s="22">
        <f t="shared" si="3"/>
        <v>12</v>
      </c>
    </row>
    <row r="28" spans="1:20" s="31" customFormat="1" ht="21.75" customHeight="1">
      <c r="A28" s="23"/>
      <c r="B28" s="24" t="s">
        <v>3</v>
      </c>
      <c r="C28" s="40">
        <f t="shared" si="3"/>
        <v>274</v>
      </c>
      <c r="D28" s="27">
        <f>D10+D13+D16+D19+D22+D25</f>
        <v>376</v>
      </c>
      <c r="E28" s="40">
        <f t="shared" si="3"/>
        <v>11</v>
      </c>
      <c r="F28" s="27">
        <f>F10+F13+F16+F19+F22+F25</f>
        <v>13</v>
      </c>
      <c r="G28" s="40">
        <f t="shared" si="3"/>
        <v>26</v>
      </c>
      <c r="H28" s="27">
        <f>H10+H13+H16+H19+H22+H25</f>
        <v>29</v>
      </c>
      <c r="I28" s="40">
        <f t="shared" si="3"/>
        <v>30</v>
      </c>
      <c r="J28" s="27">
        <f>J10+J13+J16+J19+J22+J25</f>
        <v>48</v>
      </c>
      <c r="K28" s="40">
        <f t="shared" si="3"/>
        <v>125</v>
      </c>
      <c r="L28" s="27">
        <f>L10+L13+L16+L19+L22+L25</f>
        <v>153</v>
      </c>
      <c r="M28" s="40">
        <f t="shared" si="3"/>
        <v>31</v>
      </c>
      <c r="N28" s="27">
        <f>N10+N13+N16+N19+N22+N25</f>
        <v>57</v>
      </c>
      <c r="O28" s="40">
        <f t="shared" si="3"/>
        <v>24</v>
      </c>
      <c r="P28" s="27">
        <f>P10+P13+P16+P19+P22+P25</f>
        <v>41</v>
      </c>
      <c r="Q28" s="40">
        <f t="shared" si="3"/>
        <v>17</v>
      </c>
      <c r="R28" s="27">
        <f>R10+R13+R16+R19+R22+R25</f>
        <v>20</v>
      </c>
      <c r="S28" s="40">
        <f t="shared" si="3"/>
        <v>10</v>
      </c>
      <c r="T28" s="27">
        <f>T10+T13+T16+T19+T22+T25</f>
        <v>15</v>
      </c>
    </row>
    <row r="29" spans="1:20" ht="23.25" customHeight="1">
      <c r="A29" s="28" t="s">
        <v>6</v>
      </c>
      <c r="B29" s="29"/>
      <c r="C29" s="30">
        <f>SUM(C26:C28)</f>
        <v>610</v>
      </c>
      <c r="D29" s="30">
        <f aca="true" t="shared" si="4" ref="D29:T29">SUM(D26:D28)</f>
        <v>770</v>
      </c>
      <c r="E29" s="30">
        <f>SUM(E26:E28)</f>
        <v>23</v>
      </c>
      <c r="F29" s="30">
        <f t="shared" si="4"/>
        <v>25</v>
      </c>
      <c r="G29" s="30">
        <f>SUM(G26:G28)</f>
        <v>48</v>
      </c>
      <c r="H29" s="30">
        <f t="shared" si="4"/>
        <v>48</v>
      </c>
      <c r="I29" s="30">
        <f>SUM(I26:I28)</f>
        <v>82</v>
      </c>
      <c r="J29" s="30">
        <f t="shared" si="4"/>
        <v>98</v>
      </c>
      <c r="K29" s="30">
        <f>SUM(K26:K28)</f>
        <v>261</v>
      </c>
      <c r="L29" s="30">
        <f t="shared" si="4"/>
        <v>321</v>
      </c>
      <c r="M29" s="30">
        <f>SUM(M26:M28)</f>
        <v>73</v>
      </c>
      <c r="N29" s="30">
        <f t="shared" si="4"/>
        <v>125</v>
      </c>
      <c r="O29" s="30">
        <f>SUM(O26:O28)</f>
        <v>63</v>
      </c>
      <c r="P29" s="30">
        <f t="shared" si="4"/>
        <v>76</v>
      </c>
      <c r="Q29" s="30">
        <f>SUM(Q26:Q28)</f>
        <v>45</v>
      </c>
      <c r="R29" s="30">
        <f t="shared" si="4"/>
        <v>49</v>
      </c>
      <c r="S29" s="30">
        <f>SUM(S26:S28)</f>
        <v>15</v>
      </c>
      <c r="T29" s="30">
        <f t="shared" si="4"/>
        <v>28</v>
      </c>
    </row>
    <row r="31" ht="21" customHeight="1">
      <c r="A31" s="42"/>
    </row>
  </sheetData>
  <sheetProtection/>
  <mergeCells count="29">
    <mergeCell ref="M5:N5"/>
    <mergeCell ref="A20:A22"/>
    <mergeCell ref="O5:P5"/>
    <mergeCell ref="Q5:R5"/>
    <mergeCell ref="S5:T5"/>
    <mergeCell ref="S4:T4"/>
    <mergeCell ref="M4:N4"/>
    <mergeCell ref="O4:P4"/>
    <mergeCell ref="Q4:R4"/>
    <mergeCell ref="C4:D4"/>
    <mergeCell ref="E4:F4"/>
    <mergeCell ref="G4:H4"/>
    <mergeCell ref="I4:J4"/>
    <mergeCell ref="K4:L4"/>
    <mergeCell ref="A5:B5"/>
    <mergeCell ref="C5:D5"/>
    <mergeCell ref="E5:F5"/>
    <mergeCell ref="I5:J5"/>
    <mergeCell ref="K5:L5"/>
    <mergeCell ref="A1:G1"/>
    <mergeCell ref="A2:G2"/>
    <mergeCell ref="A4:B4"/>
    <mergeCell ref="A23:A25"/>
    <mergeCell ref="A8:A10"/>
    <mergeCell ref="A11:A13"/>
    <mergeCell ref="A14:A16"/>
    <mergeCell ref="A17:A19"/>
    <mergeCell ref="G5:H5"/>
    <mergeCell ref="A6:B6"/>
  </mergeCells>
  <printOptions horizontalCentered="1"/>
  <pageMargins left="0.1968503937007874" right="0.1968503937007874" top="0.3937007874015748" bottom="0" header="0.3937007874015748" footer="0"/>
  <pageSetup horizontalDpi="300" verticalDpi="300" orientation="landscape" pageOrder="overThenDown" paperSize="9" scale="92" r:id="rId1"/>
  <headerFooter alignWithMargins="0">
    <oddHeader>&amp;L&amp;"TH SarabunPSK,ตัวหนา"&amp;16สถิติการออกใบอนุญาตขับรถใหม่และต่ออายุให้แก่คนพิการ ตามกฎหมายว่าด้วยรถยนต์ 
Driving Licence for Paralytic under Motor Vehicle Act&amp;R
</oddHeader>
    <oddFooter>&amp;L&amp;"TH SarabunPSK,ตัวเอียง"&amp;12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1"/>
  <sheetViews>
    <sheetView showGridLines="0" zoomScalePageLayoutView="0" workbookViewId="0" topLeftCell="A1">
      <selection activeCell="J1" sqref="J1"/>
    </sheetView>
  </sheetViews>
  <sheetFormatPr defaultColWidth="9.140625" defaultRowHeight="21" customHeight="1"/>
  <cols>
    <col min="1" max="1" width="35.421875" style="2" customWidth="1"/>
    <col min="2" max="2" width="19.57421875" style="2" customWidth="1"/>
    <col min="3" max="3" width="12.140625" style="2" customWidth="1"/>
    <col min="4" max="4" width="11.57421875" style="2" customWidth="1"/>
    <col min="5" max="12" width="10.8515625" style="2" customWidth="1"/>
    <col min="13" max="32" width="11.140625" style="2" customWidth="1"/>
    <col min="33" max="44" width="9.421875" style="2" customWidth="1"/>
    <col min="45" max="16384" width="9.140625" style="2" customWidth="1"/>
  </cols>
  <sheetData>
    <row r="1" spans="1:8" ht="21" customHeight="1">
      <c r="A1" s="88"/>
      <c r="B1" s="88"/>
      <c r="C1" s="88"/>
      <c r="D1" s="88"/>
      <c r="E1" s="88"/>
      <c r="F1" s="88"/>
      <c r="G1" s="88"/>
      <c r="H1" s="33"/>
    </row>
    <row r="2" spans="1:44" ht="21" customHeight="1">
      <c r="A2" s="88"/>
      <c r="B2" s="88"/>
      <c r="C2" s="88"/>
      <c r="D2" s="88"/>
      <c r="E2" s="88"/>
      <c r="F2" s="88"/>
      <c r="G2" s="88"/>
      <c r="H2" s="33"/>
      <c r="K2" s="34"/>
      <c r="L2" s="34" t="str">
        <f>Regional!J2</f>
        <v>ปีงบประมาณ 2562</v>
      </c>
      <c r="V2" s="34" t="str">
        <f>Regional!J2</f>
        <v>ปีงบประมาณ 2562</v>
      </c>
      <c r="W2" s="34"/>
      <c r="X2" s="34"/>
      <c r="AF2" s="34" t="str">
        <f>Regional!J2</f>
        <v>ปีงบประมาณ 2562</v>
      </c>
      <c r="AI2" s="34"/>
      <c r="AJ2" s="34"/>
      <c r="AR2" s="34" t="str">
        <f>Regional!J2</f>
        <v>ปีงบประมาณ 2562</v>
      </c>
    </row>
    <row r="3" spans="1:44" ht="21" customHeight="1">
      <c r="A3" s="35"/>
      <c r="B3" s="3"/>
      <c r="C3" s="3"/>
      <c r="D3" s="3"/>
      <c r="E3" s="3"/>
      <c r="F3" s="3"/>
      <c r="G3" s="36"/>
      <c r="H3" s="44"/>
      <c r="K3" s="43"/>
      <c r="L3" s="34" t="str">
        <f>Regional!J3</f>
        <v>(ฉบับ : Issue)</v>
      </c>
      <c r="S3" s="37"/>
      <c r="T3" s="46"/>
      <c r="V3" s="34" t="str">
        <f>Regional!J3</f>
        <v>(ฉบับ : Issue)</v>
      </c>
      <c r="W3" s="37"/>
      <c r="X3" s="37"/>
      <c r="Y3" s="37"/>
      <c r="Z3" s="37"/>
      <c r="AA3" s="37"/>
      <c r="AB3" s="37"/>
      <c r="AC3" s="37"/>
      <c r="AD3" s="37"/>
      <c r="AE3" s="37"/>
      <c r="AF3" s="34" t="str">
        <f>Regional!J3</f>
        <v>(ฉบับ : Issue)</v>
      </c>
      <c r="AG3" s="37"/>
      <c r="AH3" s="37"/>
      <c r="AI3" s="43"/>
      <c r="AJ3" s="45"/>
      <c r="AM3" s="37"/>
      <c r="AN3" s="37"/>
      <c r="AO3" s="37"/>
      <c r="AP3" s="37"/>
      <c r="AQ3" s="37"/>
      <c r="AR3" s="34" t="str">
        <f>Regional!J3</f>
        <v>(ฉบับ : Issue)</v>
      </c>
    </row>
    <row r="4" spans="1:44" ht="22.5" customHeight="1">
      <c r="A4" s="71"/>
      <c r="B4" s="72"/>
      <c r="C4" s="78" t="s">
        <v>45</v>
      </c>
      <c r="D4" s="79"/>
      <c r="E4" s="78" t="s">
        <v>46</v>
      </c>
      <c r="F4" s="79"/>
      <c r="G4" s="78" t="s">
        <v>47</v>
      </c>
      <c r="H4" s="79"/>
      <c r="I4" s="78" t="s">
        <v>48</v>
      </c>
      <c r="J4" s="79"/>
      <c r="K4" s="78" t="s">
        <v>49</v>
      </c>
      <c r="L4" s="79"/>
      <c r="M4" s="78" t="s">
        <v>50</v>
      </c>
      <c r="N4" s="79"/>
      <c r="O4" s="78" t="s">
        <v>51</v>
      </c>
      <c r="P4" s="79"/>
      <c r="Q4" s="78" t="s">
        <v>52</v>
      </c>
      <c r="R4" s="79"/>
      <c r="S4" s="78" t="s">
        <v>53</v>
      </c>
      <c r="T4" s="79"/>
      <c r="U4" s="78" t="s">
        <v>54</v>
      </c>
      <c r="V4" s="79"/>
      <c r="W4" s="78" t="s">
        <v>171</v>
      </c>
      <c r="X4" s="79"/>
      <c r="Y4" s="78" t="s">
        <v>55</v>
      </c>
      <c r="Z4" s="79"/>
      <c r="AA4" s="78" t="s">
        <v>56</v>
      </c>
      <c r="AB4" s="79"/>
      <c r="AC4" s="78" t="s">
        <v>57</v>
      </c>
      <c r="AD4" s="79"/>
      <c r="AE4" s="78" t="s">
        <v>58</v>
      </c>
      <c r="AF4" s="79"/>
      <c r="AG4" s="78" t="s">
        <v>59</v>
      </c>
      <c r="AH4" s="79"/>
      <c r="AI4" s="78" t="s">
        <v>60</v>
      </c>
      <c r="AJ4" s="79"/>
      <c r="AK4" s="78" t="s">
        <v>61</v>
      </c>
      <c r="AL4" s="79"/>
      <c r="AM4" s="78" t="s">
        <v>62</v>
      </c>
      <c r="AN4" s="79"/>
      <c r="AO4" s="78" t="s">
        <v>63</v>
      </c>
      <c r="AP4" s="79"/>
      <c r="AQ4" s="78" t="s">
        <v>64</v>
      </c>
      <c r="AR4" s="79"/>
    </row>
    <row r="5" spans="1:44" ht="21.75" customHeight="1">
      <c r="A5" s="76" t="s">
        <v>182</v>
      </c>
      <c r="B5" s="77"/>
      <c r="C5" s="80" t="s">
        <v>65</v>
      </c>
      <c r="D5" s="81"/>
      <c r="E5" s="80" t="s">
        <v>66</v>
      </c>
      <c r="F5" s="81"/>
      <c r="G5" s="80" t="s">
        <v>67</v>
      </c>
      <c r="H5" s="81"/>
      <c r="I5" s="80" t="s">
        <v>68</v>
      </c>
      <c r="J5" s="81"/>
      <c r="K5" s="80" t="s">
        <v>69</v>
      </c>
      <c r="L5" s="81"/>
      <c r="M5" s="80" t="s">
        <v>70</v>
      </c>
      <c r="N5" s="81"/>
      <c r="O5" s="80" t="s">
        <v>71</v>
      </c>
      <c r="P5" s="81"/>
      <c r="Q5" s="89" t="s">
        <v>72</v>
      </c>
      <c r="R5" s="90"/>
      <c r="S5" s="89" t="s">
        <v>73</v>
      </c>
      <c r="T5" s="90"/>
      <c r="U5" s="89" t="s">
        <v>74</v>
      </c>
      <c r="V5" s="90"/>
      <c r="W5" s="89" t="s">
        <v>172</v>
      </c>
      <c r="X5" s="90"/>
      <c r="Y5" s="89" t="s">
        <v>75</v>
      </c>
      <c r="Z5" s="90"/>
      <c r="AA5" s="89" t="s">
        <v>76</v>
      </c>
      <c r="AB5" s="90"/>
      <c r="AC5" s="89" t="s">
        <v>77</v>
      </c>
      <c r="AD5" s="90"/>
      <c r="AE5" s="89" t="s">
        <v>78</v>
      </c>
      <c r="AF5" s="90"/>
      <c r="AG5" s="89" t="s">
        <v>79</v>
      </c>
      <c r="AH5" s="90"/>
      <c r="AI5" s="89" t="s">
        <v>80</v>
      </c>
      <c r="AJ5" s="90"/>
      <c r="AK5" s="89" t="s">
        <v>81</v>
      </c>
      <c r="AL5" s="90"/>
      <c r="AM5" s="89" t="s">
        <v>82</v>
      </c>
      <c r="AN5" s="90"/>
      <c r="AO5" s="89" t="s">
        <v>83</v>
      </c>
      <c r="AP5" s="90"/>
      <c r="AQ5" s="89" t="s">
        <v>84</v>
      </c>
      <c r="AR5" s="90"/>
    </row>
    <row r="6" spans="1:44" ht="17.25" customHeight="1">
      <c r="A6" s="76" t="s">
        <v>173</v>
      </c>
      <c r="B6" s="77"/>
      <c r="C6" s="58" t="s">
        <v>183</v>
      </c>
      <c r="D6" s="58" t="s">
        <v>184</v>
      </c>
      <c r="E6" s="58" t="s">
        <v>183</v>
      </c>
      <c r="F6" s="58" t="s">
        <v>184</v>
      </c>
      <c r="G6" s="58" t="s">
        <v>183</v>
      </c>
      <c r="H6" s="58" t="s">
        <v>184</v>
      </c>
      <c r="I6" s="58" t="s">
        <v>183</v>
      </c>
      <c r="J6" s="58" t="s">
        <v>184</v>
      </c>
      <c r="K6" s="58" t="s">
        <v>183</v>
      </c>
      <c r="L6" s="58" t="s">
        <v>184</v>
      </c>
      <c r="M6" s="58" t="s">
        <v>183</v>
      </c>
      <c r="N6" s="58" t="s">
        <v>184</v>
      </c>
      <c r="O6" s="58" t="s">
        <v>183</v>
      </c>
      <c r="P6" s="58" t="s">
        <v>184</v>
      </c>
      <c r="Q6" s="58" t="s">
        <v>183</v>
      </c>
      <c r="R6" s="58" t="s">
        <v>184</v>
      </c>
      <c r="S6" s="58" t="s">
        <v>183</v>
      </c>
      <c r="T6" s="58" t="s">
        <v>184</v>
      </c>
      <c r="U6" s="58" t="s">
        <v>183</v>
      </c>
      <c r="V6" s="58" t="s">
        <v>184</v>
      </c>
      <c r="W6" s="58" t="s">
        <v>183</v>
      </c>
      <c r="X6" s="58" t="s">
        <v>184</v>
      </c>
      <c r="Y6" s="58" t="s">
        <v>183</v>
      </c>
      <c r="Z6" s="58" t="s">
        <v>184</v>
      </c>
      <c r="AA6" s="58" t="s">
        <v>183</v>
      </c>
      <c r="AB6" s="58" t="s">
        <v>184</v>
      </c>
      <c r="AC6" s="58" t="s">
        <v>183</v>
      </c>
      <c r="AD6" s="58" t="s">
        <v>184</v>
      </c>
      <c r="AE6" s="58" t="s">
        <v>183</v>
      </c>
      <c r="AF6" s="58" t="s">
        <v>184</v>
      </c>
      <c r="AG6" s="58" t="s">
        <v>183</v>
      </c>
      <c r="AH6" s="58" t="s">
        <v>184</v>
      </c>
      <c r="AI6" s="58" t="s">
        <v>183</v>
      </c>
      <c r="AJ6" s="58" t="s">
        <v>184</v>
      </c>
      <c r="AK6" s="58" t="s">
        <v>183</v>
      </c>
      <c r="AL6" s="58" t="s">
        <v>184</v>
      </c>
      <c r="AM6" s="58" t="s">
        <v>183</v>
      </c>
      <c r="AN6" s="58" t="s">
        <v>184</v>
      </c>
      <c r="AO6" s="58" t="s">
        <v>183</v>
      </c>
      <c r="AP6" s="58" t="s">
        <v>184</v>
      </c>
      <c r="AQ6" s="58" t="s">
        <v>183</v>
      </c>
      <c r="AR6" s="58" t="s">
        <v>184</v>
      </c>
    </row>
    <row r="7" spans="1:44" s="62" customFormat="1" ht="18" customHeight="1">
      <c r="A7" s="59"/>
      <c r="B7" s="60"/>
      <c r="C7" s="61" t="s">
        <v>202</v>
      </c>
      <c r="D7" s="61" t="s">
        <v>203</v>
      </c>
      <c r="E7" s="61" t="s">
        <v>202</v>
      </c>
      <c r="F7" s="61" t="s">
        <v>203</v>
      </c>
      <c r="G7" s="61" t="s">
        <v>202</v>
      </c>
      <c r="H7" s="61" t="s">
        <v>203</v>
      </c>
      <c r="I7" s="61" t="s">
        <v>202</v>
      </c>
      <c r="J7" s="61" t="s">
        <v>203</v>
      </c>
      <c r="K7" s="61" t="s">
        <v>202</v>
      </c>
      <c r="L7" s="61" t="s">
        <v>203</v>
      </c>
      <c r="M7" s="61" t="s">
        <v>202</v>
      </c>
      <c r="N7" s="61" t="s">
        <v>203</v>
      </c>
      <c r="O7" s="61" t="s">
        <v>202</v>
      </c>
      <c r="P7" s="61" t="s">
        <v>203</v>
      </c>
      <c r="Q7" s="61" t="s">
        <v>202</v>
      </c>
      <c r="R7" s="61" t="s">
        <v>203</v>
      </c>
      <c r="S7" s="61" t="s">
        <v>202</v>
      </c>
      <c r="T7" s="61" t="s">
        <v>203</v>
      </c>
      <c r="U7" s="61" t="s">
        <v>202</v>
      </c>
      <c r="V7" s="61" t="s">
        <v>203</v>
      </c>
      <c r="W7" s="61" t="s">
        <v>202</v>
      </c>
      <c r="X7" s="61" t="s">
        <v>203</v>
      </c>
      <c r="Y7" s="61" t="s">
        <v>202</v>
      </c>
      <c r="Z7" s="61" t="s">
        <v>203</v>
      </c>
      <c r="AA7" s="61" t="s">
        <v>202</v>
      </c>
      <c r="AB7" s="61" t="s">
        <v>203</v>
      </c>
      <c r="AC7" s="61" t="s">
        <v>202</v>
      </c>
      <c r="AD7" s="61" t="s">
        <v>203</v>
      </c>
      <c r="AE7" s="61" t="s">
        <v>202</v>
      </c>
      <c r="AF7" s="61" t="s">
        <v>203</v>
      </c>
      <c r="AG7" s="61" t="s">
        <v>202</v>
      </c>
      <c r="AH7" s="61" t="s">
        <v>203</v>
      </c>
      <c r="AI7" s="61" t="s">
        <v>202</v>
      </c>
      <c r="AJ7" s="61" t="s">
        <v>203</v>
      </c>
      <c r="AK7" s="61" t="s">
        <v>202</v>
      </c>
      <c r="AL7" s="61" t="s">
        <v>203</v>
      </c>
      <c r="AM7" s="61" t="s">
        <v>202</v>
      </c>
      <c r="AN7" s="61" t="s">
        <v>203</v>
      </c>
      <c r="AO7" s="61" t="s">
        <v>202</v>
      </c>
      <c r="AP7" s="61" t="s">
        <v>203</v>
      </c>
      <c r="AQ7" s="61" t="s">
        <v>202</v>
      </c>
      <c r="AR7" s="61" t="s">
        <v>203</v>
      </c>
    </row>
    <row r="8" spans="1:44" ht="21.75" customHeight="1">
      <c r="A8" s="74" t="s">
        <v>186</v>
      </c>
      <c r="B8" s="12" t="s">
        <v>1</v>
      </c>
      <c r="C8" s="41">
        <f>E8+G8+I8+K8+M8+O8+Q8+S8+U8+W8+Y8+AA8+AC8+AE8+AG8+AI8+AK8+AM8+AO8+AQ8</f>
        <v>24</v>
      </c>
      <c r="D8" s="41">
        <f>F8+H8+J8+L8+N8+P8+R8+T8+V8+X8+Z8+AB8+AD8+AF8+AH8+AJ8+AL8+AN8+AP8+AR8</f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6</v>
      </c>
      <c r="P8" s="5">
        <v>0</v>
      </c>
      <c r="Q8" s="5">
        <v>2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1</v>
      </c>
      <c r="Z8" s="5">
        <v>0</v>
      </c>
      <c r="AA8" s="5">
        <v>1</v>
      </c>
      <c r="AB8" s="5">
        <v>0</v>
      </c>
      <c r="AC8" s="5">
        <v>4</v>
      </c>
      <c r="AD8" s="5">
        <v>0</v>
      </c>
      <c r="AE8" s="5">
        <v>3</v>
      </c>
      <c r="AF8" s="5">
        <v>0</v>
      </c>
      <c r="AG8" s="5">
        <v>0</v>
      </c>
      <c r="AH8" s="5">
        <v>0</v>
      </c>
      <c r="AI8" s="5">
        <v>3</v>
      </c>
      <c r="AJ8" s="5">
        <v>0</v>
      </c>
      <c r="AK8" s="5">
        <v>0</v>
      </c>
      <c r="AL8" s="5">
        <v>0</v>
      </c>
      <c r="AM8" s="5">
        <v>1</v>
      </c>
      <c r="AN8" s="5">
        <v>0</v>
      </c>
      <c r="AO8" s="5">
        <v>0</v>
      </c>
      <c r="AP8" s="5">
        <v>0</v>
      </c>
      <c r="AQ8" s="5">
        <v>1</v>
      </c>
      <c r="AR8" s="5">
        <v>0</v>
      </c>
    </row>
    <row r="9" spans="1:44" ht="21.75" customHeight="1">
      <c r="A9" s="74"/>
      <c r="B9" s="8" t="s">
        <v>2</v>
      </c>
      <c r="C9" s="39">
        <f aca="true" t="shared" si="0" ref="C9:C25">E9+G9+I9+K9+M9+O9+Q9+S9+U9+W9+Y9+AA9+AC9+AE9+AG9+AI9+AK9+AM9+AO9+AQ9</f>
        <v>210</v>
      </c>
      <c r="D9" s="39">
        <f aca="true" t="shared" si="1" ref="D9:D25">F9+H9+J9+L9+N9+P9+R9+T9+V9+X9+Z9+AB9+AD9+AF9+AH9+AJ9+AL9+AN9+AP9+AR9</f>
        <v>0</v>
      </c>
      <c r="E9" s="9">
        <v>9</v>
      </c>
      <c r="F9" s="9">
        <v>0</v>
      </c>
      <c r="G9" s="9">
        <v>12</v>
      </c>
      <c r="H9" s="9">
        <v>0</v>
      </c>
      <c r="I9" s="9">
        <v>9</v>
      </c>
      <c r="J9" s="9">
        <v>0</v>
      </c>
      <c r="K9" s="9">
        <v>10</v>
      </c>
      <c r="L9" s="9">
        <v>0</v>
      </c>
      <c r="M9" s="9">
        <v>17</v>
      </c>
      <c r="N9" s="9">
        <v>0</v>
      </c>
      <c r="O9" s="9">
        <v>39</v>
      </c>
      <c r="P9" s="9">
        <v>0</v>
      </c>
      <c r="Q9" s="9">
        <v>13</v>
      </c>
      <c r="R9" s="9">
        <v>0</v>
      </c>
      <c r="S9" s="9">
        <v>6</v>
      </c>
      <c r="T9" s="9">
        <v>0</v>
      </c>
      <c r="U9" s="9">
        <v>7</v>
      </c>
      <c r="V9" s="9">
        <v>0</v>
      </c>
      <c r="W9" s="9">
        <v>4</v>
      </c>
      <c r="X9" s="9">
        <v>0</v>
      </c>
      <c r="Y9" s="9">
        <v>7</v>
      </c>
      <c r="Z9" s="9">
        <v>0</v>
      </c>
      <c r="AA9" s="9">
        <v>11</v>
      </c>
      <c r="AB9" s="9">
        <v>0</v>
      </c>
      <c r="AC9" s="9">
        <v>9</v>
      </c>
      <c r="AD9" s="9">
        <v>0</v>
      </c>
      <c r="AE9" s="9">
        <v>7</v>
      </c>
      <c r="AF9" s="9">
        <v>0</v>
      </c>
      <c r="AG9" s="9">
        <v>7</v>
      </c>
      <c r="AH9" s="9">
        <v>0</v>
      </c>
      <c r="AI9" s="9">
        <v>15</v>
      </c>
      <c r="AJ9" s="9">
        <v>0</v>
      </c>
      <c r="AK9" s="9">
        <v>8</v>
      </c>
      <c r="AL9" s="9">
        <v>0</v>
      </c>
      <c r="AM9" s="9">
        <v>9</v>
      </c>
      <c r="AN9" s="9">
        <v>0</v>
      </c>
      <c r="AO9" s="9">
        <v>10</v>
      </c>
      <c r="AP9" s="9">
        <v>0</v>
      </c>
      <c r="AQ9" s="9">
        <v>1</v>
      </c>
      <c r="AR9" s="9">
        <v>0</v>
      </c>
    </row>
    <row r="10" spans="1:44" ht="21.75" customHeight="1">
      <c r="A10" s="75"/>
      <c r="B10" s="10" t="s">
        <v>3</v>
      </c>
      <c r="C10" s="40">
        <f t="shared" si="0"/>
        <v>174</v>
      </c>
      <c r="D10" s="40">
        <f t="shared" si="1"/>
        <v>0</v>
      </c>
      <c r="E10" s="11">
        <v>6</v>
      </c>
      <c r="F10" s="11">
        <v>0</v>
      </c>
      <c r="G10" s="11">
        <v>1</v>
      </c>
      <c r="H10" s="11">
        <v>0</v>
      </c>
      <c r="I10" s="11">
        <v>9</v>
      </c>
      <c r="J10" s="11">
        <v>0</v>
      </c>
      <c r="K10" s="11">
        <v>8</v>
      </c>
      <c r="L10" s="11">
        <v>0</v>
      </c>
      <c r="M10" s="11">
        <v>16</v>
      </c>
      <c r="N10" s="11">
        <v>0</v>
      </c>
      <c r="O10" s="11">
        <v>33</v>
      </c>
      <c r="P10" s="11">
        <v>0</v>
      </c>
      <c r="Q10" s="11">
        <v>11</v>
      </c>
      <c r="R10" s="11">
        <v>0</v>
      </c>
      <c r="S10" s="11">
        <v>9</v>
      </c>
      <c r="T10" s="11">
        <v>0</v>
      </c>
      <c r="U10" s="11">
        <v>8</v>
      </c>
      <c r="V10" s="11">
        <v>0</v>
      </c>
      <c r="W10" s="11">
        <v>2</v>
      </c>
      <c r="X10" s="11">
        <v>0</v>
      </c>
      <c r="Y10" s="11">
        <v>9</v>
      </c>
      <c r="Z10" s="11">
        <v>0</v>
      </c>
      <c r="AA10" s="11">
        <v>10</v>
      </c>
      <c r="AB10" s="11">
        <v>0</v>
      </c>
      <c r="AC10" s="11">
        <v>5</v>
      </c>
      <c r="AD10" s="11">
        <v>0</v>
      </c>
      <c r="AE10" s="11">
        <v>11</v>
      </c>
      <c r="AF10" s="11">
        <v>0</v>
      </c>
      <c r="AG10" s="11">
        <v>5</v>
      </c>
      <c r="AH10" s="11">
        <v>0</v>
      </c>
      <c r="AI10" s="11">
        <v>9</v>
      </c>
      <c r="AJ10" s="11">
        <v>0</v>
      </c>
      <c r="AK10" s="11">
        <v>9</v>
      </c>
      <c r="AL10" s="11">
        <v>0</v>
      </c>
      <c r="AM10" s="11">
        <v>7</v>
      </c>
      <c r="AN10" s="11">
        <v>0</v>
      </c>
      <c r="AO10" s="11">
        <v>5</v>
      </c>
      <c r="AP10" s="11">
        <v>0</v>
      </c>
      <c r="AQ10" s="11">
        <v>1</v>
      </c>
      <c r="AR10" s="11">
        <v>0</v>
      </c>
    </row>
    <row r="11" spans="1:44" ht="21.75" customHeight="1">
      <c r="A11" s="73" t="s">
        <v>185</v>
      </c>
      <c r="B11" s="12" t="s">
        <v>1</v>
      </c>
      <c r="C11" s="41">
        <f t="shared" si="0"/>
        <v>19</v>
      </c>
      <c r="D11" s="41">
        <f t="shared" si="1"/>
        <v>29</v>
      </c>
      <c r="E11" s="5">
        <v>0</v>
      </c>
      <c r="F11" s="5">
        <v>2</v>
      </c>
      <c r="G11" s="5">
        <v>0</v>
      </c>
      <c r="H11" s="5">
        <v>0</v>
      </c>
      <c r="I11" s="5">
        <v>1</v>
      </c>
      <c r="J11" s="5">
        <v>2</v>
      </c>
      <c r="K11" s="5">
        <v>1</v>
      </c>
      <c r="L11" s="5">
        <v>1</v>
      </c>
      <c r="M11" s="5">
        <v>0</v>
      </c>
      <c r="N11" s="5">
        <v>3</v>
      </c>
      <c r="O11" s="5">
        <v>4</v>
      </c>
      <c r="P11" s="5">
        <v>3</v>
      </c>
      <c r="Q11" s="5">
        <v>0</v>
      </c>
      <c r="R11" s="5">
        <v>1</v>
      </c>
      <c r="S11" s="5">
        <v>1</v>
      </c>
      <c r="T11" s="5">
        <v>0</v>
      </c>
      <c r="U11" s="5">
        <v>0</v>
      </c>
      <c r="V11" s="5">
        <v>0</v>
      </c>
      <c r="W11" s="5">
        <v>1</v>
      </c>
      <c r="X11" s="5">
        <v>1</v>
      </c>
      <c r="Y11" s="5">
        <v>1</v>
      </c>
      <c r="Z11" s="5">
        <v>1</v>
      </c>
      <c r="AA11" s="5">
        <v>0</v>
      </c>
      <c r="AB11" s="5">
        <v>0</v>
      </c>
      <c r="AC11" s="5">
        <v>0</v>
      </c>
      <c r="AD11" s="5">
        <v>3</v>
      </c>
      <c r="AE11" s="5">
        <v>2</v>
      </c>
      <c r="AF11" s="5">
        <v>2</v>
      </c>
      <c r="AG11" s="5">
        <v>1</v>
      </c>
      <c r="AH11" s="5">
        <v>1</v>
      </c>
      <c r="AI11" s="5">
        <v>3</v>
      </c>
      <c r="AJ11" s="5">
        <v>6</v>
      </c>
      <c r="AK11" s="5">
        <v>0</v>
      </c>
      <c r="AL11" s="5">
        <v>2</v>
      </c>
      <c r="AM11" s="5">
        <v>2</v>
      </c>
      <c r="AN11" s="5">
        <v>0</v>
      </c>
      <c r="AO11" s="5">
        <v>1</v>
      </c>
      <c r="AP11" s="5">
        <v>0</v>
      </c>
      <c r="AQ11" s="5">
        <v>1</v>
      </c>
      <c r="AR11" s="5">
        <v>1</v>
      </c>
    </row>
    <row r="12" spans="1:44" ht="21.75" customHeight="1">
      <c r="A12" s="74"/>
      <c r="B12" s="8" t="s">
        <v>2</v>
      </c>
      <c r="C12" s="39">
        <f t="shared" si="0"/>
        <v>182</v>
      </c>
      <c r="D12" s="39">
        <f t="shared" si="1"/>
        <v>543</v>
      </c>
      <c r="E12" s="9">
        <v>11</v>
      </c>
      <c r="F12" s="9">
        <v>30</v>
      </c>
      <c r="G12" s="9">
        <v>1</v>
      </c>
      <c r="H12" s="9">
        <v>20</v>
      </c>
      <c r="I12" s="9">
        <v>13</v>
      </c>
      <c r="J12" s="9">
        <v>25</v>
      </c>
      <c r="K12" s="9">
        <v>8</v>
      </c>
      <c r="L12" s="9">
        <v>27</v>
      </c>
      <c r="M12" s="9">
        <v>16</v>
      </c>
      <c r="N12" s="9">
        <v>43</v>
      </c>
      <c r="O12" s="9">
        <v>37</v>
      </c>
      <c r="P12" s="9">
        <v>99</v>
      </c>
      <c r="Q12" s="9">
        <v>7</v>
      </c>
      <c r="R12" s="9">
        <v>34</v>
      </c>
      <c r="S12" s="9">
        <v>2</v>
      </c>
      <c r="T12" s="9">
        <v>10</v>
      </c>
      <c r="U12" s="9">
        <v>8</v>
      </c>
      <c r="V12" s="9">
        <v>11</v>
      </c>
      <c r="W12" s="9">
        <v>4</v>
      </c>
      <c r="X12" s="9">
        <v>14</v>
      </c>
      <c r="Y12" s="9">
        <v>3</v>
      </c>
      <c r="Z12" s="9">
        <v>14</v>
      </c>
      <c r="AA12" s="9">
        <v>4</v>
      </c>
      <c r="AB12" s="9">
        <v>32</v>
      </c>
      <c r="AC12" s="9">
        <v>9</v>
      </c>
      <c r="AD12" s="9">
        <v>30</v>
      </c>
      <c r="AE12" s="9">
        <v>8</v>
      </c>
      <c r="AF12" s="9">
        <v>14</v>
      </c>
      <c r="AG12" s="9">
        <v>5</v>
      </c>
      <c r="AH12" s="9">
        <v>24</v>
      </c>
      <c r="AI12" s="9">
        <v>15</v>
      </c>
      <c r="AJ12" s="9">
        <v>47</v>
      </c>
      <c r="AK12" s="9">
        <v>5</v>
      </c>
      <c r="AL12" s="9">
        <v>16</v>
      </c>
      <c r="AM12" s="9">
        <v>12</v>
      </c>
      <c r="AN12" s="9">
        <v>20</v>
      </c>
      <c r="AO12" s="9">
        <v>10</v>
      </c>
      <c r="AP12" s="9">
        <v>31</v>
      </c>
      <c r="AQ12" s="9">
        <v>4</v>
      </c>
      <c r="AR12" s="9">
        <v>2</v>
      </c>
    </row>
    <row r="13" spans="1:44" ht="21.75" customHeight="1">
      <c r="A13" s="75"/>
      <c r="B13" s="10" t="s">
        <v>3</v>
      </c>
      <c r="C13" s="40">
        <f t="shared" si="0"/>
        <v>148</v>
      </c>
      <c r="D13" s="40">
        <f t="shared" si="1"/>
        <v>506</v>
      </c>
      <c r="E13" s="11">
        <v>4</v>
      </c>
      <c r="F13" s="11">
        <v>30</v>
      </c>
      <c r="G13" s="11">
        <v>2</v>
      </c>
      <c r="H13" s="11">
        <v>17</v>
      </c>
      <c r="I13" s="11">
        <v>11</v>
      </c>
      <c r="J13" s="11">
        <v>26</v>
      </c>
      <c r="K13" s="11">
        <v>9</v>
      </c>
      <c r="L13" s="11">
        <v>29</v>
      </c>
      <c r="M13" s="11">
        <v>23</v>
      </c>
      <c r="N13" s="11">
        <v>46</v>
      </c>
      <c r="O13" s="11">
        <v>26</v>
      </c>
      <c r="P13" s="11">
        <v>78</v>
      </c>
      <c r="Q13" s="11">
        <v>12</v>
      </c>
      <c r="R13" s="11">
        <v>33</v>
      </c>
      <c r="S13" s="11">
        <v>4</v>
      </c>
      <c r="T13" s="11">
        <v>15</v>
      </c>
      <c r="U13" s="11">
        <v>8</v>
      </c>
      <c r="V13" s="11">
        <v>19</v>
      </c>
      <c r="W13" s="11">
        <v>5</v>
      </c>
      <c r="X13" s="11">
        <v>14</v>
      </c>
      <c r="Y13" s="11">
        <v>3</v>
      </c>
      <c r="Z13" s="11">
        <v>14</v>
      </c>
      <c r="AA13" s="11">
        <v>3</v>
      </c>
      <c r="AB13" s="11">
        <v>21</v>
      </c>
      <c r="AC13" s="11">
        <v>4</v>
      </c>
      <c r="AD13" s="11">
        <v>34</v>
      </c>
      <c r="AE13" s="11">
        <v>5</v>
      </c>
      <c r="AF13" s="11">
        <v>20</v>
      </c>
      <c r="AG13" s="11">
        <v>4</v>
      </c>
      <c r="AH13" s="11">
        <v>14</v>
      </c>
      <c r="AI13" s="11">
        <v>10</v>
      </c>
      <c r="AJ13" s="11">
        <v>42</v>
      </c>
      <c r="AK13" s="11">
        <v>2</v>
      </c>
      <c r="AL13" s="11">
        <v>11</v>
      </c>
      <c r="AM13" s="11">
        <v>9</v>
      </c>
      <c r="AN13" s="11">
        <v>14</v>
      </c>
      <c r="AO13" s="11">
        <v>4</v>
      </c>
      <c r="AP13" s="11">
        <v>25</v>
      </c>
      <c r="AQ13" s="11">
        <v>0</v>
      </c>
      <c r="AR13" s="11">
        <v>4</v>
      </c>
    </row>
    <row r="14" spans="1:44" ht="21.75" customHeight="1">
      <c r="A14" s="73" t="s">
        <v>190</v>
      </c>
      <c r="B14" s="12" t="s">
        <v>1</v>
      </c>
      <c r="C14" s="41">
        <f t="shared" si="0"/>
        <v>0</v>
      </c>
      <c r="D14" s="41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</row>
    <row r="15" spans="1:44" ht="21.75" customHeight="1">
      <c r="A15" s="74"/>
      <c r="B15" s="8" t="s">
        <v>2</v>
      </c>
      <c r="C15" s="39">
        <f t="shared" si="0"/>
        <v>0</v>
      </c>
      <c r="D15" s="39">
        <f t="shared" si="1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</row>
    <row r="16" spans="1:44" ht="21.75" customHeight="1">
      <c r="A16" s="75"/>
      <c r="B16" s="10" t="s">
        <v>3</v>
      </c>
      <c r="C16" s="40">
        <f t="shared" si="0"/>
        <v>0</v>
      </c>
      <c r="D16" s="40">
        <f t="shared" si="1"/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</row>
    <row r="17" spans="1:44" ht="21.75" customHeight="1">
      <c r="A17" s="73" t="s">
        <v>187</v>
      </c>
      <c r="B17" s="12" t="s">
        <v>1</v>
      </c>
      <c r="C17" s="41">
        <f t="shared" si="0"/>
        <v>0</v>
      </c>
      <c r="D17" s="41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</row>
    <row r="18" spans="1:44" ht="21.75" customHeight="1">
      <c r="A18" s="74"/>
      <c r="B18" s="8" t="s">
        <v>2</v>
      </c>
      <c r="C18" s="39">
        <f t="shared" si="0"/>
        <v>0</v>
      </c>
      <c r="D18" s="39">
        <f t="shared" si="1"/>
        <v>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1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1</v>
      </c>
      <c r="AQ18" s="9">
        <v>0</v>
      </c>
      <c r="AR18" s="9">
        <v>1</v>
      </c>
    </row>
    <row r="19" spans="1:44" ht="21.75" customHeight="1">
      <c r="A19" s="75"/>
      <c r="B19" s="10" t="s">
        <v>3</v>
      </c>
      <c r="C19" s="40">
        <f t="shared" si="0"/>
        <v>0</v>
      </c>
      <c r="D19" s="40">
        <f t="shared" si="1"/>
        <v>3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1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1</v>
      </c>
      <c r="AG19" s="11">
        <v>0</v>
      </c>
      <c r="AH19" s="11">
        <v>1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</row>
    <row r="20" spans="1:44" ht="21.75" customHeight="1">
      <c r="A20" s="73" t="s">
        <v>188</v>
      </c>
      <c r="B20" s="12" t="s">
        <v>1</v>
      </c>
      <c r="C20" s="41">
        <f t="shared" si="0"/>
        <v>42</v>
      </c>
      <c r="D20" s="41">
        <f t="shared" si="1"/>
        <v>0</v>
      </c>
      <c r="E20" s="5">
        <v>4</v>
      </c>
      <c r="F20" s="5">
        <v>0</v>
      </c>
      <c r="G20" s="5">
        <v>0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4</v>
      </c>
      <c r="AD20" s="5">
        <v>0</v>
      </c>
      <c r="AE20" s="5">
        <v>19</v>
      </c>
      <c r="AF20" s="5">
        <v>0</v>
      </c>
      <c r="AG20" s="5">
        <v>1</v>
      </c>
      <c r="AH20" s="5">
        <v>0</v>
      </c>
      <c r="AI20" s="5">
        <v>2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</row>
    <row r="21" spans="1:44" ht="21.75" customHeight="1">
      <c r="A21" s="74"/>
      <c r="B21" s="8" t="s">
        <v>2</v>
      </c>
      <c r="C21" s="39">
        <f t="shared" si="0"/>
        <v>53</v>
      </c>
      <c r="D21" s="39">
        <f t="shared" si="1"/>
        <v>0</v>
      </c>
      <c r="E21" s="9">
        <v>1</v>
      </c>
      <c r="F21" s="9">
        <v>0</v>
      </c>
      <c r="G21" s="9">
        <v>1</v>
      </c>
      <c r="H21" s="9">
        <v>0</v>
      </c>
      <c r="I21" s="9">
        <v>3</v>
      </c>
      <c r="J21" s="9">
        <v>0</v>
      </c>
      <c r="K21" s="9">
        <v>3</v>
      </c>
      <c r="L21" s="9">
        <v>0</v>
      </c>
      <c r="M21" s="9">
        <v>2</v>
      </c>
      <c r="N21" s="9">
        <v>0</v>
      </c>
      <c r="O21" s="9">
        <v>16</v>
      </c>
      <c r="P21" s="9">
        <v>0</v>
      </c>
      <c r="Q21" s="9">
        <v>7</v>
      </c>
      <c r="R21" s="9">
        <v>0</v>
      </c>
      <c r="S21" s="9">
        <v>0</v>
      </c>
      <c r="T21" s="9">
        <v>0</v>
      </c>
      <c r="U21" s="9">
        <v>1</v>
      </c>
      <c r="V21" s="9">
        <v>0</v>
      </c>
      <c r="W21" s="9">
        <v>0</v>
      </c>
      <c r="X21" s="9">
        <v>0</v>
      </c>
      <c r="Y21" s="9">
        <v>1</v>
      </c>
      <c r="Z21" s="9">
        <v>0</v>
      </c>
      <c r="AA21" s="9">
        <v>2</v>
      </c>
      <c r="AB21" s="9">
        <v>0</v>
      </c>
      <c r="AC21" s="9">
        <v>3</v>
      </c>
      <c r="AD21" s="9">
        <v>0</v>
      </c>
      <c r="AE21" s="9">
        <v>3</v>
      </c>
      <c r="AF21" s="9">
        <v>0</v>
      </c>
      <c r="AG21" s="9">
        <v>1</v>
      </c>
      <c r="AH21" s="9">
        <v>0</v>
      </c>
      <c r="AI21" s="9">
        <v>5</v>
      </c>
      <c r="AJ21" s="9">
        <v>0</v>
      </c>
      <c r="AK21" s="9">
        <v>4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</row>
    <row r="22" spans="1:44" ht="21.75" customHeight="1">
      <c r="A22" s="75"/>
      <c r="B22" s="10" t="s">
        <v>3</v>
      </c>
      <c r="C22" s="40">
        <f t="shared" si="0"/>
        <v>33</v>
      </c>
      <c r="D22" s="40">
        <f t="shared" si="1"/>
        <v>0</v>
      </c>
      <c r="E22" s="11">
        <v>1</v>
      </c>
      <c r="F22" s="11">
        <v>0</v>
      </c>
      <c r="G22" s="11">
        <v>0</v>
      </c>
      <c r="H22" s="11">
        <v>0</v>
      </c>
      <c r="I22" s="11">
        <v>1</v>
      </c>
      <c r="J22" s="11">
        <v>0</v>
      </c>
      <c r="K22" s="11">
        <v>2</v>
      </c>
      <c r="L22" s="11">
        <v>0</v>
      </c>
      <c r="M22" s="11">
        <v>6</v>
      </c>
      <c r="N22" s="11">
        <v>0</v>
      </c>
      <c r="O22" s="11">
        <v>5</v>
      </c>
      <c r="P22" s="11">
        <v>0</v>
      </c>
      <c r="Q22" s="11">
        <v>1</v>
      </c>
      <c r="R22" s="11">
        <v>0</v>
      </c>
      <c r="S22" s="11">
        <v>3</v>
      </c>
      <c r="T22" s="11">
        <v>0</v>
      </c>
      <c r="U22" s="11">
        <v>4</v>
      </c>
      <c r="V22" s="11">
        <v>0</v>
      </c>
      <c r="W22" s="11">
        <v>0</v>
      </c>
      <c r="X22" s="11">
        <v>0</v>
      </c>
      <c r="Y22" s="11">
        <v>1</v>
      </c>
      <c r="Z22" s="11">
        <v>0</v>
      </c>
      <c r="AA22" s="11">
        <v>1</v>
      </c>
      <c r="AB22" s="11">
        <v>0</v>
      </c>
      <c r="AC22" s="11">
        <v>2</v>
      </c>
      <c r="AD22" s="11">
        <v>0</v>
      </c>
      <c r="AE22" s="11">
        <v>1</v>
      </c>
      <c r="AF22" s="11">
        <v>0</v>
      </c>
      <c r="AG22" s="11">
        <v>2</v>
      </c>
      <c r="AH22" s="11">
        <v>0</v>
      </c>
      <c r="AI22" s="11">
        <v>1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2</v>
      </c>
      <c r="AP22" s="11">
        <v>0</v>
      </c>
      <c r="AQ22" s="11">
        <v>0</v>
      </c>
      <c r="AR22" s="11">
        <v>0</v>
      </c>
    </row>
    <row r="23" spans="1:44" ht="21.75" customHeight="1">
      <c r="A23" s="73" t="s">
        <v>189</v>
      </c>
      <c r="B23" s="12" t="s">
        <v>1</v>
      </c>
      <c r="C23" s="41">
        <f t="shared" si="0"/>
        <v>22</v>
      </c>
      <c r="D23" s="41">
        <f t="shared" si="1"/>
        <v>53</v>
      </c>
      <c r="E23" s="5">
        <v>5</v>
      </c>
      <c r="F23" s="5">
        <v>2</v>
      </c>
      <c r="G23" s="5">
        <v>0</v>
      </c>
      <c r="H23" s="5">
        <v>1</v>
      </c>
      <c r="I23" s="5">
        <v>0</v>
      </c>
      <c r="J23" s="5">
        <v>5</v>
      </c>
      <c r="K23" s="5">
        <v>1</v>
      </c>
      <c r="L23" s="5">
        <v>3</v>
      </c>
      <c r="M23" s="5">
        <v>0</v>
      </c>
      <c r="N23" s="5">
        <v>5</v>
      </c>
      <c r="O23" s="5">
        <v>2</v>
      </c>
      <c r="P23" s="5">
        <v>8</v>
      </c>
      <c r="Q23" s="5">
        <v>0</v>
      </c>
      <c r="R23" s="5">
        <v>9</v>
      </c>
      <c r="S23" s="5">
        <v>1</v>
      </c>
      <c r="T23" s="5">
        <v>1</v>
      </c>
      <c r="U23" s="5">
        <v>0</v>
      </c>
      <c r="V23" s="5">
        <v>1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2</v>
      </c>
      <c r="AC23" s="5">
        <v>2</v>
      </c>
      <c r="AD23" s="5">
        <v>3</v>
      </c>
      <c r="AE23" s="5">
        <v>2</v>
      </c>
      <c r="AF23" s="5">
        <v>3</v>
      </c>
      <c r="AG23" s="5">
        <v>2</v>
      </c>
      <c r="AH23" s="5">
        <v>7</v>
      </c>
      <c r="AI23" s="5">
        <v>1</v>
      </c>
      <c r="AJ23" s="5">
        <v>3</v>
      </c>
      <c r="AK23" s="5">
        <v>0</v>
      </c>
      <c r="AL23" s="5">
        <v>0</v>
      </c>
      <c r="AM23" s="5">
        <v>1</v>
      </c>
      <c r="AN23" s="5">
        <v>0</v>
      </c>
      <c r="AO23" s="5">
        <v>5</v>
      </c>
      <c r="AP23" s="5">
        <v>0</v>
      </c>
      <c r="AQ23" s="5">
        <v>0</v>
      </c>
      <c r="AR23" s="5">
        <v>0</v>
      </c>
    </row>
    <row r="24" spans="1:44" ht="21.75" customHeight="1">
      <c r="A24" s="74"/>
      <c r="B24" s="8" t="s">
        <v>2</v>
      </c>
      <c r="C24" s="39">
        <f t="shared" si="0"/>
        <v>53</v>
      </c>
      <c r="D24" s="39">
        <f t="shared" si="1"/>
        <v>190</v>
      </c>
      <c r="E24" s="9">
        <v>2</v>
      </c>
      <c r="F24" s="9">
        <v>4</v>
      </c>
      <c r="G24" s="9">
        <v>0</v>
      </c>
      <c r="H24" s="9">
        <v>4</v>
      </c>
      <c r="I24" s="9">
        <v>5</v>
      </c>
      <c r="J24" s="9">
        <v>17</v>
      </c>
      <c r="K24" s="9">
        <v>1</v>
      </c>
      <c r="L24" s="9">
        <v>12</v>
      </c>
      <c r="M24" s="9">
        <v>3</v>
      </c>
      <c r="N24" s="9">
        <v>21</v>
      </c>
      <c r="O24" s="9">
        <v>12</v>
      </c>
      <c r="P24" s="9">
        <v>49</v>
      </c>
      <c r="Q24" s="9">
        <v>5</v>
      </c>
      <c r="R24" s="9">
        <v>16</v>
      </c>
      <c r="S24" s="9">
        <v>2</v>
      </c>
      <c r="T24" s="9">
        <v>6</v>
      </c>
      <c r="U24" s="9">
        <v>1</v>
      </c>
      <c r="V24" s="9">
        <v>2</v>
      </c>
      <c r="W24" s="9">
        <v>0</v>
      </c>
      <c r="X24" s="9">
        <v>1</v>
      </c>
      <c r="Y24" s="9">
        <v>2</v>
      </c>
      <c r="Z24" s="9">
        <v>9</v>
      </c>
      <c r="AA24" s="9">
        <v>2</v>
      </c>
      <c r="AB24" s="9">
        <v>8</v>
      </c>
      <c r="AC24" s="9">
        <v>3</v>
      </c>
      <c r="AD24" s="9">
        <v>9</v>
      </c>
      <c r="AE24" s="9">
        <v>1</v>
      </c>
      <c r="AF24" s="9">
        <v>4</v>
      </c>
      <c r="AG24" s="9">
        <v>2</v>
      </c>
      <c r="AH24" s="9">
        <v>5</v>
      </c>
      <c r="AI24" s="9">
        <v>4</v>
      </c>
      <c r="AJ24" s="9">
        <v>9</v>
      </c>
      <c r="AK24" s="9">
        <v>0</v>
      </c>
      <c r="AL24" s="9">
        <v>1</v>
      </c>
      <c r="AM24" s="9">
        <v>2</v>
      </c>
      <c r="AN24" s="9">
        <v>3</v>
      </c>
      <c r="AO24" s="9">
        <v>5</v>
      </c>
      <c r="AP24" s="9">
        <v>8</v>
      </c>
      <c r="AQ24" s="9">
        <v>1</v>
      </c>
      <c r="AR24" s="9">
        <v>2</v>
      </c>
    </row>
    <row r="25" spans="1:44" ht="21.75" customHeight="1">
      <c r="A25" s="75"/>
      <c r="B25" s="10" t="s">
        <v>3</v>
      </c>
      <c r="C25" s="40">
        <f t="shared" si="0"/>
        <v>17</v>
      </c>
      <c r="D25" s="40">
        <f t="shared" si="1"/>
        <v>142</v>
      </c>
      <c r="E25" s="11">
        <v>1</v>
      </c>
      <c r="F25" s="11">
        <v>3</v>
      </c>
      <c r="G25" s="11">
        <v>0</v>
      </c>
      <c r="H25" s="11">
        <v>5</v>
      </c>
      <c r="I25" s="11">
        <v>0</v>
      </c>
      <c r="J25" s="11">
        <v>17</v>
      </c>
      <c r="K25" s="11">
        <v>0</v>
      </c>
      <c r="L25" s="11">
        <v>4</v>
      </c>
      <c r="M25" s="11">
        <v>1</v>
      </c>
      <c r="N25" s="11">
        <v>23</v>
      </c>
      <c r="O25" s="11">
        <v>6</v>
      </c>
      <c r="P25" s="11">
        <v>22</v>
      </c>
      <c r="Q25" s="11">
        <v>2</v>
      </c>
      <c r="R25" s="11">
        <v>12</v>
      </c>
      <c r="S25" s="11">
        <v>2</v>
      </c>
      <c r="T25" s="11">
        <v>7</v>
      </c>
      <c r="U25" s="11">
        <v>1</v>
      </c>
      <c r="V25" s="11">
        <v>4</v>
      </c>
      <c r="W25" s="11">
        <v>0</v>
      </c>
      <c r="X25" s="11">
        <v>3</v>
      </c>
      <c r="Y25" s="11">
        <v>1</v>
      </c>
      <c r="Z25" s="11">
        <v>4</v>
      </c>
      <c r="AA25" s="11">
        <v>0</v>
      </c>
      <c r="AB25" s="11">
        <v>5</v>
      </c>
      <c r="AC25" s="11">
        <v>0</v>
      </c>
      <c r="AD25" s="11">
        <v>10</v>
      </c>
      <c r="AE25" s="11">
        <v>1</v>
      </c>
      <c r="AF25" s="11">
        <v>8</v>
      </c>
      <c r="AG25" s="11">
        <v>1</v>
      </c>
      <c r="AH25" s="11">
        <v>4</v>
      </c>
      <c r="AI25" s="11">
        <v>1</v>
      </c>
      <c r="AJ25" s="11">
        <v>6</v>
      </c>
      <c r="AK25" s="11">
        <v>0</v>
      </c>
      <c r="AL25" s="11">
        <v>0</v>
      </c>
      <c r="AM25" s="11">
        <v>0</v>
      </c>
      <c r="AN25" s="11">
        <v>1</v>
      </c>
      <c r="AO25" s="11">
        <v>0</v>
      </c>
      <c r="AP25" s="11">
        <v>3</v>
      </c>
      <c r="AQ25" s="11">
        <v>0</v>
      </c>
      <c r="AR25" s="11">
        <v>1</v>
      </c>
    </row>
    <row r="26" spans="1:44" ht="21.75" customHeight="1">
      <c r="A26" s="13" t="s">
        <v>4</v>
      </c>
      <c r="B26" s="14" t="s">
        <v>1</v>
      </c>
      <c r="C26" s="41">
        <f aca="true" t="shared" si="2" ref="C26:AR26">C8+C11+C14+C17+C20+C23</f>
        <v>107</v>
      </c>
      <c r="D26" s="17">
        <f t="shared" si="2"/>
        <v>82</v>
      </c>
      <c r="E26" s="41">
        <f t="shared" si="2"/>
        <v>9</v>
      </c>
      <c r="F26" s="17">
        <f t="shared" si="2"/>
        <v>4</v>
      </c>
      <c r="G26" s="41">
        <f t="shared" si="2"/>
        <v>1</v>
      </c>
      <c r="H26" s="17">
        <f t="shared" si="2"/>
        <v>1</v>
      </c>
      <c r="I26" s="41">
        <f t="shared" si="2"/>
        <v>2</v>
      </c>
      <c r="J26" s="17">
        <f t="shared" si="2"/>
        <v>7</v>
      </c>
      <c r="K26" s="41">
        <f t="shared" si="2"/>
        <v>2</v>
      </c>
      <c r="L26" s="17">
        <f t="shared" si="2"/>
        <v>4</v>
      </c>
      <c r="M26" s="41">
        <f t="shared" si="2"/>
        <v>0</v>
      </c>
      <c r="N26" s="17">
        <f t="shared" si="2"/>
        <v>8</v>
      </c>
      <c r="O26" s="41">
        <f t="shared" si="2"/>
        <v>22</v>
      </c>
      <c r="P26" s="17">
        <f t="shared" si="2"/>
        <v>11</v>
      </c>
      <c r="Q26" s="41">
        <f t="shared" si="2"/>
        <v>3</v>
      </c>
      <c r="R26" s="17">
        <f t="shared" si="2"/>
        <v>10</v>
      </c>
      <c r="S26" s="41">
        <f t="shared" si="2"/>
        <v>3</v>
      </c>
      <c r="T26" s="17">
        <f t="shared" si="2"/>
        <v>1</v>
      </c>
      <c r="U26" s="41">
        <f t="shared" si="2"/>
        <v>0</v>
      </c>
      <c r="V26" s="17">
        <f t="shared" si="2"/>
        <v>1</v>
      </c>
      <c r="W26" s="41">
        <f t="shared" si="2"/>
        <v>1</v>
      </c>
      <c r="X26" s="17">
        <f t="shared" si="2"/>
        <v>1</v>
      </c>
      <c r="Y26" s="41">
        <f t="shared" si="2"/>
        <v>2</v>
      </c>
      <c r="Z26" s="17">
        <f t="shared" si="2"/>
        <v>1</v>
      </c>
      <c r="AA26" s="41">
        <f t="shared" si="2"/>
        <v>1</v>
      </c>
      <c r="AB26" s="17">
        <f t="shared" si="2"/>
        <v>2</v>
      </c>
      <c r="AC26" s="41">
        <f t="shared" si="2"/>
        <v>10</v>
      </c>
      <c r="AD26" s="17">
        <f t="shared" si="2"/>
        <v>6</v>
      </c>
      <c r="AE26" s="41">
        <f t="shared" si="2"/>
        <v>26</v>
      </c>
      <c r="AF26" s="17">
        <f t="shared" si="2"/>
        <v>5</v>
      </c>
      <c r="AG26" s="41">
        <f t="shared" si="2"/>
        <v>4</v>
      </c>
      <c r="AH26" s="17">
        <f t="shared" si="2"/>
        <v>8</v>
      </c>
      <c r="AI26" s="41">
        <f t="shared" si="2"/>
        <v>9</v>
      </c>
      <c r="AJ26" s="17">
        <f t="shared" si="2"/>
        <v>9</v>
      </c>
      <c r="AK26" s="41">
        <f t="shared" si="2"/>
        <v>0</v>
      </c>
      <c r="AL26" s="17">
        <f t="shared" si="2"/>
        <v>2</v>
      </c>
      <c r="AM26" s="41">
        <f t="shared" si="2"/>
        <v>4</v>
      </c>
      <c r="AN26" s="17">
        <f t="shared" si="2"/>
        <v>0</v>
      </c>
      <c r="AO26" s="41">
        <f t="shared" si="2"/>
        <v>6</v>
      </c>
      <c r="AP26" s="17">
        <f t="shared" si="2"/>
        <v>0</v>
      </c>
      <c r="AQ26" s="41">
        <f t="shared" si="2"/>
        <v>2</v>
      </c>
      <c r="AR26" s="17">
        <f t="shared" si="2"/>
        <v>1</v>
      </c>
    </row>
    <row r="27" spans="1:44" ht="21.75" customHeight="1">
      <c r="A27" s="18" t="s">
        <v>5</v>
      </c>
      <c r="B27" s="19" t="s">
        <v>2</v>
      </c>
      <c r="C27" s="39">
        <f aca="true" t="shared" si="3" ref="C27:AR28">C9+C12+C15+C18+C21+C24</f>
        <v>498</v>
      </c>
      <c r="D27" s="22">
        <f t="shared" si="3"/>
        <v>736</v>
      </c>
      <c r="E27" s="39">
        <f t="shared" si="3"/>
        <v>23</v>
      </c>
      <c r="F27" s="22">
        <f t="shared" si="3"/>
        <v>34</v>
      </c>
      <c r="G27" s="39">
        <f t="shared" si="3"/>
        <v>14</v>
      </c>
      <c r="H27" s="22">
        <f t="shared" si="3"/>
        <v>24</v>
      </c>
      <c r="I27" s="39">
        <f t="shared" si="3"/>
        <v>30</v>
      </c>
      <c r="J27" s="22">
        <f t="shared" si="3"/>
        <v>42</v>
      </c>
      <c r="K27" s="39">
        <f t="shared" si="3"/>
        <v>22</v>
      </c>
      <c r="L27" s="22">
        <f t="shared" si="3"/>
        <v>39</v>
      </c>
      <c r="M27" s="39">
        <f t="shared" si="3"/>
        <v>38</v>
      </c>
      <c r="N27" s="22">
        <f t="shared" si="3"/>
        <v>64</v>
      </c>
      <c r="O27" s="39">
        <f t="shared" si="3"/>
        <v>104</v>
      </c>
      <c r="P27" s="22">
        <f t="shared" si="3"/>
        <v>148</v>
      </c>
      <c r="Q27" s="39">
        <f t="shared" si="3"/>
        <v>32</v>
      </c>
      <c r="R27" s="22">
        <f t="shared" si="3"/>
        <v>50</v>
      </c>
      <c r="S27" s="39">
        <f t="shared" si="3"/>
        <v>10</v>
      </c>
      <c r="T27" s="22">
        <f t="shared" si="3"/>
        <v>16</v>
      </c>
      <c r="U27" s="39">
        <f t="shared" si="3"/>
        <v>17</v>
      </c>
      <c r="V27" s="22">
        <f t="shared" si="3"/>
        <v>13</v>
      </c>
      <c r="W27" s="39">
        <f t="shared" si="3"/>
        <v>8</v>
      </c>
      <c r="X27" s="22">
        <f t="shared" si="3"/>
        <v>15</v>
      </c>
      <c r="Y27" s="39">
        <f t="shared" si="3"/>
        <v>13</v>
      </c>
      <c r="Z27" s="22">
        <f t="shared" si="3"/>
        <v>24</v>
      </c>
      <c r="AA27" s="39">
        <f t="shared" si="3"/>
        <v>19</v>
      </c>
      <c r="AB27" s="22">
        <f t="shared" si="3"/>
        <v>40</v>
      </c>
      <c r="AC27" s="39">
        <f t="shared" si="3"/>
        <v>24</v>
      </c>
      <c r="AD27" s="22">
        <f t="shared" si="3"/>
        <v>39</v>
      </c>
      <c r="AE27" s="39">
        <f t="shared" si="3"/>
        <v>19</v>
      </c>
      <c r="AF27" s="22">
        <f t="shared" si="3"/>
        <v>18</v>
      </c>
      <c r="AG27" s="39">
        <f t="shared" si="3"/>
        <v>15</v>
      </c>
      <c r="AH27" s="22">
        <f t="shared" si="3"/>
        <v>29</v>
      </c>
      <c r="AI27" s="39">
        <f t="shared" si="3"/>
        <v>39</v>
      </c>
      <c r="AJ27" s="22">
        <f t="shared" si="3"/>
        <v>56</v>
      </c>
      <c r="AK27" s="39">
        <f t="shared" si="3"/>
        <v>17</v>
      </c>
      <c r="AL27" s="22">
        <f t="shared" si="3"/>
        <v>17</v>
      </c>
      <c r="AM27" s="39">
        <f t="shared" si="3"/>
        <v>23</v>
      </c>
      <c r="AN27" s="22">
        <f t="shared" si="3"/>
        <v>23</v>
      </c>
      <c r="AO27" s="39">
        <f t="shared" si="3"/>
        <v>25</v>
      </c>
      <c r="AP27" s="22">
        <f t="shared" si="3"/>
        <v>40</v>
      </c>
      <c r="AQ27" s="39">
        <f t="shared" si="3"/>
        <v>6</v>
      </c>
      <c r="AR27" s="22">
        <f t="shared" si="3"/>
        <v>5</v>
      </c>
    </row>
    <row r="28" spans="1:44" s="31" customFormat="1" ht="21.75" customHeight="1">
      <c r="A28" s="23"/>
      <c r="B28" s="24" t="s">
        <v>3</v>
      </c>
      <c r="C28" s="40">
        <f t="shared" si="3"/>
        <v>372</v>
      </c>
      <c r="D28" s="27">
        <f>D10+D13+D16+D19+D22+D25</f>
        <v>651</v>
      </c>
      <c r="E28" s="40">
        <f t="shared" si="3"/>
        <v>12</v>
      </c>
      <c r="F28" s="27">
        <f>F10+F13+F16+F19+F22+F25</f>
        <v>33</v>
      </c>
      <c r="G28" s="40">
        <f t="shared" si="3"/>
        <v>3</v>
      </c>
      <c r="H28" s="27">
        <f>H10+H13+H16+H19+H22+H25</f>
        <v>22</v>
      </c>
      <c r="I28" s="40">
        <f t="shared" si="3"/>
        <v>21</v>
      </c>
      <c r="J28" s="27">
        <f>J10+J13+J16+J19+J22+J25</f>
        <v>43</v>
      </c>
      <c r="K28" s="40">
        <f t="shared" si="3"/>
        <v>19</v>
      </c>
      <c r="L28" s="27">
        <f>L10+L13+L16+L19+L22+L25</f>
        <v>33</v>
      </c>
      <c r="M28" s="40">
        <f t="shared" si="3"/>
        <v>46</v>
      </c>
      <c r="N28" s="27">
        <f>N10+N13+N16+N19+N22+N25</f>
        <v>69</v>
      </c>
      <c r="O28" s="40">
        <f t="shared" si="3"/>
        <v>70</v>
      </c>
      <c r="P28" s="27">
        <f>P10+P13+P16+P19+P22+P25</f>
        <v>101</v>
      </c>
      <c r="Q28" s="40">
        <f t="shared" si="3"/>
        <v>26</v>
      </c>
      <c r="R28" s="27">
        <f>R10+R13+R16+R19+R22+R25</f>
        <v>45</v>
      </c>
      <c r="S28" s="40">
        <f t="shared" si="3"/>
        <v>18</v>
      </c>
      <c r="T28" s="27">
        <f>T10+T13+T16+T19+T22+T25</f>
        <v>22</v>
      </c>
      <c r="U28" s="40">
        <f t="shared" si="3"/>
        <v>21</v>
      </c>
      <c r="V28" s="27">
        <f>V10+V13+V16+V19+V22+V25</f>
        <v>23</v>
      </c>
      <c r="W28" s="40">
        <f t="shared" si="3"/>
        <v>7</v>
      </c>
      <c r="X28" s="27">
        <f>X10+X13+X16+X19+X22+X25</f>
        <v>17</v>
      </c>
      <c r="Y28" s="40">
        <f t="shared" si="3"/>
        <v>14</v>
      </c>
      <c r="Z28" s="27">
        <f>Z10+Z13+Z16+Z19+Z22+Z25</f>
        <v>18</v>
      </c>
      <c r="AA28" s="40">
        <f t="shared" si="3"/>
        <v>14</v>
      </c>
      <c r="AB28" s="27">
        <f>AB10+AB13+AB16+AB19+AB22+AB25</f>
        <v>26</v>
      </c>
      <c r="AC28" s="40">
        <f t="shared" si="3"/>
        <v>11</v>
      </c>
      <c r="AD28" s="27">
        <f>AD10+AD13+AD16+AD19+AD22+AD25</f>
        <v>44</v>
      </c>
      <c r="AE28" s="40">
        <f t="shared" si="3"/>
        <v>18</v>
      </c>
      <c r="AF28" s="27">
        <f>AF10+AF13+AF16+AF19+AF22+AF25</f>
        <v>29</v>
      </c>
      <c r="AG28" s="40">
        <f t="shared" si="3"/>
        <v>12</v>
      </c>
      <c r="AH28" s="27">
        <f>AH10+AH13+AH16+AH19+AH22+AH25</f>
        <v>19</v>
      </c>
      <c r="AI28" s="40">
        <f t="shared" si="3"/>
        <v>21</v>
      </c>
      <c r="AJ28" s="27">
        <f>AJ10+AJ13+AJ16+AJ19+AJ22+AJ25</f>
        <v>48</v>
      </c>
      <c r="AK28" s="40">
        <f t="shared" si="3"/>
        <v>11</v>
      </c>
      <c r="AL28" s="27">
        <f>AL10+AL13+AL16+AL19+AL22+AL25</f>
        <v>11</v>
      </c>
      <c r="AM28" s="40">
        <f t="shared" si="3"/>
        <v>16</v>
      </c>
      <c r="AN28" s="27">
        <f>AN10+AN13+AN16+AN19+AN22+AN25</f>
        <v>15</v>
      </c>
      <c r="AO28" s="40">
        <f t="shared" si="3"/>
        <v>11</v>
      </c>
      <c r="AP28" s="27">
        <f>AP10+AP13+AP16+AP19+AP22+AP25</f>
        <v>28</v>
      </c>
      <c r="AQ28" s="40">
        <f t="shared" si="3"/>
        <v>1</v>
      </c>
      <c r="AR28" s="27">
        <f>AR10+AR13+AR16+AR19+AR22+AR25</f>
        <v>5</v>
      </c>
    </row>
    <row r="29" spans="1:44" ht="21" customHeight="1">
      <c r="A29" s="28" t="s">
        <v>6</v>
      </c>
      <c r="B29" s="29"/>
      <c r="C29" s="30">
        <f>SUM(C26:C28)</f>
        <v>977</v>
      </c>
      <c r="D29" s="30">
        <f aca="true" t="shared" si="4" ref="D29:AR29">SUM(D26:D28)</f>
        <v>1469</v>
      </c>
      <c r="E29" s="30">
        <f>SUM(E26:E28)</f>
        <v>44</v>
      </c>
      <c r="F29" s="30">
        <f t="shared" si="4"/>
        <v>71</v>
      </c>
      <c r="G29" s="30">
        <f>SUM(G26:G28)</f>
        <v>18</v>
      </c>
      <c r="H29" s="30">
        <f t="shared" si="4"/>
        <v>47</v>
      </c>
      <c r="I29" s="30">
        <f>SUM(I26:I28)</f>
        <v>53</v>
      </c>
      <c r="J29" s="30">
        <f t="shared" si="4"/>
        <v>92</v>
      </c>
      <c r="K29" s="30">
        <f>SUM(K26:K28)</f>
        <v>43</v>
      </c>
      <c r="L29" s="30">
        <f t="shared" si="4"/>
        <v>76</v>
      </c>
      <c r="M29" s="30">
        <f>SUM(M26:M28)</f>
        <v>84</v>
      </c>
      <c r="N29" s="30">
        <f t="shared" si="4"/>
        <v>141</v>
      </c>
      <c r="O29" s="30">
        <f>SUM(O26:O28)</f>
        <v>196</v>
      </c>
      <c r="P29" s="30">
        <f t="shared" si="4"/>
        <v>260</v>
      </c>
      <c r="Q29" s="30">
        <f>SUM(Q26:Q28)</f>
        <v>61</v>
      </c>
      <c r="R29" s="30">
        <f t="shared" si="4"/>
        <v>105</v>
      </c>
      <c r="S29" s="30">
        <f>SUM(S26:S28)</f>
        <v>31</v>
      </c>
      <c r="T29" s="30">
        <f t="shared" si="4"/>
        <v>39</v>
      </c>
      <c r="U29" s="30">
        <f>SUM(U26:U28)</f>
        <v>38</v>
      </c>
      <c r="V29" s="30">
        <f t="shared" si="4"/>
        <v>37</v>
      </c>
      <c r="W29" s="30">
        <f>SUM(W26:W28)</f>
        <v>16</v>
      </c>
      <c r="X29" s="30">
        <f t="shared" si="4"/>
        <v>33</v>
      </c>
      <c r="Y29" s="30">
        <f>SUM(Y26:Y28)</f>
        <v>29</v>
      </c>
      <c r="Z29" s="30">
        <f t="shared" si="4"/>
        <v>43</v>
      </c>
      <c r="AA29" s="30">
        <f>SUM(AA26:AA28)</f>
        <v>34</v>
      </c>
      <c r="AB29" s="30">
        <f t="shared" si="4"/>
        <v>68</v>
      </c>
      <c r="AC29" s="30">
        <f>SUM(AC26:AC28)</f>
        <v>45</v>
      </c>
      <c r="AD29" s="30">
        <f t="shared" si="4"/>
        <v>89</v>
      </c>
      <c r="AE29" s="30">
        <f>SUM(AE26:AE28)</f>
        <v>63</v>
      </c>
      <c r="AF29" s="30">
        <f t="shared" si="4"/>
        <v>52</v>
      </c>
      <c r="AG29" s="30">
        <f>SUM(AG26:AG28)</f>
        <v>31</v>
      </c>
      <c r="AH29" s="30">
        <f t="shared" si="4"/>
        <v>56</v>
      </c>
      <c r="AI29" s="30">
        <f>SUM(AI26:AI28)</f>
        <v>69</v>
      </c>
      <c r="AJ29" s="30">
        <f t="shared" si="4"/>
        <v>113</v>
      </c>
      <c r="AK29" s="30">
        <f>SUM(AK26:AK28)</f>
        <v>28</v>
      </c>
      <c r="AL29" s="30">
        <f t="shared" si="4"/>
        <v>30</v>
      </c>
      <c r="AM29" s="30">
        <f>SUM(AM26:AM28)</f>
        <v>43</v>
      </c>
      <c r="AN29" s="30">
        <f t="shared" si="4"/>
        <v>38</v>
      </c>
      <c r="AO29" s="30">
        <f>SUM(AO26:AO28)</f>
        <v>42</v>
      </c>
      <c r="AP29" s="30">
        <f t="shared" si="4"/>
        <v>68</v>
      </c>
      <c r="AQ29" s="30">
        <f>SUM(AQ26:AQ28)</f>
        <v>9</v>
      </c>
      <c r="AR29" s="30">
        <f t="shared" si="4"/>
        <v>11</v>
      </c>
    </row>
    <row r="31" ht="21" customHeight="1">
      <c r="A31" s="42"/>
    </row>
  </sheetData>
  <sheetProtection/>
  <mergeCells count="53">
    <mergeCell ref="AQ4:AR4"/>
    <mergeCell ref="AA5:AB5"/>
    <mergeCell ref="AC5:AD5"/>
    <mergeCell ref="AE5:AF5"/>
    <mergeCell ref="AG5:AH5"/>
    <mergeCell ref="AI5:AJ5"/>
    <mergeCell ref="AK5:AL5"/>
    <mergeCell ref="AI4:AJ4"/>
    <mergeCell ref="AK4:AL4"/>
    <mergeCell ref="AM4:AN4"/>
    <mergeCell ref="U5:V5"/>
    <mergeCell ref="W5:X5"/>
    <mergeCell ref="Y5:Z5"/>
    <mergeCell ref="AM5:AN5"/>
    <mergeCell ref="AO5:AP5"/>
    <mergeCell ref="AQ5:AR5"/>
    <mergeCell ref="AO4:AP4"/>
    <mergeCell ref="E5:F5"/>
    <mergeCell ref="G5:H5"/>
    <mergeCell ref="I5:J5"/>
    <mergeCell ref="K5:L5"/>
    <mergeCell ref="M5:N5"/>
    <mergeCell ref="W4:X4"/>
    <mergeCell ref="Y4:Z4"/>
    <mergeCell ref="AA4:AB4"/>
    <mergeCell ref="AC4:AD4"/>
    <mergeCell ref="G4:H4"/>
    <mergeCell ref="I4:J4"/>
    <mergeCell ref="AE4:AF4"/>
    <mergeCell ref="AG4:AH4"/>
    <mergeCell ref="K4:L4"/>
    <mergeCell ref="M4:N4"/>
    <mergeCell ref="O4:P4"/>
    <mergeCell ref="Q4:R4"/>
    <mergeCell ref="S4:T4"/>
    <mergeCell ref="U4:V4"/>
    <mergeCell ref="O5:P5"/>
    <mergeCell ref="Q5:R5"/>
    <mergeCell ref="S5:T5"/>
    <mergeCell ref="A1:G1"/>
    <mergeCell ref="A2:G2"/>
    <mergeCell ref="A4:B4"/>
    <mergeCell ref="A5:B5"/>
    <mergeCell ref="C4:D4"/>
    <mergeCell ref="C5:D5"/>
    <mergeCell ref="E4:F4"/>
    <mergeCell ref="A23:A25"/>
    <mergeCell ref="A6:B6"/>
    <mergeCell ref="A8:A10"/>
    <mergeCell ref="A11:A13"/>
    <mergeCell ref="A14:A16"/>
    <mergeCell ref="A17:A19"/>
    <mergeCell ref="A20:A22"/>
  </mergeCells>
  <printOptions horizontalCentered="1"/>
  <pageMargins left="0.1968503937007874" right="0.1968503937007874" top="0.3937007874015748" bottom="0" header="0.3937007874015748" footer="0"/>
  <pageSetup horizontalDpi="300" verticalDpi="300" orientation="landscape" pageOrder="overThenDown" paperSize="9" scale="92" r:id="rId1"/>
  <headerFooter alignWithMargins="0">
    <oddHeader>&amp;L&amp;"TH SarabunPSK,ตัวหนา"&amp;16สถิติการออกใบอนุญาตขับรถใหม่และต่ออายุให้แก่คนพิการ ตามกฎหมายว่าด้วยรถยนต์ 
Driving Licence for Paralytic under Motor Vehicle Act&amp;R
</oddHeader>
    <oddFooter>&amp;L&amp;"TH SarabunPSK,ตัวเอียง"&amp;12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"/>
  <sheetViews>
    <sheetView showGridLines="0" zoomScalePageLayoutView="0" workbookViewId="0" topLeftCell="A1">
      <pane xSplit="4" ySplit="7" topLeftCell="E8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M1" sqref="M1"/>
    </sheetView>
  </sheetViews>
  <sheetFormatPr defaultColWidth="9.140625" defaultRowHeight="21" customHeight="1"/>
  <cols>
    <col min="1" max="1" width="35.57421875" style="2" customWidth="1"/>
    <col min="2" max="2" width="19.28125" style="2" customWidth="1"/>
    <col min="3" max="3" width="10.421875" style="2" customWidth="1"/>
    <col min="4" max="38" width="9.57421875" style="2" customWidth="1"/>
    <col min="39" max="16384" width="9.140625" style="2" customWidth="1"/>
  </cols>
  <sheetData>
    <row r="1" spans="1:8" ht="21" customHeight="1">
      <c r="A1" s="88"/>
      <c r="B1" s="88"/>
      <c r="C1" s="88"/>
      <c r="D1" s="88"/>
      <c r="E1" s="88"/>
      <c r="F1" s="88"/>
      <c r="G1" s="88"/>
      <c r="H1" s="33"/>
    </row>
    <row r="2" spans="1:38" ht="21" customHeight="1">
      <c r="A2" s="88"/>
      <c r="B2" s="88"/>
      <c r="C2" s="88"/>
      <c r="D2" s="88"/>
      <c r="E2" s="88"/>
      <c r="F2" s="88"/>
      <c r="G2" s="88"/>
      <c r="H2" s="33"/>
      <c r="M2" s="34"/>
      <c r="N2" s="34" t="str">
        <f>Regional!J2</f>
        <v>ปีงบประมาณ 2562</v>
      </c>
      <c r="Y2" s="34"/>
      <c r="Z2" s="34" t="str">
        <f>Regional!J2</f>
        <v>ปีงบประมาณ 2562</v>
      </c>
      <c r="AL2" s="34" t="str">
        <f>Regional!J2</f>
        <v>ปีงบประมาณ 2562</v>
      </c>
    </row>
    <row r="3" spans="1:38" ht="21" customHeight="1">
      <c r="A3" s="35"/>
      <c r="B3" s="3"/>
      <c r="C3" s="3"/>
      <c r="D3" s="3"/>
      <c r="E3" s="3"/>
      <c r="F3" s="3"/>
      <c r="G3" s="36"/>
      <c r="H3" s="44"/>
      <c r="M3" s="43"/>
      <c r="N3" s="34" t="str">
        <f>Regional!J3</f>
        <v>(ฉบับ : Issue)</v>
      </c>
      <c r="S3" s="37"/>
      <c r="T3" s="46"/>
      <c r="W3" s="37"/>
      <c r="X3" s="37"/>
      <c r="Y3" s="43"/>
      <c r="Z3" s="34" t="str">
        <f>Regional!J3</f>
        <v>(ฉบับ : Issue)</v>
      </c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4" t="str">
        <f>Regional!J3</f>
        <v>(ฉบับ : Issue)</v>
      </c>
    </row>
    <row r="4" spans="1:38" ht="22.5" customHeight="1">
      <c r="A4" s="71"/>
      <c r="B4" s="72"/>
      <c r="C4" s="78" t="s">
        <v>85</v>
      </c>
      <c r="D4" s="79"/>
      <c r="E4" s="78" t="s">
        <v>86</v>
      </c>
      <c r="F4" s="79"/>
      <c r="G4" s="78" t="s">
        <v>87</v>
      </c>
      <c r="H4" s="79"/>
      <c r="I4" s="78" t="s">
        <v>88</v>
      </c>
      <c r="J4" s="79"/>
      <c r="K4" s="78" t="s">
        <v>89</v>
      </c>
      <c r="L4" s="79"/>
      <c r="M4" s="78" t="s">
        <v>90</v>
      </c>
      <c r="N4" s="79"/>
      <c r="O4" s="78" t="s">
        <v>91</v>
      </c>
      <c r="P4" s="79"/>
      <c r="Q4" s="78" t="s">
        <v>92</v>
      </c>
      <c r="R4" s="79"/>
      <c r="S4" s="78" t="s">
        <v>93</v>
      </c>
      <c r="T4" s="79"/>
      <c r="U4" s="78" t="s">
        <v>94</v>
      </c>
      <c r="V4" s="79"/>
      <c r="W4" s="78" t="s">
        <v>95</v>
      </c>
      <c r="X4" s="79"/>
      <c r="Y4" s="78" t="s">
        <v>96</v>
      </c>
      <c r="Z4" s="79"/>
      <c r="AA4" s="78" t="s">
        <v>97</v>
      </c>
      <c r="AB4" s="79"/>
      <c r="AC4" s="78" t="s">
        <v>98</v>
      </c>
      <c r="AD4" s="79"/>
      <c r="AE4" s="78" t="s">
        <v>99</v>
      </c>
      <c r="AF4" s="79"/>
      <c r="AG4" s="78" t="s">
        <v>100</v>
      </c>
      <c r="AH4" s="79"/>
      <c r="AI4" s="78" t="s">
        <v>101</v>
      </c>
      <c r="AJ4" s="79"/>
      <c r="AK4" s="78" t="s">
        <v>102</v>
      </c>
      <c r="AL4" s="79"/>
    </row>
    <row r="5" spans="1:38" ht="20.25" customHeight="1">
      <c r="A5" s="76" t="s">
        <v>182</v>
      </c>
      <c r="B5" s="77"/>
      <c r="C5" s="80" t="s">
        <v>103</v>
      </c>
      <c r="D5" s="81"/>
      <c r="E5" s="80" t="s">
        <v>104</v>
      </c>
      <c r="F5" s="81"/>
      <c r="G5" s="80" t="s">
        <v>105</v>
      </c>
      <c r="H5" s="81"/>
      <c r="I5" s="80" t="s">
        <v>106</v>
      </c>
      <c r="J5" s="81"/>
      <c r="K5" s="80" t="s">
        <v>107</v>
      </c>
      <c r="L5" s="81"/>
      <c r="M5" s="80" t="s">
        <v>108</v>
      </c>
      <c r="N5" s="81"/>
      <c r="O5" s="80" t="s">
        <v>109</v>
      </c>
      <c r="P5" s="81"/>
      <c r="Q5" s="89" t="s">
        <v>110</v>
      </c>
      <c r="R5" s="90"/>
      <c r="S5" s="89" t="s">
        <v>111</v>
      </c>
      <c r="T5" s="90"/>
      <c r="U5" s="89" t="s">
        <v>112</v>
      </c>
      <c r="V5" s="90"/>
      <c r="W5" s="89" t="s">
        <v>113</v>
      </c>
      <c r="X5" s="90"/>
      <c r="Y5" s="89" t="s">
        <v>114</v>
      </c>
      <c r="Z5" s="90"/>
      <c r="AA5" s="89" t="s">
        <v>115</v>
      </c>
      <c r="AB5" s="90"/>
      <c r="AC5" s="89" t="s">
        <v>116</v>
      </c>
      <c r="AD5" s="90"/>
      <c r="AE5" s="89" t="s">
        <v>117</v>
      </c>
      <c r="AF5" s="90"/>
      <c r="AG5" s="89" t="s">
        <v>118</v>
      </c>
      <c r="AH5" s="90"/>
      <c r="AI5" s="89" t="s">
        <v>119</v>
      </c>
      <c r="AJ5" s="90"/>
      <c r="AK5" s="89" t="s">
        <v>120</v>
      </c>
      <c r="AL5" s="90"/>
    </row>
    <row r="6" spans="1:38" ht="17.25" customHeight="1">
      <c r="A6" s="76" t="s">
        <v>173</v>
      </c>
      <c r="B6" s="77"/>
      <c r="C6" s="58" t="s">
        <v>183</v>
      </c>
      <c r="D6" s="58" t="s">
        <v>184</v>
      </c>
      <c r="E6" s="58" t="s">
        <v>183</v>
      </c>
      <c r="F6" s="58" t="s">
        <v>184</v>
      </c>
      <c r="G6" s="58" t="s">
        <v>183</v>
      </c>
      <c r="H6" s="58" t="s">
        <v>184</v>
      </c>
      <c r="I6" s="58" t="s">
        <v>183</v>
      </c>
      <c r="J6" s="58" t="s">
        <v>184</v>
      </c>
      <c r="K6" s="58" t="s">
        <v>183</v>
      </c>
      <c r="L6" s="58" t="s">
        <v>184</v>
      </c>
      <c r="M6" s="58" t="s">
        <v>183</v>
      </c>
      <c r="N6" s="58" t="s">
        <v>184</v>
      </c>
      <c r="O6" s="58" t="s">
        <v>183</v>
      </c>
      <c r="P6" s="58" t="s">
        <v>184</v>
      </c>
      <c r="Q6" s="58" t="s">
        <v>183</v>
      </c>
      <c r="R6" s="58" t="s">
        <v>184</v>
      </c>
      <c r="S6" s="58" t="s">
        <v>183</v>
      </c>
      <c r="T6" s="58" t="s">
        <v>184</v>
      </c>
      <c r="U6" s="58" t="s">
        <v>183</v>
      </c>
      <c r="V6" s="58" t="s">
        <v>184</v>
      </c>
      <c r="W6" s="58" t="s">
        <v>183</v>
      </c>
      <c r="X6" s="58" t="s">
        <v>184</v>
      </c>
      <c r="Y6" s="58" t="s">
        <v>183</v>
      </c>
      <c r="Z6" s="58" t="s">
        <v>184</v>
      </c>
      <c r="AA6" s="58" t="s">
        <v>183</v>
      </c>
      <c r="AB6" s="58" t="s">
        <v>184</v>
      </c>
      <c r="AC6" s="58" t="s">
        <v>183</v>
      </c>
      <c r="AD6" s="58" t="s">
        <v>184</v>
      </c>
      <c r="AE6" s="58" t="s">
        <v>183</v>
      </c>
      <c r="AF6" s="58" t="s">
        <v>184</v>
      </c>
      <c r="AG6" s="58" t="s">
        <v>183</v>
      </c>
      <c r="AH6" s="58" t="s">
        <v>184</v>
      </c>
      <c r="AI6" s="58" t="s">
        <v>183</v>
      </c>
      <c r="AJ6" s="58" t="s">
        <v>184</v>
      </c>
      <c r="AK6" s="58" t="s">
        <v>183</v>
      </c>
      <c r="AL6" s="58" t="s">
        <v>184</v>
      </c>
    </row>
    <row r="7" spans="1:38" s="68" customFormat="1" ht="18" customHeight="1">
      <c r="A7" s="65"/>
      <c r="B7" s="66"/>
      <c r="C7" s="67" t="s">
        <v>202</v>
      </c>
      <c r="D7" s="67" t="s">
        <v>203</v>
      </c>
      <c r="E7" s="67" t="s">
        <v>202</v>
      </c>
      <c r="F7" s="67" t="s">
        <v>203</v>
      </c>
      <c r="G7" s="67" t="s">
        <v>202</v>
      </c>
      <c r="H7" s="67" t="s">
        <v>203</v>
      </c>
      <c r="I7" s="67" t="s">
        <v>202</v>
      </c>
      <c r="J7" s="67" t="s">
        <v>203</v>
      </c>
      <c r="K7" s="67" t="s">
        <v>202</v>
      </c>
      <c r="L7" s="67" t="s">
        <v>203</v>
      </c>
      <c r="M7" s="67" t="s">
        <v>202</v>
      </c>
      <c r="N7" s="67" t="s">
        <v>203</v>
      </c>
      <c r="O7" s="67" t="s">
        <v>202</v>
      </c>
      <c r="P7" s="67" t="s">
        <v>203</v>
      </c>
      <c r="Q7" s="67" t="s">
        <v>202</v>
      </c>
      <c r="R7" s="67" t="s">
        <v>203</v>
      </c>
      <c r="S7" s="67" t="s">
        <v>202</v>
      </c>
      <c r="T7" s="67" t="s">
        <v>203</v>
      </c>
      <c r="U7" s="67" t="s">
        <v>202</v>
      </c>
      <c r="V7" s="67" t="s">
        <v>203</v>
      </c>
      <c r="W7" s="67" t="s">
        <v>202</v>
      </c>
      <c r="X7" s="67" t="s">
        <v>203</v>
      </c>
      <c r="Y7" s="67" t="s">
        <v>202</v>
      </c>
      <c r="Z7" s="67" t="s">
        <v>203</v>
      </c>
      <c r="AA7" s="67" t="s">
        <v>202</v>
      </c>
      <c r="AB7" s="67" t="s">
        <v>203</v>
      </c>
      <c r="AC7" s="67" t="s">
        <v>202</v>
      </c>
      <c r="AD7" s="67" t="s">
        <v>203</v>
      </c>
      <c r="AE7" s="67" t="s">
        <v>202</v>
      </c>
      <c r="AF7" s="67" t="s">
        <v>203</v>
      </c>
      <c r="AG7" s="67" t="s">
        <v>202</v>
      </c>
      <c r="AH7" s="67" t="s">
        <v>203</v>
      </c>
      <c r="AI7" s="67" t="s">
        <v>202</v>
      </c>
      <c r="AJ7" s="67" t="s">
        <v>203</v>
      </c>
      <c r="AK7" s="67" t="s">
        <v>202</v>
      </c>
      <c r="AL7" s="67" t="s">
        <v>203</v>
      </c>
    </row>
    <row r="8" spans="1:38" ht="21.75" customHeight="1">
      <c r="A8" s="74" t="s">
        <v>186</v>
      </c>
      <c r="B8" s="12" t="s">
        <v>1</v>
      </c>
      <c r="C8" s="41">
        <f>E8+G8+I8+K8+M8+O8+Q8+S8+U8+W8+Y8+AA8+AC8+AE8+AG8+AI8+AK8</f>
        <v>39</v>
      </c>
      <c r="D8" s="41">
        <f>F8+H8+J8+L8+N8+P8+R8+T8+V8+X8+Z8+AB8+AD8+AF8+AH8+AJ8+AL8</f>
        <v>0</v>
      </c>
      <c r="E8" s="5">
        <v>5</v>
      </c>
      <c r="F8" s="5">
        <v>0</v>
      </c>
      <c r="G8" s="5">
        <v>1</v>
      </c>
      <c r="H8" s="5">
        <v>0</v>
      </c>
      <c r="I8" s="5">
        <v>5</v>
      </c>
      <c r="J8" s="5">
        <v>0</v>
      </c>
      <c r="K8" s="5">
        <v>6</v>
      </c>
      <c r="L8" s="5">
        <v>0</v>
      </c>
      <c r="M8" s="5">
        <v>0</v>
      </c>
      <c r="N8" s="5">
        <v>0</v>
      </c>
      <c r="O8" s="5">
        <v>3</v>
      </c>
      <c r="P8" s="5">
        <v>0</v>
      </c>
      <c r="Q8" s="5">
        <v>1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4</v>
      </c>
      <c r="X8" s="5">
        <v>0</v>
      </c>
      <c r="Y8" s="5">
        <v>1</v>
      </c>
      <c r="Z8" s="5">
        <v>0</v>
      </c>
      <c r="AA8" s="5">
        <v>2</v>
      </c>
      <c r="AB8" s="5">
        <v>0</v>
      </c>
      <c r="AC8" s="5">
        <v>1</v>
      </c>
      <c r="AD8" s="5">
        <v>0</v>
      </c>
      <c r="AE8" s="5">
        <v>3</v>
      </c>
      <c r="AF8" s="5">
        <v>0</v>
      </c>
      <c r="AG8" s="5">
        <v>3</v>
      </c>
      <c r="AH8" s="5">
        <v>0</v>
      </c>
      <c r="AI8" s="5">
        <v>1</v>
      </c>
      <c r="AJ8" s="5">
        <v>0</v>
      </c>
      <c r="AK8" s="5">
        <v>2</v>
      </c>
      <c r="AL8" s="5">
        <v>0</v>
      </c>
    </row>
    <row r="9" spans="1:38" ht="21.75" customHeight="1">
      <c r="A9" s="74"/>
      <c r="B9" s="8" t="s">
        <v>2</v>
      </c>
      <c r="C9" s="39">
        <f aca="true" t="shared" si="0" ref="C9:C25">E9+G9+I9+K9+M9+O9+Q9+S9+U9+W9+Y9+AA9+AC9+AE9+AG9+AI9+AK9</f>
        <v>199</v>
      </c>
      <c r="D9" s="39">
        <f aca="true" t="shared" si="1" ref="D9:D25">F9+H9+J9+L9+N9+P9+R9+T9+V9+X9+Z9+AB9+AD9+AF9+AH9+AJ9+AL9</f>
        <v>0</v>
      </c>
      <c r="E9" s="9">
        <v>21</v>
      </c>
      <c r="F9" s="9">
        <v>0</v>
      </c>
      <c r="G9" s="9">
        <v>3</v>
      </c>
      <c r="H9" s="9">
        <v>0</v>
      </c>
      <c r="I9" s="9">
        <v>15</v>
      </c>
      <c r="J9" s="9">
        <v>0</v>
      </c>
      <c r="K9" s="9">
        <v>14</v>
      </c>
      <c r="L9" s="9">
        <v>0</v>
      </c>
      <c r="M9" s="9">
        <v>7</v>
      </c>
      <c r="N9" s="9">
        <v>0</v>
      </c>
      <c r="O9" s="9">
        <v>7</v>
      </c>
      <c r="P9" s="9">
        <v>0</v>
      </c>
      <c r="Q9" s="9">
        <v>11</v>
      </c>
      <c r="R9" s="9">
        <v>0</v>
      </c>
      <c r="S9" s="9">
        <v>3</v>
      </c>
      <c r="T9" s="9">
        <v>0</v>
      </c>
      <c r="U9" s="9">
        <v>6</v>
      </c>
      <c r="V9" s="9">
        <v>0</v>
      </c>
      <c r="W9" s="9">
        <v>13</v>
      </c>
      <c r="X9" s="9">
        <v>0</v>
      </c>
      <c r="Y9" s="9">
        <v>9</v>
      </c>
      <c r="Z9" s="9">
        <v>0</v>
      </c>
      <c r="AA9" s="9">
        <v>21</v>
      </c>
      <c r="AB9" s="9">
        <v>0</v>
      </c>
      <c r="AC9" s="9">
        <v>27</v>
      </c>
      <c r="AD9" s="9">
        <v>0</v>
      </c>
      <c r="AE9" s="9">
        <v>5</v>
      </c>
      <c r="AF9" s="9">
        <v>0</v>
      </c>
      <c r="AG9" s="9">
        <v>15</v>
      </c>
      <c r="AH9" s="9">
        <v>0</v>
      </c>
      <c r="AI9" s="9">
        <v>17</v>
      </c>
      <c r="AJ9" s="9">
        <v>0</v>
      </c>
      <c r="AK9" s="9">
        <v>5</v>
      </c>
      <c r="AL9" s="9">
        <v>0</v>
      </c>
    </row>
    <row r="10" spans="1:38" ht="21.75" customHeight="1">
      <c r="A10" s="75"/>
      <c r="B10" s="10" t="s">
        <v>3</v>
      </c>
      <c r="C10" s="40">
        <f t="shared" si="0"/>
        <v>136</v>
      </c>
      <c r="D10" s="40">
        <f t="shared" si="1"/>
        <v>0</v>
      </c>
      <c r="E10" s="11">
        <v>13</v>
      </c>
      <c r="F10" s="11">
        <v>0</v>
      </c>
      <c r="G10" s="11">
        <v>0</v>
      </c>
      <c r="H10" s="11">
        <v>0</v>
      </c>
      <c r="I10" s="11">
        <v>15</v>
      </c>
      <c r="J10" s="11">
        <v>0</v>
      </c>
      <c r="K10" s="11">
        <v>4</v>
      </c>
      <c r="L10" s="11">
        <v>0</v>
      </c>
      <c r="M10" s="11">
        <v>4</v>
      </c>
      <c r="N10" s="11">
        <v>0</v>
      </c>
      <c r="O10" s="11">
        <v>12</v>
      </c>
      <c r="P10" s="11">
        <v>0</v>
      </c>
      <c r="Q10" s="11">
        <v>6</v>
      </c>
      <c r="R10" s="11">
        <v>0</v>
      </c>
      <c r="S10" s="11">
        <v>8</v>
      </c>
      <c r="T10" s="11">
        <v>0</v>
      </c>
      <c r="U10" s="11">
        <v>4</v>
      </c>
      <c r="V10" s="11">
        <v>0</v>
      </c>
      <c r="W10" s="11">
        <v>7</v>
      </c>
      <c r="X10" s="11">
        <v>0</v>
      </c>
      <c r="Y10" s="11">
        <v>5</v>
      </c>
      <c r="Z10" s="11">
        <v>0</v>
      </c>
      <c r="AA10" s="11">
        <v>21</v>
      </c>
      <c r="AB10" s="11">
        <v>0</v>
      </c>
      <c r="AC10" s="11">
        <v>7</v>
      </c>
      <c r="AD10" s="11">
        <v>0</v>
      </c>
      <c r="AE10" s="11">
        <v>2</v>
      </c>
      <c r="AF10" s="11">
        <v>0</v>
      </c>
      <c r="AG10" s="11">
        <v>4</v>
      </c>
      <c r="AH10" s="11">
        <v>0</v>
      </c>
      <c r="AI10" s="11">
        <v>7</v>
      </c>
      <c r="AJ10" s="11">
        <v>0</v>
      </c>
      <c r="AK10" s="11">
        <v>17</v>
      </c>
      <c r="AL10" s="11">
        <v>0</v>
      </c>
    </row>
    <row r="11" spans="1:38" ht="21.75" customHeight="1">
      <c r="A11" s="73" t="s">
        <v>185</v>
      </c>
      <c r="B11" s="12" t="s">
        <v>1</v>
      </c>
      <c r="C11" s="41">
        <f t="shared" si="0"/>
        <v>26</v>
      </c>
      <c r="D11" s="41">
        <f t="shared" si="1"/>
        <v>31</v>
      </c>
      <c r="E11" s="5">
        <v>0</v>
      </c>
      <c r="F11" s="5">
        <v>2</v>
      </c>
      <c r="G11" s="5">
        <v>1</v>
      </c>
      <c r="H11" s="5">
        <v>0</v>
      </c>
      <c r="I11" s="5">
        <v>7</v>
      </c>
      <c r="J11" s="5">
        <v>7</v>
      </c>
      <c r="K11" s="5">
        <v>0</v>
      </c>
      <c r="L11" s="5">
        <v>0</v>
      </c>
      <c r="M11" s="5">
        <v>1</v>
      </c>
      <c r="N11" s="5">
        <v>2</v>
      </c>
      <c r="O11" s="5">
        <v>4</v>
      </c>
      <c r="P11" s="5">
        <v>2</v>
      </c>
      <c r="Q11" s="5">
        <v>4</v>
      </c>
      <c r="R11" s="5">
        <v>1</v>
      </c>
      <c r="S11" s="5">
        <v>2</v>
      </c>
      <c r="T11" s="5">
        <v>1</v>
      </c>
      <c r="U11" s="5">
        <v>1</v>
      </c>
      <c r="V11" s="5">
        <v>1</v>
      </c>
      <c r="W11" s="5">
        <v>2</v>
      </c>
      <c r="X11" s="5">
        <v>1</v>
      </c>
      <c r="Y11" s="5">
        <v>0</v>
      </c>
      <c r="Z11" s="5">
        <v>1</v>
      </c>
      <c r="AA11" s="5">
        <v>0</v>
      </c>
      <c r="AB11" s="5">
        <v>7</v>
      </c>
      <c r="AC11" s="5">
        <v>1</v>
      </c>
      <c r="AD11" s="5">
        <v>1</v>
      </c>
      <c r="AE11" s="5">
        <v>0</v>
      </c>
      <c r="AF11" s="5">
        <v>2</v>
      </c>
      <c r="AG11" s="5">
        <v>1</v>
      </c>
      <c r="AH11" s="5">
        <v>0</v>
      </c>
      <c r="AI11" s="5">
        <v>2</v>
      </c>
      <c r="AJ11" s="5">
        <v>1</v>
      </c>
      <c r="AK11" s="5">
        <v>0</v>
      </c>
      <c r="AL11" s="5">
        <v>2</v>
      </c>
    </row>
    <row r="12" spans="1:38" ht="21.75" customHeight="1">
      <c r="A12" s="74"/>
      <c r="B12" s="8" t="s">
        <v>2</v>
      </c>
      <c r="C12" s="39">
        <f t="shared" si="0"/>
        <v>165</v>
      </c>
      <c r="D12" s="39">
        <f t="shared" si="1"/>
        <v>486</v>
      </c>
      <c r="E12" s="9">
        <v>21</v>
      </c>
      <c r="F12" s="9">
        <v>40</v>
      </c>
      <c r="G12" s="9">
        <v>3</v>
      </c>
      <c r="H12" s="9">
        <v>3</v>
      </c>
      <c r="I12" s="9">
        <v>26</v>
      </c>
      <c r="J12" s="9">
        <v>51</v>
      </c>
      <c r="K12" s="9">
        <v>9</v>
      </c>
      <c r="L12" s="9">
        <v>31</v>
      </c>
      <c r="M12" s="9">
        <v>0</v>
      </c>
      <c r="N12" s="9">
        <v>9</v>
      </c>
      <c r="O12" s="9">
        <v>5</v>
      </c>
      <c r="P12" s="9">
        <v>13</v>
      </c>
      <c r="Q12" s="9">
        <v>8</v>
      </c>
      <c r="R12" s="9">
        <v>30</v>
      </c>
      <c r="S12" s="9">
        <v>13</v>
      </c>
      <c r="T12" s="9">
        <v>21</v>
      </c>
      <c r="U12" s="9">
        <v>4</v>
      </c>
      <c r="V12" s="9">
        <v>20</v>
      </c>
      <c r="W12" s="9">
        <v>7</v>
      </c>
      <c r="X12" s="9">
        <v>22</v>
      </c>
      <c r="Y12" s="9">
        <v>6</v>
      </c>
      <c r="Z12" s="9">
        <v>28</v>
      </c>
      <c r="AA12" s="9">
        <v>20</v>
      </c>
      <c r="AB12" s="9">
        <v>47</v>
      </c>
      <c r="AC12" s="9">
        <v>5</v>
      </c>
      <c r="AD12" s="9">
        <v>38</v>
      </c>
      <c r="AE12" s="9">
        <v>9</v>
      </c>
      <c r="AF12" s="9">
        <v>23</v>
      </c>
      <c r="AG12" s="9">
        <v>6</v>
      </c>
      <c r="AH12" s="9">
        <v>35</v>
      </c>
      <c r="AI12" s="9">
        <v>14</v>
      </c>
      <c r="AJ12" s="9">
        <v>48</v>
      </c>
      <c r="AK12" s="9">
        <v>9</v>
      </c>
      <c r="AL12" s="9">
        <v>27</v>
      </c>
    </row>
    <row r="13" spans="1:38" ht="21.75" customHeight="1">
      <c r="A13" s="75"/>
      <c r="B13" s="10" t="s">
        <v>3</v>
      </c>
      <c r="C13" s="40">
        <f t="shared" si="0"/>
        <v>118</v>
      </c>
      <c r="D13" s="40">
        <f t="shared" si="1"/>
        <v>381</v>
      </c>
      <c r="E13" s="11">
        <v>9</v>
      </c>
      <c r="F13" s="11">
        <v>37</v>
      </c>
      <c r="G13" s="11">
        <v>0</v>
      </c>
      <c r="H13" s="11">
        <v>3</v>
      </c>
      <c r="I13" s="11">
        <v>25</v>
      </c>
      <c r="J13" s="11">
        <v>47</v>
      </c>
      <c r="K13" s="11">
        <v>4</v>
      </c>
      <c r="L13" s="11">
        <v>13</v>
      </c>
      <c r="M13" s="11">
        <v>1</v>
      </c>
      <c r="N13" s="11">
        <v>12</v>
      </c>
      <c r="O13" s="11">
        <v>6</v>
      </c>
      <c r="P13" s="11">
        <v>14</v>
      </c>
      <c r="Q13" s="11">
        <v>9</v>
      </c>
      <c r="R13" s="11">
        <v>21</v>
      </c>
      <c r="S13" s="11">
        <v>4</v>
      </c>
      <c r="T13" s="11">
        <v>12</v>
      </c>
      <c r="U13" s="11">
        <v>1</v>
      </c>
      <c r="V13" s="11">
        <v>10</v>
      </c>
      <c r="W13" s="11">
        <v>3</v>
      </c>
      <c r="X13" s="11">
        <v>30</v>
      </c>
      <c r="Y13" s="11">
        <v>6</v>
      </c>
      <c r="Z13" s="11">
        <v>18</v>
      </c>
      <c r="AA13" s="11">
        <v>10</v>
      </c>
      <c r="AB13" s="11">
        <v>31</v>
      </c>
      <c r="AC13" s="11">
        <v>6</v>
      </c>
      <c r="AD13" s="11">
        <v>23</v>
      </c>
      <c r="AE13" s="11">
        <v>3</v>
      </c>
      <c r="AF13" s="11">
        <v>15</v>
      </c>
      <c r="AG13" s="11">
        <v>6</v>
      </c>
      <c r="AH13" s="11">
        <v>35</v>
      </c>
      <c r="AI13" s="11">
        <v>14</v>
      </c>
      <c r="AJ13" s="11">
        <v>33</v>
      </c>
      <c r="AK13" s="11">
        <v>11</v>
      </c>
      <c r="AL13" s="11">
        <v>27</v>
      </c>
    </row>
    <row r="14" spans="1:38" ht="21.75" customHeight="1">
      <c r="A14" s="73" t="s">
        <v>190</v>
      </c>
      <c r="B14" s="12" t="s">
        <v>1</v>
      </c>
      <c r="C14" s="41">
        <f t="shared" si="0"/>
        <v>0</v>
      </c>
      <c r="D14" s="41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</row>
    <row r="15" spans="1:38" ht="21.75" customHeight="1">
      <c r="A15" s="74"/>
      <c r="B15" s="8" t="s">
        <v>2</v>
      </c>
      <c r="C15" s="39">
        <f t="shared" si="0"/>
        <v>0</v>
      </c>
      <c r="D15" s="39">
        <f t="shared" si="1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ht="21.75" customHeight="1">
      <c r="A16" s="75"/>
      <c r="B16" s="10" t="s">
        <v>3</v>
      </c>
      <c r="C16" s="40">
        <f t="shared" si="0"/>
        <v>1</v>
      </c>
      <c r="D16" s="40">
        <f t="shared" si="1"/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1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</row>
    <row r="17" spans="1:38" ht="21.75" customHeight="1">
      <c r="A17" s="73" t="s">
        <v>187</v>
      </c>
      <c r="B17" s="12" t="s">
        <v>1</v>
      </c>
      <c r="C17" s="41">
        <f t="shared" si="0"/>
        <v>0</v>
      </c>
      <c r="D17" s="41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</row>
    <row r="18" spans="1:38" ht="21.75" customHeight="1">
      <c r="A18" s="74"/>
      <c r="B18" s="8" t="s">
        <v>2</v>
      </c>
      <c r="C18" s="39">
        <f t="shared" si="0"/>
        <v>0</v>
      </c>
      <c r="D18" s="39">
        <f t="shared" si="1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ht="21.75" customHeight="1">
      <c r="A19" s="75"/>
      <c r="B19" s="10" t="s">
        <v>3</v>
      </c>
      <c r="C19" s="40">
        <f t="shared" si="0"/>
        <v>1</v>
      </c>
      <c r="D19" s="40">
        <f t="shared" si="1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</row>
    <row r="20" spans="1:38" ht="21.75" customHeight="1">
      <c r="A20" s="73" t="s">
        <v>188</v>
      </c>
      <c r="B20" s="12" t="s">
        <v>1</v>
      </c>
      <c r="C20" s="41">
        <f t="shared" si="0"/>
        <v>89</v>
      </c>
      <c r="D20" s="41">
        <f t="shared" si="1"/>
        <v>0</v>
      </c>
      <c r="E20" s="5">
        <v>4</v>
      </c>
      <c r="F20" s="5">
        <v>0</v>
      </c>
      <c r="G20" s="5">
        <v>0</v>
      </c>
      <c r="H20" s="5">
        <v>0</v>
      </c>
      <c r="I20" s="5">
        <v>5</v>
      </c>
      <c r="J20" s="5">
        <v>0</v>
      </c>
      <c r="K20" s="5">
        <v>8</v>
      </c>
      <c r="L20" s="5">
        <v>0</v>
      </c>
      <c r="M20" s="5">
        <v>0</v>
      </c>
      <c r="N20" s="5">
        <v>0</v>
      </c>
      <c r="O20" s="5">
        <v>22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1</v>
      </c>
      <c r="V20" s="5">
        <v>0</v>
      </c>
      <c r="W20" s="5">
        <v>3</v>
      </c>
      <c r="X20" s="5">
        <v>0</v>
      </c>
      <c r="Y20" s="5">
        <v>1</v>
      </c>
      <c r="Z20" s="5">
        <v>0</v>
      </c>
      <c r="AA20" s="5">
        <v>15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24</v>
      </c>
      <c r="AH20" s="5">
        <v>0</v>
      </c>
      <c r="AI20" s="5">
        <v>2</v>
      </c>
      <c r="AJ20" s="5">
        <v>0</v>
      </c>
      <c r="AK20" s="5">
        <v>1</v>
      </c>
      <c r="AL20" s="5">
        <v>0</v>
      </c>
    </row>
    <row r="21" spans="1:38" ht="21.75" customHeight="1">
      <c r="A21" s="74"/>
      <c r="B21" s="8" t="s">
        <v>2</v>
      </c>
      <c r="C21" s="39">
        <f t="shared" si="0"/>
        <v>101</v>
      </c>
      <c r="D21" s="39">
        <f t="shared" si="1"/>
        <v>0</v>
      </c>
      <c r="E21" s="9">
        <v>6</v>
      </c>
      <c r="F21" s="9">
        <v>0</v>
      </c>
      <c r="G21" s="9">
        <v>2</v>
      </c>
      <c r="H21" s="9">
        <v>0</v>
      </c>
      <c r="I21" s="9">
        <v>25</v>
      </c>
      <c r="J21" s="9">
        <v>0</v>
      </c>
      <c r="K21" s="9">
        <v>4</v>
      </c>
      <c r="L21" s="9">
        <v>0</v>
      </c>
      <c r="M21" s="9">
        <v>2</v>
      </c>
      <c r="N21" s="9">
        <v>0</v>
      </c>
      <c r="O21" s="9">
        <v>2</v>
      </c>
      <c r="P21" s="9">
        <v>0</v>
      </c>
      <c r="Q21" s="9">
        <v>4</v>
      </c>
      <c r="R21" s="9">
        <v>0</v>
      </c>
      <c r="S21" s="9">
        <v>3</v>
      </c>
      <c r="T21" s="9">
        <v>0</v>
      </c>
      <c r="U21" s="9">
        <v>1</v>
      </c>
      <c r="V21" s="9">
        <v>0</v>
      </c>
      <c r="W21" s="9">
        <v>9</v>
      </c>
      <c r="X21" s="9">
        <v>0</v>
      </c>
      <c r="Y21" s="9">
        <v>4</v>
      </c>
      <c r="Z21" s="9">
        <v>0</v>
      </c>
      <c r="AA21" s="9">
        <v>10</v>
      </c>
      <c r="AB21" s="9">
        <v>0</v>
      </c>
      <c r="AC21" s="9">
        <v>9</v>
      </c>
      <c r="AD21" s="9">
        <v>0</v>
      </c>
      <c r="AE21" s="9">
        <v>4</v>
      </c>
      <c r="AF21" s="9">
        <v>0</v>
      </c>
      <c r="AG21" s="9">
        <v>6</v>
      </c>
      <c r="AH21" s="9">
        <v>0</v>
      </c>
      <c r="AI21" s="9">
        <v>7</v>
      </c>
      <c r="AJ21" s="9">
        <v>0</v>
      </c>
      <c r="AK21" s="9">
        <v>3</v>
      </c>
      <c r="AL21" s="9">
        <v>0</v>
      </c>
    </row>
    <row r="22" spans="1:38" ht="21.75" customHeight="1">
      <c r="A22" s="75"/>
      <c r="B22" s="10" t="s">
        <v>3</v>
      </c>
      <c r="C22" s="40">
        <f t="shared" si="0"/>
        <v>39</v>
      </c>
      <c r="D22" s="40">
        <f t="shared" si="1"/>
        <v>0</v>
      </c>
      <c r="E22" s="11">
        <v>2</v>
      </c>
      <c r="F22" s="11">
        <v>0</v>
      </c>
      <c r="G22" s="11">
        <v>1</v>
      </c>
      <c r="H22" s="11">
        <v>0</v>
      </c>
      <c r="I22" s="11">
        <v>11</v>
      </c>
      <c r="J22" s="11">
        <v>0</v>
      </c>
      <c r="K22" s="11">
        <v>1</v>
      </c>
      <c r="L22" s="11">
        <v>0</v>
      </c>
      <c r="M22" s="11">
        <v>0</v>
      </c>
      <c r="N22" s="11">
        <v>0</v>
      </c>
      <c r="O22" s="11">
        <v>5</v>
      </c>
      <c r="P22" s="11">
        <v>0</v>
      </c>
      <c r="Q22" s="11">
        <v>2</v>
      </c>
      <c r="R22" s="11">
        <v>0</v>
      </c>
      <c r="S22" s="11">
        <v>2</v>
      </c>
      <c r="T22" s="11">
        <v>0</v>
      </c>
      <c r="U22" s="11">
        <v>0</v>
      </c>
      <c r="V22" s="11">
        <v>0</v>
      </c>
      <c r="W22" s="11">
        <v>5</v>
      </c>
      <c r="X22" s="11">
        <v>0</v>
      </c>
      <c r="Y22" s="11">
        <v>1</v>
      </c>
      <c r="Z22" s="11">
        <v>0</v>
      </c>
      <c r="AA22" s="11">
        <v>3</v>
      </c>
      <c r="AB22" s="11">
        <v>0</v>
      </c>
      <c r="AC22" s="11">
        <v>0</v>
      </c>
      <c r="AD22" s="11">
        <v>0</v>
      </c>
      <c r="AE22" s="11">
        <v>1</v>
      </c>
      <c r="AF22" s="11">
        <v>0</v>
      </c>
      <c r="AG22" s="11">
        <v>1</v>
      </c>
      <c r="AH22" s="11">
        <v>0</v>
      </c>
      <c r="AI22" s="11">
        <v>1</v>
      </c>
      <c r="AJ22" s="11">
        <v>0</v>
      </c>
      <c r="AK22" s="11">
        <v>3</v>
      </c>
      <c r="AL22" s="11">
        <v>0</v>
      </c>
    </row>
    <row r="23" spans="1:38" ht="21.75" customHeight="1">
      <c r="A23" s="73" t="s">
        <v>189</v>
      </c>
      <c r="B23" s="12" t="s">
        <v>1</v>
      </c>
      <c r="C23" s="41">
        <f t="shared" si="0"/>
        <v>73</v>
      </c>
      <c r="D23" s="41">
        <f t="shared" si="1"/>
        <v>51</v>
      </c>
      <c r="E23" s="5">
        <v>3</v>
      </c>
      <c r="F23" s="5">
        <v>4</v>
      </c>
      <c r="G23" s="5">
        <v>3</v>
      </c>
      <c r="H23" s="5">
        <v>0</v>
      </c>
      <c r="I23" s="5">
        <v>25</v>
      </c>
      <c r="J23" s="5">
        <v>8</v>
      </c>
      <c r="K23" s="5">
        <v>3</v>
      </c>
      <c r="L23" s="5">
        <v>2</v>
      </c>
      <c r="M23" s="5">
        <v>0</v>
      </c>
      <c r="N23" s="5">
        <v>0</v>
      </c>
      <c r="O23" s="5">
        <v>5</v>
      </c>
      <c r="P23" s="5">
        <v>4</v>
      </c>
      <c r="Q23" s="5">
        <v>14</v>
      </c>
      <c r="R23" s="5">
        <v>1</v>
      </c>
      <c r="S23" s="5">
        <v>6</v>
      </c>
      <c r="T23" s="5">
        <v>1</v>
      </c>
      <c r="U23" s="5">
        <v>1</v>
      </c>
      <c r="V23" s="5">
        <v>0</v>
      </c>
      <c r="W23" s="5">
        <v>2</v>
      </c>
      <c r="X23" s="5">
        <v>5</v>
      </c>
      <c r="Y23" s="5">
        <v>1</v>
      </c>
      <c r="Z23" s="5">
        <v>6</v>
      </c>
      <c r="AA23" s="5">
        <v>3</v>
      </c>
      <c r="AB23" s="5">
        <v>10</v>
      </c>
      <c r="AC23" s="5">
        <v>1</v>
      </c>
      <c r="AD23" s="5">
        <v>4</v>
      </c>
      <c r="AE23" s="5">
        <v>1</v>
      </c>
      <c r="AF23" s="5">
        <v>2</v>
      </c>
      <c r="AG23" s="5">
        <v>3</v>
      </c>
      <c r="AH23" s="5">
        <v>1</v>
      </c>
      <c r="AI23" s="5">
        <v>2</v>
      </c>
      <c r="AJ23" s="5">
        <v>2</v>
      </c>
      <c r="AK23" s="5">
        <v>0</v>
      </c>
      <c r="AL23" s="5">
        <v>1</v>
      </c>
    </row>
    <row r="24" spans="1:38" ht="21.75" customHeight="1">
      <c r="A24" s="74"/>
      <c r="B24" s="8" t="s">
        <v>2</v>
      </c>
      <c r="C24" s="39">
        <f t="shared" si="0"/>
        <v>59</v>
      </c>
      <c r="D24" s="39">
        <f t="shared" si="1"/>
        <v>210</v>
      </c>
      <c r="E24" s="9">
        <v>7</v>
      </c>
      <c r="F24" s="9">
        <v>15</v>
      </c>
      <c r="G24" s="9">
        <v>1</v>
      </c>
      <c r="H24" s="9">
        <v>3</v>
      </c>
      <c r="I24" s="9">
        <v>14</v>
      </c>
      <c r="J24" s="9">
        <v>17</v>
      </c>
      <c r="K24" s="9">
        <v>2</v>
      </c>
      <c r="L24" s="9">
        <v>18</v>
      </c>
      <c r="M24" s="9">
        <v>1</v>
      </c>
      <c r="N24" s="9">
        <v>0</v>
      </c>
      <c r="O24" s="9">
        <v>4</v>
      </c>
      <c r="P24" s="9">
        <v>4</v>
      </c>
      <c r="Q24" s="9">
        <v>2</v>
      </c>
      <c r="R24" s="9">
        <v>13</v>
      </c>
      <c r="S24" s="9">
        <v>3</v>
      </c>
      <c r="T24" s="9">
        <v>5</v>
      </c>
      <c r="U24" s="9">
        <v>0</v>
      </c>
      <c r="V24" s="9">
        <v>2</v>
      </c>
      <c r="W24" s="9">
        <v>5</v>
      </c>
      <c r="X24" s="9">
        <v>11</v>
      </c>
      <c r="Y24" s="9">
        <v>2</v>
      </c>
      <c r="Z24" s="9">
        <v>19</v>
      </c>
      <c r="AA24" s="9">
        <v>7</v>
      </c>
      <c r="AB24" s="9">
        <v>18</v>
      </c>
      <c r="AC24" s="9">
        <v>1</v>
      </c>
      <c r="AD24" s="9">
        <v>26</v>
      </c>
      <c r="AE24" s="9">
        <v>2</v>
      </c>
      <c r="AF24" s="9">
        <v>13</v>
      </c>
      <c r="AG24" s="9">
        <v>2</v>
      </c>
      <c r="AH24" s="9">
        <v>12</v>
      </c>
      <c r="AI24" s="9">
        <v>5</v>
      </c>
      <c r="AJ24" s="9">
        <v>23</v>
      </c>
      <c r="AK24" s="9">
        <v>1</v>
      </c>
      <c r="AL24" s="9">
        <v>11</v>
      </c>
    </row>
    <row r="25" spans="1:38" ht="21.75" customHeight="1">
      <c r="A25" s="75"/>
      <c r="B25" s="10" t="s">
        <v>3</v>
      </c>
      <c r="C25" s="40">
        <f t="shared" si="0"/>
        <v>39</v>
      </c>
      <c r="D25" s="40">
        <f t="shared" si="1"/>
        <v>141</v>
      </c>
      <c r="E25" s="11">
        <v>2</v>
      </c>
      <c r="F25" s="11">
        <v>16</v>
      </c>
      <c r="G25" s="11">
        <v>0</v>
      </c>
      <c r="H25" s="11">
        <v>2</v>
      </c>
      <c r="I25" s="11">
        <v>12</v>
      </c>
      <c r="J25" s="11">
        <v>16</v>
      </c>
      <c r="K25" s="11">
        <v>0</v>
      </c>
      <c r="L25" s="11">
        <v>6</v>
      </c>
      <c r="M25" s="11">
        <v>0</v>
      </c>
      <c r="N25" s="11">
        <v>3</v>
      </c>
      <c r="O25" s="11">
        <v>2</v>
      </c>
      <c r="P25" s="11">
        <v>8</v>
      </c>
      <c r="Q25" s="11">
        <v>3</v>
      </c>
      <c r="R25" s="11">
        <v>7</v>
      </c>
      <c r="S25" s="11">
        <v>1</v>
      </c>
      <c r="T25" s="11">
        <v>5</v>
      </c>
      <c r="U25" s="11">
        <v>0</v>
      </c>
      <c r="V25" s="11">
        <v>4</v>
      </c>
      <c r="W25" s="11">
        <v>1</v>
      </c>
      <c r="X25" s="11">
        <v>13</v>
      </c>
      <c r="Y25" s="11">
        <v>3</v>
      </c>
      <c r="Z25" s="11">
        <v>6</v>
      </c>
      <c r="AA25" s="11">
        <v>3</v>
      </c>
      <c r="AB25" s="11">
        <v>9</v>
      </c>
      <c r="AC25" s="11">
        <v>3</v>
      </c>
      <c r="AD25" s="11">
        <v>9</v>
      </c>
      <c r="AE25" s="11">
        <v>1</v>
      </c>
      <c r="AF25" s="11">
        <v>5</v>
      </c>
      <c r="AG25" s="11">
        <v>2</v>
      </c>
      <c r="AH25" s="11">
        <v>6</v>
      </c>
      <c r="AI25" s="11">
        <v>1</v>
      </c>
      <c r="AJ25" s="11">
        <v>12</v>
      </c>
      <c r="AK25" s="11">
        <v>5</v>
      </c>
      <c r="AL25" s="11">
        <v>14</v>
      </c>
    </row>
    <row r="26" spans="1:38" ht="21.75" customHeight="1">
      <c r="A26" s="13" t="s">
        <v>4</v>
      </c>
      <c r="B26" s="14" t="s">
        <v>1</v>
      </c>
      <c r="C26" s="41">
        <f>C8+C11+C14+C17+C20+C23</f>
        <v>227</v>
      </c>
      <c r="D26" s="17">
        <f aca="true" t="shared" si="2" ref="D26:H28">D8+D11+D14+D17+D20+D23</f>
        <v>82</v>
      </c>
      <c r="E26" s="17">
        <f t="shared" si="2"/>
        <v>12</v>
      </c>
      <c r="F26" s="17">
        <f t="shared" si="2"/>
        <v>6</v>
      </c>
      <c r="G26" s="17">
        <f t="shared" si="2"/>
        <v>5</v>
      </c>
      <c r="H26" s="17">
        <f t="shared" si="2"/>
        <v>0</v>
      </c>
      <c r="I26" s="17">
        <f aca="true" t="shared" si="3" ref="I26:AL26">I8+I11+I14+I17+I20+I23</f>
        <v>42</v>
      </c>
      <c r="J26" s="17">
        <f t="shared" si="3"/>
        <v>15</v>
      </c>
      <c r="K26" s="17">
        <f t="shared" si="3"/>
        <v>17</v>
      </c>
      <c r="L26" s="17">
        <f t="shared" si="3"/>
        <v>2</v>
      </c>
      <c r="M26" s="17">
        <f t="shared" si="3"/>
        <v>1</v>
      </c>
      <c r="N26" s="17">
        <f t="shared" si="3"/>
        <v>2</v>
      </c>
      <c r="O26" s="17">
        <f t="shared" si="3"/>
        <v>34</v>
      </c>
      <c r="P26" s="17">
        <f t="shared" si="3"/>
        <v>6</v>
      </c>
      <c r="Q26" s="17">
        <f t="shared" si="3"/>
        <v>19</v>
      </c>
      <c r="R26" s="17">
        <f t="shared" si="3"/>
        <v>2</v>
      </c>
      <c r="S26" s="17">
        <f t="shared" si="3"/>
        <v>10</v>
      </c>
      <c r="T26" s="17">
        <f t="shared" si="3"/>
        <v>2</v>
      </c>
      <c r="U26" s="17">
        <f t="shared" si="3"/>
        <v>3</v>
      </c>
      <c r="V26" s="17">
        <f t="shared" si="3"/>
        <v>1</v>
      </c>
      <c r="W26" s="17">
        <f t="shared" si="3"/>
        <v>11</v>
      </c>
      <c r="X26" s="17">
        <f t="shared" si="3"/>
        <v>6</v>
      </c>
      <c r="Y26" s="17">
        <f t="shared" si="3"/>
        <v>3</v>
      </c>
      <c r="Z26" s="17">
        <f t="shared" si="3"/>
        <v>7</v>
      </c>
      <c r="AA26" s="17">
        <f t="shared" si="3"/>
        <v>20</v>
      </c>
      <c r="AB26" s="17">
        <f t="shared" si="3"/>
        <v>17</v>
      </c>
      <c r="AC26" s="17">
        <f t="shared" si="3"/>
        <v>3</v>
      </c>
      <c r="AD26" s="17">
        <f t="shared" si="3"/>
        <v>5</v>
      </c>
      <c r="AE26" s="17">
        <f t="shared" si="3"/>
        <v>6</v>
      </c>
      <c r="AF26" s="17">
        <f t="shared" si="3"/>
        <v>4</v>
      </c>
      <c r="AG26" s="17">
        <f t="shared" si="3"/>
        <v>31</v>
      </c>
      <c r="AH26" s="17">
        <f t="shared" si="3"/>
        <v>1</v>
      </c>
      <c r="AI26" s="17">
        <f t="shared" si="3"/>
        <v>7</v>
      </c>
      <c r="AJ26" s="17">
        <f t="shared" si="3"/>
        <v>3</v>
      </c>
      <c r="AK26" s="17">
        <f t="shared" si="3"/>
        <v>3</v>
      </c>
      <c r="AL26" s="17">
        <f t="shared" si="3"/>
        <v>3</v>
      </c>
    </row>
    <row r="27" spans="1:38" ht="21.75" customHeight="1">
      <c r="A27" s="18" t="s">
        <v>5</v>
      </c>
      <c r="B27" s="19" t="s">
        <v>2</v>
      </c>
      <c r="C27" s="39">
        <f>C9+C12+C15+C18+C21+C24</f>
        <v>524</v>
      </c>
      <c r="D27" s="22">
        <f>D9+D12+D15+D18+D21+D24</f>
        <v>696</v>
      </c>
      <c r="E27" s="22">
        <f t="shared" si="2"/>
        <v>55</v>
      </c>
      <c r="F27" s="22">
        <f t="shared" si="2"/>
        <v>55</v>
      </c>
      <c r="G27" s="22">
        <f t="shared" si="2"/>
        <v>9</v>
      </c>
      <c r="H27" s="22">
        <f t="shared" si="2"/>
        <v>6</v>
      </c>
      <c r="I27" s="22">
        <f aca="true" t="shared" si="4" ref="I27:AL27">I9+I12+I15+I18+I21+I24</f>
        <v>80</v>
      </c>
      <c r="J27" s="22">
        <f t="shared" si="4"/>
        <v>68</v>
      </c>
      <c r="K27" s="22">
        <f t="shared" si="4"/>
        <v>29</v>
      </c>
      <c r="L27" s="22">
        <f t="shared" si="4"/>
        <v>49</v>
      </c>
      <c r="M27" s="22">
        <f t="shared" si="4"/>
        <v>10</v>
      </c>
      <c r="N27" s="22">
        <f t="shared" si="4"/>
        <v>9</v>
      </c>
      <c r="O27" s="22">
        <f t="shared" si="4"/>
        <v>18</v>
      </c>
      <c r="P27" s="22">
        <f t="shared" si="4"/>
        <v>17</v>
      </c>
      <c r="Q27" s="22">
        <f t="shared" si="4"/>
        <v>25</v>
      </c>
      <c r="R27" s="22">
        <f t="shared" si="4"/>
        <v>43</v>
      </c>
      <c r="S27" s="22">
        <f t="shared" si="4"/>
        <v>22</v>
      </c>
      <c r="T27" s="22">
        <f t="shared" si="4"/>
        <v>26</v>
      </c>
      <c r="U27" s="22">
        <f t="shared" si="4"/>
        <v>11</v>
      </c>
      <c r="V27" s="22">
        <f t="shared" si="4"/>
        <v>22</v>
      </c>
      <c r="W27" s="22">
        <f t="shared" si="4"/>
        <v>34</v>
      </c>
      <c r="X27" s="22">
        <f t="shared" si="4"/>
        <v>33</v>
      </c>
      <c r="Y27" s="22">
        <f t="shared" si="4"/>
        <v>21</v>
      </c>
      <c r="Z27" s="22">
        <f t="shared" si="4"/>
        <v>47</v>
      </c>
      <c r="AA27" s="22">
        <f t="shared" si="4"/>
        <v>58</v>
      </c>
      <c r="AB27" s="22">
        <f t="shared" si="4"/>
        <v>65</v>
      </c>
      <c r="AC27" s="22">
        <f t="shared" si="4"/>
        <v>42</v>
      </c>
      <c r="AD27" s="22">
        <f t="shared" si="4"/>
        <v>64</v>
      </c>
      <c r="AE27" s="22">
        <f t="shared" si="4"/>
        <v>20</v>
      </c>
      <c r="AF27" s="22">
        <f t="shared" si="4"/>
        <v>36</v>
      </c>
      <c r="AG27" s="22">
        <f t="shared" si="4"/>
        <v>29</v>
      </c>
      <c r="AH27" s="22">
        <f t="shared" si="4"/>
        <v>47</v>
      </c>
      <c r="AI27" s="22">
        <f t="shared" si="4"/>
        <v>43</v>
      </c>
      <c r="AJ27" s="22">
        <f t="shared" si="4"/>
        <v>71</v>
      </c>
      <c r="AK27" s="22">
        <f t="shared" si="4"/>
        <v>18</v>
      </c>
      <c r="AL27" s="22">
        <f t="shared" si="4"/>
        <v>38</v>
      </c>
    </row>
    <row r="28" spans="1:38" s="31" customFormat="1" ht="21.75" customHeight="1">
      <c r="A28" s="23"/>
      <c r="B28" s="24" t="s">
        <v>3</v>
      </c>
      <c r="C28" s="40">
        <f>C10+C13+C16+C19+C22+C25</f>
        <v>334</v>
      </c>
      <c r="D28" s="27">
        <f t="shared" si="2"/>
        <v>522</v>
      </c>
      <c r="E28" s="27">
        <f t="shared" si="2"/>
        <v>26</v>
      </c>
      <c r="F28" s="27">
        <f t="shared" si="2"/>
        <v>53</v>
      </c>
      <c r="G28" s="27">
        <f t="shared" si="2"/>
        <v>1</v>
      </c>
      <c r="H28" s="27">
        <f t="shared" si="2"/>
        <v>5</v>
      </c>
      <c r="I28" s="27">
        <f aca="true" t="shared" si="5" ref="I28:AL28">I10+I13+I16+I19+I22+I25</f>
        <v>64</v>
      </c>
      <c r="J28" s="27">
        <f t="shared" si="5"/>
        <v>63</v>
      </c>
      <c r="K28" s="27">
        <f t="shared" si="5"/>
        <v>9</v>
      </c>
      <c r="L28" s="27">
        <f t="shared" si="5"/>
        <v>19</v>
      </c>
      <c r="M28" s="27">
        <f t="shared" si="5"/>
        <v>5</v>
      </c>
      <c r="N28" s="27">
        <f t="shared" si="5"/>
        <v>15</v>
      </c>
      <c r="O28" s="27">
        <f t="shared" si="5"/>
        <v>25</v>
      </c>
      <c r="P28" s="27">
        <f t="shared" si="5"/>
        <v>22</v>
      </c>
      <c r="Q28" s="27">
        <f t="shared" si="5"/>
        <v>20</v>
      </c>
      <c r="R28" s="27">
        <f t="shared" si="5"/>
        <v>28</v>
      </c>
      <c r="S28" s="27">
        <f t="shared" si="5"/>
        <v>15</v>
      </c>
      <c r="T28" s="27">
        <f t="shared" si="5"/>
        <v>17</v>
      </c>
      <c r="U28" s="27">
        <f t="shared" si="5"/>
        <v>5</v>
      </c>
      <c r="V28" s="27">
        <f t="shared" si="5"/>
        <v>14</v>
      </c>
      <c r="W28" s="27">
        <f t="shared" si="5"/>
        <v>16</v>
      </c>
      <c r="X28" s="27">
        <f t="shared" si="5"/>
        <v>43</v>
      </c>
      <c r="Y28" s="27">
        <f t="shared" si="5"/>
        <v>15</v>
      </c>
      <c r="Z28" s="27">
        <f t="shared" si="5"/>
        <v>24</v>
      </c>
      <c r="AA28" s="27">
        <f t="shared" si="5"/>
        <v>37</v>
      </c>
      <c r="AB28" s="27">
        <f t="shared" si="5"/>
        <v>40</v>
      </c>
      <c r="AC28" s="27">
        <f t="shared" si="5"/>
        <v>16</v>
      </c>
      <c r="AD28" s="27">
        <f t="shared" si="5"/>
        <v>32</v>
      </c>
      <c r="AE28" s="27">
        <f t="shared" si="5"/>
        <v>7</v>
      </c>
      <c r="AF28" s="27">
        <f t="shared" si="5"/>
        <v>20</v>
      </c>
      <c r="AG28" s="27">
        <f t="shared" si="5"/>
        <v>14</v>
      </c>
      <c r="AH28" s="27">
        <f t="shared" si="5"/>
        <v>41</v>
      </c>
      <c r="AI28" s="27">
        <f t="shared" si="5"/>
        <v>23</v>
      </c>
      <c r="AJ28" s="27">
        <f t="shared" si="5"/>
        <v>45</v>
      </c>
      <c r="AK28" s="27">
        <f t="shared" si="5"/>
        <v>36</v>
      </c>
      <c r="AL28" s="27">
        <f t="shared" si="5"/>
        <v>41</v>
      </c>
    </row>
    <row r="29" spans="1:38" ht="23.25" customHeight="1">
      <c r="A29" s="28" t="s">
        <v>6</v>
      </c>
      <c r="B29" s="29"/>
      <c r="C29" s="30">
        <f aca="true" t="shared" si="6" ref="C29:H29">SUM(C26:C28)</f>
        <v>1085</v>
      </c>
      <c r="D29" s="30">
        <f t="shared" si="6"/>
        <v>1300</v>
      </c>
      <c r="E29" s="30">
        <f t="shared" si="6"/>
        <v>93</v>
      </c>
      <c r="F29" s="30">
        <f t="shared" si="6"/>
        <v>114</v>
      </c>
      <c r="G29" s="30">
        <f t="shared" si="6"/>
        <v>15</v>
      </c>
      <c r="H29" s="30">
        <f t="shared" si="6"/>
        <v>11</v>
      </c>
      <c r="I29" s="30">
        <f aca="true" t="shared" si="7" ref="I29:AL29">SUM(I26:I28)</f>
        <v>186</v>
      </c>
      <c r="J29" s="30">
        <f t="shared" si="7"/>
        <v>146</v>
      </c>
      <c r="K29" s="30">
        <f t="shared" si="7"/>
        <v>55</v>
      </c>
      <c r="L29" s="30">
        <f t="shared" si="7"/>
        <v>70</v>
      </c>
      <c r="M29" s="30">
        <f t="shared" si="7"/>
        <v>16</v>
      </c>
      <c r="N29" s="30">
        <f t="shared" si="7"/>
        <v>26</v>
      </c>
      <c r="O29" s="30">
        <f t="shared" si="7"/>
        <v>77</v>
      </c>
      <c r="P29" s="30">
        <f t="shared" si="7"/>
        <v>45</v>
      </c>
      <c r="Q29" s="30">
        <f t="shared" si="7"/>
        <v>64</v>
      </c>
      <c r="R29" s="30">
        <f t="shared" si="7"/>
        <v>73</v>
      </c>
      <c r="S29" s="30">
        <f t="shared" si="7"/>
        <v>47</v>
      </c>
      <c r="T29" s="30">
        <f t="shared" si="7"/>
        <v>45</v>
      </c>
      <c r="U29" s="30">
        <f t="shared" si="7"/>
        <v>19</v>
      </c>
      <c r="V29" s="30">
        <f t="shared" si="7"/>
        <v>37</v>
      </c>
      <c r="W29" s="30">
        <f t="shared" si="7"/>
        <v>61</v>
      </c>
      <c r="X29" s="30">
        <f t="shared" si="7"/>
        <v>82</v>
      </c>
      <c r="Y29" s="30">
        <f t="shared" si="7"/>
        <v>39</v>
      </c>
      <c r="Z29" s="30">
        <f t="shared" si="7"/>
        <v>78</v>
      </c>
      <c r="AA29" s="30">
        <f t="shared" si="7"/>
        <v>115</v>
      </c>
      <c r="AB29" s="30">
        <f t="shared" si="7"/>
        <v>122</v>
      </c>
      <c r="AC29" s="30">
        <f t="shared" si="7"/>
        <v>61</v>
      </c>
      <c r="AD29" s="30">
        <f t="shared" si="7"/>
        <v>101</v>
      </c>
      <c r="AE29" s="30">
        <f t="shared" si="7"/>
        <v>33</v>
      </c>
      <c r="AF29" s="30">
        <f t="shared" si="7"/>
        <v>60</v>
      </c>
      <c r="AG29" s="30">
        <f t="shared" si="7"/>
        <v>74</v>
      </c>
      <c r="AH29" s="30">
        <f t="shared" si="7"/>
        <v>89</v>
      </c>
      <c r="AI29" s="30">
        <f t="shared" si="7"/>
        <v>73</v>
      </c>
      <c r="AJ29" s="30">
        <f t="shared" si="7"/>
        <v>119</v>
      </c>
      <c r="AK29" s="30">
        <f t="shared" si="7"/>
        <v>57</v>
      </c>
      <c r="AL29" s="30">
        <f t="shared" si="7"/>
        <v>82</v>
      </c>
    </row>
    <row r="31" ht="21" customHeight="1">
      <c r="A31" s="42"/>
    </row>
  </sheetData>
  <sheetProtection/>
  <mergeCells count="47">
    <mergeCell ref="AG5:AH5"/>
    <mergeCell ref="AI5:AJ5"/>
    <mergeCell ref="AK5:AL5"/>
    <mergeCell ref="U5:V5"/>
    <mergeCell ref="W5:X5"/>
    <mergeCell ref="Y5:Z5"/>
    <mergeCell ref="AA5:AB5"/>
    <mergeCell ref="AC5:AD5"/>
    <mergeCell ref="AE5:AF5"/>
    <mergeCell ref="AK4:AL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A20:A22"/>
    <mergeCell ref="C4:D4"/>
    <mergeCell ref="E4:F4"/>
    <mergeCell ref="G4:H4"/>
    <mergeCell ref="I4:J4"/>
    <mergeCell ref="K4:L4"/>
    <mergeCell ref="A1:G1"/>
    <mergeCell ref="A2:G2"/>
    <mergeCell ref="A4:B4"/>
    <mergeCell ref="A5:B5"/>
    <mergeCell ref="A23:A25"/>
    <mergeCell ref="A6:B6"/>
    <mergeCell ref="A8:A10"/>
    <mergeCell ref="A11:A13"/>
    <mergeCell ref="A14:A16"/>
    <mergeCell ref="A17:A19"/>
  </mergeCells>
  <printOptions horizontalCentered="1"/>
  <pageMargins left="0.1968503937007874" right="0.1968503937007874" top="0.3937007874015748" bottom="0" header="0.3937007874015748" footer="0"/>
  <pageSetup horizontalDpi="300" verticalDpi="300" orientation="landscape" pageOrder="overThenDown" paperSize="9" scale="92" r:id="rId1"/>
  <headerFooter alignWithMargins="0">
    <oddHeader>&amp;L&amp;"TH SarabunPSK,ตัวหนา"&amp;16สถิติการออกใบอนุญาตขับรถใหม่และต่ออายุให้แก่คนพิการ ตามกฎหมายว่าด้วยรถยนต์ 
Driving Licence for Paralytic under Motor Vehicle Act&amp;R
</oddHeader>
    <oddFooter>&amp;L&amp;"TH SarabunPSK,ตัวเอียง"&amp;12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L1" sqref="L1"/>
    </sheetView>
  </sheetViews>
  <sheetFormatPr defaultColWidth="9.140625" defaultRowHeight="21" customHeight="1"/>
  <cols>
    <col min="1" max="1" width="35.7109375" style="2" customWidth="1"/>
    <col min="2" max="2" width="18.28125" style="2" customWidth="1"/>
    <col min="3" max="3" width="12.140625" style="2" customWidth="1"/>
    <col min="4" max="20" width="11.28125" style="2" customWidth="1"/>
    <col min="21" max="16384" width="9.140625" style="2" customWidth="1"/>
  </cols>
  <sheetData>
    <row r="1" spans="1:8" ht="21" customHeight="1">
      <c r="A1" s="88"/>
      <c r="B1" s="88"/>
      <c r="C1" s="88"/>
      <c r="D1" s="88"/>
      <c r="E1" s="88"/>
      <c r="F1" s="88"/>
      <c r="G1" s="88"/>
      <c r="H1" s="33"/>
    </row>
    <row r="2" spans="1:20" ht="21" customHeight="1">
      <c r="A2" s="88"/>
      <c r="B2" s="88"/>
      <c r="C2" s="88"/>
      <c r="D2" s="88"/>
      <c r="E2" s="88"/>
      <c r="F2" s="88"/>
      <c r="G2" s="88"/>
      <c r="H2" s="33"/>
      <c r="L2" s="34" t="str">
        <f>Regional!J2</f>
        <v>ปีงบประมาณ 2562</v>
      </c>
      <c r="M2" s="34"/>
      <c r="N2" s="34"/>
      <c r="T2" s="34" t="str">
        <f>Regional!J2</f>
        <v>ปีงบประมาณ 2562</v>
      </c>
    </row>
    <row r="3" spans="1:20" ht="18.75" customHeight="1">
      <c r="A3" s="35"/>
      <c r="B3" s="3"/>
      <c r="C3" s="3"/>
      <c r="D3" s="3"/>
      <c r="E3" s="3"/>
      <c r="F3" s="3"/>
      <c r="G3" s="36"/>
      <c r="H3" s="44"/>
      <c r="L3" s="34" t="str">
        <f>Regional!J3</f>
        <v>(ฉบับ : Issue)</v>
      </c>
      <c r="M3" s="37"/>
      <c r="N3" s="46"/>
      <c r="T3" s="34" t="str">
        <f>Regional!J3</f>
        <v>(ฉบับ : Issue)</v>
      </c>
    </row>
    <row r="4" spans="1:20" ht="22.5" customHeight="1">
      <c r="A4" s="71"/>
      <c r="B4" s="72"/>
      <c r="C4" s="78" t="s">
        <v>121</v>
      </c>
      <c r="D4" s="79"/>
      <c r="E4" s="78" t="s">
        <v>122</v>
      </c>
      <c r="F4" s="79"/>
      <c r="G4" s="78" t="s">
        <v>123</v>
      </c>
      <c r="H4" s="79"/>
      <c r="I4" s="78" t="s">
        <v>124</v>
      </c>
      <c r="J4" s="79"/>
      <c r="K4" s="78" t="s">
        <v>125</v>
      </c>
      <c r="L4" s="79"/>
      <c r="M4" s="78" t="s">
        <v>126</v>
      </c>
      <c r="N4" s="79"/>
      <c r="O4" s="78" t="s">
        <v>127</v>
      </c>
      <c r="P4" s="79"/>
      <c r="Q4" s="78" t="s">
        <v>128</v>
      </c>
      <c r="R4" s="79"/>
      <c r="S4" s="78" t="s">
        <v>129</v>
      </c>
      <c r="T4" s="79"/>
    </row>
    <row r="5" spans="1:20" ht="23.25" customHeight="1">
      <c r="A5" s="76" t="s">
        <v>182</v>
      </c>
      <c r="B5" s="77"/>
      <c r="C5" s="80" t="s">
        <v>130</v>
      </c>
      <c r="D5" s="81"/>
      <c r="E5" s="80" t="s">
        <v>131</v>
      </c>
      <c r="F5" s="81"/>
      <c r="G5" s="80" t="s">
        <v>132</v>
      </c>
      <c r="H5" s="81"/>
      <c r="I5" s="80" t="s">
        <v>133</v>
      </c>
      <c r="J5" s="81"/>
      <c r="K5" s="80" t="s">
        <v>134</v>
      </c>
      <c r="L5" s="81"/>
      <c r="M5" s="80" t="s">
        <v>135</v>
      </c>
      <c r="N5" s="81"/>
      <c r="O5" s="80" t="s">
        <v>136</v>
      </c>
      <c r="P5" s="81"/>
      <c r="Q5" s="89" t="s">
        <v>137</v>
      </c>
      <c r="R5" s="90"/>
      <c r="S5" s="89" t="s">
        <v>138</v>
      </c>
      <c r="T5" s="90"/>
    </row>
    <row r="6" spans="1:20" ht="19.5" customHeight="1">
      <c r="A6" s="76" t="s">
        <v>173</v>
      </c>
      <c r="B6" s="77"/>
      <c r="C6" s="58" t="s">
        <v>183</v>
      </c>
      <c r="D6" s="58" t="s">
        <v>184</v>
      </c>
      <c r="E6" s="58" t="s">
        <v>183</v>
      </c>
      <c r="F6" s="58" t="s">
        <v>184</v>
      </c>
      <c r="G6" s="58" t="s">
        <v>183</v>
      </c>
      <c r="H6" s="58" t="s">
        <v>184</v>
      </c>
      <c r="I6" s="58" t="s">
        <v>183</v>
      </c>
      <c r="J6" s="58" t="s">
        <v>184</v>
      </c>
      <c r="K6" s="58" t="s">
        <v>183</v>
      </c>
      <c r="L6" s="58" t="s">
        <v>184</v>
      </c>
      <c r="M6" s="58" t="s">
        <v>183</v>
      </c>
      <c r="N6" s="58" t="s">
        <v>184</v>
      </c>
      <c r="O6" s="58" t="s">
        <v>183</v>
      </c>
      <c r="P6" s="58" t="s">
        <v>184</v>
      </c>
      <c r="Q6" s="58" t="s">
        <v>183</v>
      </c>
      <c r="R6" s="58" t="s">
        <v>184</v>
      </c>
      <c r="S6" s="58" t="s">
        <v>183</v>
      </c>
      <c r="T6" s="58" t="s">
        <v>184</v>
      </c>
    </row>
    <row r="7" spans="1:20" s="62" customFormat="1" ht="19.5" customHeight="1">
      <c r="A7" s="59"/>
      <c r="B7" s="60"/>
      <c r="C7" s="61" t="s">
        <v>202</v>
      </c>
      <c r="D7" s="61" t="s">
        <v>203</v>
      </c>
      <c r="E7" s="61" t="s">
        <v>202</v>
      </c>
      <c r="F7" s="61" t="s">
        <v>203</v>
      </c>
      <c r="G7" s="61" t="s">
        <v>202</v>
      </c>
      <c r="H7" s="61" t="s">
        <v>203</v>
      </c>
      <c r="I7" s="61" t="s">
        <v>202</v>
      </c>
      <c r="J7" s="61" t="s">
        <v>203</v>
      </c>
      <c r="K7" s="61" t="s">
        <v>202</v>
      </c>
      <c r="L7" s="61" t="s">
        <v>203</v>
      </c>
      <c r="M7" s="61" t="s">
        <v>202</v>
      </c>
      <c r="N7" s="61" t="s">
        <v>203</v>
      </c>
      <c r="O7" s="61" t="s">
        <v>202</v>
      </c>
      <c r="P7" s="61" t="s">
        <v>203</v>
      </c>
      <c r="Q7" s="61" t="s">
        <v>202</v>
      </c>
      <c r="R7" s="61" t="s">
        <v>203</v>
      </c>
      <c r="S7" s="61" t="s">
        <v>202</v>
      </c>
      <c r="T7" s="61" t="s">
        <v>203</v>
      </c>
    </row>
    <row r="8" spans="1:20" ht="21.75" customHeight="1">
      <c r="A8" s="74" t="s">
        <v>186</v>
      </c>
      <c r="B8" s="12" t="s">
        <v>1</v>
      </c>
      <c r="C8" s="41">
        <f>E8+G8+I8+K8+M8+O8+Q8+S8</f>
        <v>22</v>
      </c>
      <c r="D8" s="41">
        <f>F8+H8+J8+L8+N8+P8+R8+T8</f>
        <v>0</v>
      </c>
      <c r="E8" s="5">
        <v>8</v>
      </c>
      <c r="F8" s="5">
        <v>0</v>
      </c>
      <c r="G8" s="5">
        <v>4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5</v>
      </c>
      <c r="N8" s="5">
        <v>0</v>
      </c>
      <c r="O8" s="5">
        <v>0</v>
      </c>
      <c r="P8" s="5">
        <v>0</v>
      </c>
      <c r="Q8" s="5">
        <v>1</v>
      </c>
      <c r="R8" s="5">
        <v>0</v>
      </c>
      <c r="S8" s="5">
        <v>2</v>
      </c>
      <c r="T8" s="5">
        <v>0</v>
      </c>
    </row>
    <row r="9" spans="1:22" ht="21.75" customHeight="1">
      <c r="A9" s="74"/>
      <c r="B9" s="8" t="s">
        <v>2</v>
      </c>
      <c r="C9" s="39">
        <f aca="true" t="shared" si="0" ref="C9:C25">E9+G9+I9+K9+M9+O9+Q9+S9</f>
        <v>80</v>
      </c>
      <c r="D9" s="39">
        <f aca="true" t="shared" si="1" ref="D9:D25">F9+H9+J9+L9+N9+P9+R9+T9</f>
        <v>0</v>
      </c>
      <c r="E9" s="9">
        <v>17</v>
      </c>
      <c r="F9" s="9">
        <v>0</v>
      </c>
      <c r="G9" s="9">
        <v>10</v>
      </c>
      <c r="H9" s="9">
        <v>0</v>
      </c>
      <c r="I9" s="9">
        <v>13</v>
      </c>
      <c r="J9" s="9">
        <v>0</v>
      </c>
      <c r="K9" s="9">
        <v>16</v>
      </c>
      <c r="L9" s="9">
        <v>0</v>
      </c>
      <c r="M9" s="9">
        <v>3</v>
      </c>
      <c r="N9" s="9">
        <v>0</v>
      </c>
      <c r="O9" s="9">
        <v>0</v>
      </c>
      <c r="P9" s="9">
        <v>0</v>
      </c>
      <c r="Q9" s="9">
        <v>6</v>
      </c>
      <c r="R9" s="9">
        <v>0</v>
      </c>
      <c r="S9" s="9">
        <v>15</v>
      </c>
      <c r="T9" s="9">
        <v>0</v>
      </c>
      <c r="V9" s="63" t="s">
        <v>204</v>
      </c>
    </row>
    <row r="10" spans="1:20" ht="21.75" customHeight="1">
      <c r="A10" s="75"/>
      <c r="B10" s="10" t="s">
        <v>3</v>
      </c>
      <c r="C10" s="40">
        <f t="shared" si="0"/>
        <v>84</v>
      </c>
      <c r="D10" s="40">
        <f t="shared" si="1"/>
        <v>0</v>
      </c>
      <c r="E10" s="11">
        <v>12</v>
      </c>
      <c r="F10" s="11">
        <v>0</v>
      </c>
      <c r="G10" s="11">
        <v>20</v>
      </c>
      <c r="H10" s="11">
        <v>0</v>
      </c>
      <c r="I10" s="11">
        <v>25</v>
      </c>
      <c r="J10" s="11">
        <v>0</v>
      </c>
      <c r="K10" s="11">
        <v>12</v>
      </c>
      <c r="L10" s="11">
        <v>0</v>
      </c>
      <c r="M10" s="11">
        <v>6</v>
      </c>
      <c r="N10" s="11">
        <v>0</v>
      </c>
      <c r="O10" s="11">
        <v>0</v>
      </c>
      <c r="P10" s="11">
        <v>0</v>
      </c>
      <c r="Q10" s="11">
        <v>4</v>
      </c>
      <c r="R10" s="11">
        <v>0</v>
      </c>
      <c r="S10" s="11">
        <v>5</v>
      </c>
      <c r="T10" s="11">
        <v>0</v>
      </c>
    </row>
    <row r="11" spans="1:20" ht="21.75" customHeight="1">
      <c r="A11" s="73" t="s">
        <v>185</v>
      </c>
      <c r="B11" s="12" t="s">
        <v>1</v>
      </c>
      <c r="C11" s="41">
        <f t="shared" si="0"/>
        <v>8</v>
      </c>
      <c r="D11" s="41">
        <f t="shared" si="1"/>
        <v>21</v>
      </c>
      <c r="E11" s="5">
        <v>1</v>
      </c>
      <c r="F11" s="5">
        <v>5</v>
      </c>
      <c r="G11" s="5">
        <v>6</v>
      </c>
      <c r="H11" s="5">
        <v>1</v>
      </c>
      <c r="I11" s="5">
        <v>1</v>
      </c>
      <c r="J11" s="5">
        <v>2</v>
      </c>
      <c r="K11" s="5">
        <v>0</v>
      </c>
      <c r="L11" s="5">
        <v>4</v>
      </c>
      <c r="M11" s="5">
        <v>0</v>
      </c>
      <c r="N11" s="5">
        <v>1</v>
      </c>
      <c r="O11" s="5">
        <v>0</v>
      </c>
      <c r="P11" s="5">
        <v>0</v>
      </c>
      <c r="Q11" s="5">
        <v>0</v>
      </c>
      <c r="R11" s="5">
        <v>5</v>
      </c>
      <c r="S11" s="5">
        <v>0</v>
      </c>
      <c r="T11" s="5">
        <v>3</v>
      </c>
    </row>
    <row r="12" spans="1:20" ht="21.75" customHeight="1">
      <c r="A12" s="74"/>
      <c r="B12" s="8" t="s">
        <v>2</v>
      </c>
      <c r="C12" s="39">
        <f t="shared" si="0"/>
        <v>87</v>
      </c>
      <c r="D12" s="39">
        <f t="shared" si="1"/>
        <v>231</v>
      </c>
      <c r="E12" s="9">
        <v>14</v>
      </c>
      <c r="F12" s="9">
        <v>40</v>
      </c>
      <c r="G12" s="9">
        <v>8</v>
      </c>
      <c r="H12" s="9">
        <v>29</v>
      </c>
      <c r="I12" s="9">
        <v>30</v>
      </c>
      <c r="J12" s="9">
        <v>45</v>
      </c>
      <c r="K12" s="9">
        <v>17</v>
      </c>
      <c r="L12" s="9">
        <v>34</v>
      </c>
      <c r="M12" s="9">
        <v>8</v>
      </c>
      <c r="N12" s="9">
        <v>26</v>
      </c>
      <c r="O12" s="9">
        <v>0</v>
      </c>
      <c r="P12" s="9">
        <v>5</v>
      </c>
      <c r="Q12" s="9">
        <v>2</v>
      </c>
      <c r="R12" s="9">
        <v>25</v>
      </c>
      <c r="S12" s="9">
        <v>8</v>
      </c>
      <c r="T12" s="9">
        <v>27</v>
      </c>
    </row>
    <row r="13" spans="1:20" ht="21.75" customHeight="1">
      <c r="A13" s="75"/>
      <c r="B13" s="10" t="s">
        <v>3</v>
      </c>
      <c r="C13" s="40">
        <f t="shared" si="0"/>
        <v>83</v>
      </c>
      <c r="D13" s="40">
        <f t="shared" si="1"/>
        <v>234</v>
      </c>
      <c r="E13" s="11">
        <v>10</v>
      </c>
      <c r="F13" s="11">
        <v>37</v>
      </c>
      <c r="G13" s="11">
        <v>12</v>
      </c>
      <c r="H13" s="11">
        <v>30</v>
      </c>
      <c r="I13" s="11">
        <v>23</v>
      </c>
      <c r="J13" s="11">
        <v>54</v>
      </c>
      <c r="K13" s="11">
        <v>13</v>
      </c>
      <c r="L13" s="11">
        <v>34</v>
      </c>
      <c r="M13" s="11">
        <v>14</v>
      </c>
      <c r="N13" s="11">
        <v>35</v>
      </c>
      <c r="O13" s="11">
        <v>5</v>
      </c>
      <c r="P13" s="11">
        <v>6</v>
      </c>
      <c r="Q13" s="11">
        <v>3</v>
      </c>
      <c r="R13" s="11">
        <v>18</v>
      </c>
      <c r="S13" s="11">
        <v>3</v>
      </c>
      <c r="T13" s="11">
        <v>20</v>
      </c>
    </row>
    <row r="14" spans="1:20" ht="21.75" customHeight="1">
      <c r="A14" s="73" t="s">
        <v>190</v>
      </c>
      <c r="B14" s="12" t="s">
        <v>1</v>
      </c>
      <c r="C14" s="41">
        <f t="shared" si="0"/>
        <v>0</v>
      </c>
      <c r="D14" s="41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21.75" customHeight="1">
      <c r="A15" s="74"/>
      <c r="B15" s="8" t="s">
        <v>2</v>
      </c>
      <c r="C15" s="39">
        <f t="shared" si="0"/>
        <v>0</v>
      </c>
      <c r="D15" s="39">
        <f t="shared" si="1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</row>
    <row r="16" spans="1:20" ht="21.75" customHeight="1">
      <c r="A16" s="75"/>
      <c r="B16" s="10" t="s">
        <v>3</v>
      </c>
      <c r="C16" s="40">
        <f t="shared" si="0"/>
        <v>0</v>
      </c>
      <c r="D16" s="40">
        <f t="shared" si="1"/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21.75" customHeight="1">
      <c r="A17" s="73" t="s">
        <v>187</v>
      </c>
      <c r="B17" s="12" t="s">
        <v>1</v>
      </c>
      <c r="C17" s="41">
        <f t="shared" si="0"/>
        <v>0</v>
      </c>
      <c r="D17" s="41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38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21.75" customHeight="1">
      <c r="A18" s="74"/>
      <c r="B18" s="8" t="s">
        <v>2</v>
      </c>
      <c r="C18" s="39">
        <f t="shared" si="0"/>
        <v>0</v>
      </c>
      <c r="D18" s="39">
        <f t="shared" si="1"/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</row>
    <row r="19" spans="1:20" ht="21.75" customHeight="1">
      <c r="A19" s="75"/>
      <c r="B19" s="10" t="s">
        <v>3</v>
      </c>
      <c r="C19" s="40">
        <f t="shared" si="0"/>
        <v>0</v>
      </c>
      <c r="D19" s="40">
        <f t="shared" si="1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21.75" customHeight="1">
      <c r="A20" s="73" t="s">
        <v>188</v>
      </c>
      <c r="B20" s="12" t="s">
        <v>1</v>
      </c>
      <c r="C20" s="41">
        <f t="shared" si="0"/>
        <v>29</v>
      </c>
      <c r="D20" s="41">
        <f t="shared" si="1"/>
        <v>0</v>
      </c>
      <c r="E20" s="5">
        <v>13</v>
      </c>
      <c r="F20" s="5">
        <v>0</v>
      </c>
      <c r="G20" s="5">
        <v>1</v>
      </c>
      <c r="H20" s="5">
        <v>0</v>
      </c>
      <c r="I20" s="5">
        <v>1</v>
      </c>
      <c r="J20" s="5">
        <v>0</v>
      </c>
      <c r="K20" s="5">
        <v>0</v>
      </c>
      <c r="L20" s="5">
        <v>0</v>
      </c>
      <c r="M20" s="5">
        <v>14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21.75" customHeight="1">
      <c r="A21" s="74"/>
      <c r="B21" s="8" t="s">
        <v>2</v>
      </c>
      <c r="C21" s="39">
        <f t="shared" si="0"/>
        <v>37</v>
      </c>
      <c r="D21" s="39">
        <f t="shared" si="1"/>
        <v>0</v>
      </c>
      <c r="E21" s="9">
        <v>6</v>
      </c>
      <c r="F21" s="9">
        <v>0</v>
      </c>
      <c r="G21" s="9">
        <v>4</v>
      </c>
      <c r="H21" s="9">
        <v>0</v>
      </c>
      <c r="I21" s="9">
        <v>7</v>
      </c>
      <c r="J21" s="9">
        <v>0</v>
      </c>
      <c r="K21" s="9">
        <v>4</v>
      </c>
      <c r="L21" s="9">
        <v>0</v>
      </c>
      <c r="M21" s="9">
        <v>3</v>
      </c>
      <c r="N21" s="9">
        <v>0</v>
      </c>
      <c r="O21" s="9">
        <v>3</v>
      </c>
      <c r="P21" s="9">
        <v>0</v>
      </c>
      <c r="Q21" s="9">
        <v>2</v>
      </c>
      <c r="R21" s="9">
        <v>0</v>
      </c>
      <c r="S21" s="9">
        <v>8</v>
      </c>
      <c r="T21" s="9">
        <v>0</v>
      </c>
    </row>
    <row r="22" spans="1:20" ht="21.75" customHeight="1">
      <c r="A22" s="75"/>
      <c r="B22" s="10" t="s">
        <v>3</v>
      </c>
      <c r="C22" s="40">
        <f t="shared" si="0"/>
        <v>18</v>
      </c>
      <c r="D22" s="40">
        <f t="shared" si="1"/>
        <v>0</v>
      </c>
      <c r="E22" s="11">
        <v>3</v>
      </c>
      <c r="F22" s="11">
        <v>0</v>
      </c>
      <c r="G22" s="11">
        <v>5</v>
      </c>
      <c r="H22" s="11">
        <v>0</v>
      </c>
      <c r="I22" s="11">
        <v>5</v>
      </c>
      <c r="J22" s="11">
        <v>0</v>
      </c>
      <c r="K22" s="11">
        <v>3</v>
      </c>
      <c r="L22" s="11">
        <v>0</v>
      </c>
      <c r="M22" s="11">
        <v>2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21.75" customHeight="1">
      <c r="A23" s="73" t="s">
        <v>189</v>
      </c>
      <c r="B23" s="12" t="s">
        <v>1</v>
      </c>
      <c r="C23" s="41">
        <f t="shared" si="0"/>
        <v>35</v>
      </c>
      <c r="D23" s="41">
        <f t="shared" si="1"/>
        <v>21</v>
      </c>
      <c r="E23" s="5">
        <v>3</v>
      </c>
      <c r="F23" s="5">
        <v>2</v>
      </c>
      <c r="G23" s="5">
        <v>9</v>
      </c>
      <c r="H23" s="5">
        <v>1</v>
      </c>
      <c r="I23" s="5">
        <v>7</v>
      </c>
      <c r="J23" s="5">
        <v>6</v>
      </c>
      <c r="K23" s="5">
        <v>13</v>
      </c>
      <c r="L23" s="5">
        <v>4</v>
      </c>
      <c r="M23" s="5">
        <v>1</v>
      </c>
      <c r="N23" s="5">
        <v>4</v>
      </c>
      <c r="O23" s="5">
        <v>0</v>
      </c>
      <c r="P23" s="5">
        <v>1</v>
      </c>
      <c r="Q23" s="5">
        <v>1</v>
      </c>
      <c r="R23" s="5">
        <v>2</v>
      </c>
      <c r="S23" s="5">
        <v>1</v>
      </c>
      <c r="T23" s="5">
        <v>1</v>
      </c>
    </row>
    <row r="24" spans="1:20" ht="21.75" customHeight="1">
      <c r="A24" s="74"/>
      <c r="B24" s="8" t="s">
        <v>2</v>
      </c>
      <c r="C24" s="39">
        <f t="shared" si="0"/>
        <v>32</v>
      </c>
      <c r="D24" s="39">
        <f t="shared" si="1"/>
        <v>88</v>
      </c>
      <c r="E24" s="9">
        <v>6</v>
      </c>
      <c r="F24" s="9">
        <v>15</v>
      </c>
      <c r="G24" s="9">
        <v>4</v>
      </c>
      <c r="H24" s="9">
        <v>9</v>
      </c>
      <c r="I24" s="9">
        <v>9</v>
      </c>
      <c r="J24" s="9">
        <v>16</v>
      </c>
      <c r="K24" s="9">
        <v>6</v>
      </c>
      <c r="L24" s="9">
        <v>12</v>
      </c>
      <c r="M24" s="9">
        <v>2</v>
      </c>
      <c r="N24" s="9">
        <v>12</v>
      </c>
      <c r="O24" s="9">
        <v>0</v>
      </c>
      <c r="P24" s="9">
        <v>2</v>
      </c>
      <c r="Q24" s="9">
        <v>0</v>
      </c>
      <c r="R24" s="9">
        <v>10</v>
      </c>
      <c r="S24" s="9">
        <v>5</v>
      </c>
      <c r="T24" s="9">
        <v>12</v>
      </c>
    </row>
    <row r="25" spans="1:20" ht="21.75" customHeight="1">
      <c r="A25" s="75"/>
      <c r="B25" s="10" t="s">
        <v>3</v>
      </c>
      <c r="C25" s="40">
        <f t="shared" si="0"/>
        <v>19</v>
      </c>
      <c r="D25" s="40">
        <f t="shared" si="1"/>
        <v>61</v>
      </c>
      <c r="E25" s="11">
        <v>2</v>
      </c>
      <c r="F25" s="11">
        <v>5</v>
      </c>
      <c r="G25" s="11">
        <v>2</v>
      </c>
      <c r="H25" s="11">
        <v>4</v>
      </c>
      <c r="I25" s="11">
        <v>4</v>
      </c>
      <c r="J25" s="11">
        <v>17</v>
      </c>
      <c r="K25" s="11">
        <v>6</v>
      </c>
      <c r="L25" s="11">
        <v>10</v>
      </c>
      <c r="M25" s="11">
        <v>4</v>
      </c>
      <c r="N25" s="11">
        <v>9</v>
      </c>
      <c r="O25" s="11">
        <v>0</v>
      </c>
      <c r="P25" s="11">
        <v>8</v>
      </c>
      <c r="Q25" s="11">
        <v>0</v>
      </c>
      <c r="R25" s="11">
        <v>7</v>
      </c>
      <c r="S25" s="11">
        <v>1</v>
      </c>
      <c r="T25" s="11">
        <v>1</v>
      </c>
    </row>
    <row r="26" spans="1:20" ht="21.75" customHeight="1">
      <c r="A26" s="13" t="s">
        <v>4</v>
      </c>
      <c r="B26" s="14" t="s">
        <v>1</v>
      </c>
      <c r="C26" s="41">
        <f aca="true" t="shared" si="2" ref="C26:T26">C8+C11+C14+C17+C20+C23</f>
        <v>94</v>
      </c>
      <c r="D26" s="17">
        <f t="shared" si="2"/>
        <v>42</v>
      </c>
      <c r="E26" s="41">
        <f t="shared" si="2"/>
        <v>25</v>
      </c>
      <c r="F26" s="17">
        <f t="shared" si="2"/>
        <v>7</v>
      </c>
      <c r="G26" s="41">
        <f t="shared" si="2"/>
        <v>20</v>
      </c>
      <c r="H26" s="17">
        <f t="shared" si="2"/>
        <v>2</v>
      </c>
      <c r="I26" s="41">
        <f t="shared" si="2"/>
        <v>11</v>
      </c>
      <c r="J26" s="17">
        <f t="shared" si="2"/>
        <v>8</v>
      </c>
      <c r="K26" s="41">
        <f t="shared" si="2"/>
        <v>13</v>
      </c>
      <c r="L26" s="17">
        <f t="shared" si="2"/>
        <v>8</v>
      </c>
      <c r="M26" s="41">
        <f t="shared" si="2"/>
        <v>20</v>
      </c>
      <c r="N26" s="17">
        <f t="shared" si="2"/>
        <v>5</v>
      </c>
      <c r="O26" s="41">
        <f t="shared" si="2"/>
        <v>0</v>
      </c>
      <c r="P26" s="17">
        <f t="shared" si="2"/>
        <v>1</v>
      </c>
      <c r="Q26" s="41">
        <f t="shared" si="2"/>
        <v>2</v>
      </c>
      <c r="R26" s="17">
        <f t="shared" si="2"/>
        <v>7</v>
      </c>
      <c r="S26" s="41">
        <f t="shared" si="2"/>
        <v>3</v>
      </c>
      <c r="T26" s="17">
        <f t="shared" si="2"/>
        <v>4</v>
      </c>
    </row>
    <row r="27" spans="1:20" ht="21.75" customHeight="1">
      <c r="A27" s="18" t="s">
        <v>5</v>
      </c>
      <c r="B27" s="19" t="s">
        <v>2</v>
      </c>
      <c r="C27" s="39">
        <f aca="true" t="shared" si="3" ref="C27:T28">C9+C12+C15+C18+C21+C24</f>
        <v>236</v>
      </c>
      <c r="D27" s="22">
        <f t="shared" si="3"/>
        <v>320</v>
      </c>
      <c r="E27" s="39">
        <f t="shared" si="3"/>
        <v>43</v>
      </c>
      <c r="F27" s="22">
        <f t="shared" si="3"/>
        <v>55</v>
      </c>
      <c r="G27" s="39">
        <f t="shared" si="3"/>
        <v>26</v>
      </c>
      <c r="H27" s="22">
        <f t="shared" si="3"/>
        <v>38</v>
      </c>
      <c r="I27" s="39">
        <f t="shared" si="3"/>
        <v>59</v>
      </c>
      <c r="J27" s="22">
        <f t="shared" si="3"/>
        <v>62</v>
      </c>
      <c r="K27" s="39">
        <f t="shared" si="3"/>
        <v>43</v>
      </c>
      <c r="L27" s="22">
        <f t="shared" si="3"/>
        <v>46</v>
      </c>
      <c r="M27" s="39">
        <f t="shared" si="3"/>
        <v>16</v>
      </c>
      <c r="N27" s="22">
        <f t="shared" si="3"/>
        <v>38</v>
      </c>
      <c r="O27" s="39">
        <f t="shared" si="3"/>
        <v>3</v>
      </c>
      <c r="P27" s="22">
        <f t="shared" si="3"/>
        <v>7</v>
      </c>
      <c r="Q27" s="39">
        <f t="shared" si="3"/>
        <v>10</v>
      </c>
      <c r="R27" s="22">
        <f t="shared" si="3"/>
        <v>35</v>
      </c>
      <c r="S27" s="39">
        <f t="shared" si="3"/>
        <v>36</v>
      </c>
      <c r="T27" s="22">
        <f t="shared" si="3"/>
        <v>39</v>
      </c>
    </row>
    <row r="28" spans="1:20" s="31" customFormat="1" ht="21.75" customHeight="1">
      <c r="A28" s="23"/>
      <c r="B28" s="24" t="s">
        <v>3</v>
      </c>
      <c r="C28" s="40">
        <f t="shared" si="3"/>
        <v>204</v>
      </c>
      <c r="D28" s="27">
        <f>D10+D13+D16+D19+D22+D25</f>
        <v>295</v>
      </c>
      <c r="E28" s="40">
        <f t="shared" si="3"/>
        <v>27</v>
      </c>
      <c r="F28" s="27">
        <f>F10+F13+F16+F19+F22+F25</f>
        <v>42</v>
      </c>
      <c r="G28" s="40">
        <f t="shared" si="3"/>
        <v>39</v>
      </c>
      <c r="H28" s="27">
        <f>H10+H13+H16+H19+H22+H25</f>
        <v>34</v>
      </c>
      <c r="I28" s="40">
        <f t="shared" si="3"/>
        <v>57</v>
      </c>
      <c r="J28" s="27">
        <f>J10+J13+J16+J19+J22+J25</f>
        <v>71</v>
      </c>
      <c r="K28" s="40">
        <f t="shared" si="3"/>
        <v>34</v>
      </c>
      <c r="L28" s="27">
        <f>L10+L13+L16+L19+L22+L25</f>
        <v>44</v>
      </c>
      <c r="M28" s="40">
        <f t="shared" si="3"/>
        <v>26</v>
      </c>
      <c r="N28" s="27">
        <f>N10+N13+N16+N19+N22+N25</f>
        <v>44</v>
      </c>
      <c r="O28" s="40">
        <f t="shared" si="3"/>
        <v>5</v>
      </c>
      <c r="P28" s="27">
        <f>P10+P13+P16+P19+P22+P25</f>
        <v>14</v>
      </c>
      <c r="Q28" s="40">
        <f t="shared" si="3"/>
        <v>7</v>
      </c>
      <c r="R28" s="27">
        <f>R10+R13+R16+R19+R22+R25</f>
        <v>25</v>
      </c>
      <c r="S28" s="40">
        <f t="shared" si="3"/>
        <v>9</v>
      </c>
      <c r="T28" s="27">
        <f>T10+T13+T16+T19+T22+T25</f>
        <v>21</v>
      </c>
    </row>
    <row r="29" spans="1:20" ht="21.75" customHeight="1">
      <c r="A29" s="28" t="s">
        <v>6</v>
      </c>
      <c r="B29" s="29"/>
      <c r="C29" s="30">
        <f>SUM(C26:C28)</f>
        <v>534</v>
      </c>
      <c r="D29" s="30">
        <f aca="true" t="shared" si="4" ref="D29:T29">SUM(D26:D28)</f>
        <v>657</v>
      </c>
      <c r="E29" s="30">
        <f>SUM(E26:E28)</f>
        <v>95</v>
      </c>
      <c r="F29" s="30">
        <f t="shared" si="4"/>
        <v>104</v>
      </c>
      <c r="G29" s="30">
        <f>SUM(G26:G28)</f>
        <v>85</v>
      </c>
      <c r="H29" s="30">
        <f t="shared" si="4"/>
        <v>74</v>
      </c>
      <c r="I29" s="30">
        <f>SUM(I26:I28)</f>
        <v>127</v>
      </c>
      <c r="J29" s="30">
        <f t="shared" si="4"/>
        <v>141</v>
      </c>
      <c r="K29" s="30">
        <f>SUM(K26:K28)</f>
        <v>90</v>
      </c>
      <c r="L29" s="30">
        <f t="shared" si="4"/>
        <v>98</v>
      </c>
      <c r="M29" s="30">
        <f>SUM(M26:M28)</f>
        <v>62</v>
      </c>
      <c r="N29" s="30">
        <f t="shared" si="4"/>
        <v>87</v>
      </c>
      <c r="O29" s="30">
        <f>SUM(O26:O28)</f>
        <v>8</v>
      </c>
      <c r="P29" s="30">
        <f t="shared" si="4"/>
        <v>22</v>
      </c>
      <c r="Q29" s="30">
        <f>SUM(Q26:Q28)</f>
        <v>19</v>
      </c>
      <c r="R29" s="30">
        <f t="shared" si="4"/>
        <v>67</v>
      </c>
      <c r="S29" s="30">
        <f>SUM(S26:S28)</f>
        <v>48</v>
      </c>
      <c r="T29" s="30">
        <f t="shared" si="4"/>
        <v>64</v>
      </c>
    </row>
    <row r="31" ht="21" customHeight="1">
      <c r="A31" s="42"/>
    </row>
  </sheetData>
  <sheetProtection/>
  <mergeCells count="29">
    <mergeCell ref="K5:L5"/>
    <mergeCell ref="M5:N5"/>
    <mergeCell ref="O5:P5"/>
    <mergeCell ref="Q5:R5"/>
    <mergeCell ref="S5:T5"/>
    <mergeCell ref="S4:T4"/>
    <mergeCell ref="M4:N4"/>
    <mergeCell ref="O4:P4"/>
    <mergeCell ref="Q4:R4"/>
    <mergeCell ref="A20:A2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A1:G1"/>
    <mergeCell ref="A2:G2"/>
    <mergeCell ref="A4:B4"/>
    <mergeCell ref="A5:B5"/>
    <mergeCell ref="A23:A25"/>
    <mergeCell ref="A6:B6"/>
    <mergeCell ref="A8:A10"/>
    <mergeCell ref="A11:A13"/>
    <mergeCell ref="A14:A16"/>
    <mergeCell ref="A17:A19"/>
  </mergeCells>
  <printOptions horizontalCentered="1"/>
  <pageMargins left="0.1968503937007874" right="0.1968503937007874" top="0.3937007874015748" bottom="0" header="0.3937007874015748" footer="0"/>
  <pageSetup horizontalDpi="300" verticalDpi="300" orientation="landscape" pageOrder="overThenDown" paperSize="9" scale="92" r:id="rId1"/>
  <headerFooter alignWithMargins="0">
    <oddHeader>&amp;L&amp;"TH SarabunPSK,ตัวหนา"&amp;16สถิติการออกใบอนุญาตขับรถใหม่และต่ออายุให้แก่คนพิการ ตามกฎหมายว่าด้วยรถยนต์ 
Driving Licence for Paralytic under Motor Vehicle Act&amp;R
</oddHeader>
    <oddFooter>&amp;L&amp;"TH SarabunPSK,ตัวเอียง"&amp;12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31"/>
  <sheetViews>
    <sheetView showGridLines="0" zoomScalePageLayoutView="0" workbookViewId="0" topLeftCell="A1">
      <pane xSplit="4" ySplit="7" topLeftCell="E8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K1" sqref="K1"/>
    </sheetView>
  </sheetViews>
  <sheetFormatPr defaultColWidth="9.140625" defaultRowHeight="21" customHeight="1"/>
  <cols>
    <col min="1" max="1" width="36.28125" style="2" customWidth="1"/>
    <col min="2" max="2" width="17.421875" style="2" customWidth="1"/>
    <col min="3" max="3" width="12.140625" style="2" customWidth="1"/>
    <col min="4" max="4" width="11.57421875" style="2" customWidth="1"/>
    <col min="5" max="32" width="11.140625" style="2" customWidth="1"/>
    <col min="33" max="16384" width="9.140625" style="2" customWidth="1"/>
  </cols>
  <sheetData>
    <row r="1" spans="1:8" ht="21" customHeight="1">
      <c r="A1" s="88"/>
      <c r="B1" s="88"/>
      <c r="C1" s="88"/>
      <c r="D1" s="88"/>
      <c r="E1" s="88"/>
      <c r="F1" s="88"/>
      <c r="G1" s="88"/>
      <c r="H1" s="33"/>
    </row>
    <row r="2" spans="1:32" ht="21" customHeight="1">
      <c r="A2" s="88"/>
      <c r="B2" s="88"/>
      <c r="C2" s="88"/>
      <c r="D2" s="88"/>
      <c r="E2" s="88"/>
      <c r="F2" s="88"/>
      <c r="G2" s="88"/>
      <c r="H2" s="33"/>
      <c r="K2" s="34"/>
      <c r="L2" s="34" t="str">
        <f>Regional!J2</f>
        <v>ปีงบประมาณ 2562</v>
      </c>
      <c r="M2" s="34"/>
      <c r="N2" s="34"/>
      <c r="O2" s="34"/>
      <c r="P2" s="34"/>
      <c r="Q2" s="34"/>
      <c r="R2" s="34"/>
      <c r="S2" s="34"/>
      <c r="T2" s="34"/>
      <c r="U2" s="34"/>
      <c r="V2" s="34" t="str">
        <f>Regional!J2</f>
        <v>ปีงบประมาณ 2562</v>
      </c>
      <c r="W2" s="34"/>
      <c r="X2" s="34"/>
      <c r="Y2" s="34"/>
      <c r="Z2" s="34"/>
      <c r="AA2" s="34"/>
      <c r="AB2" s="34"/>
      <c r="AC2" s="34"/>
      <c r="AD2" s="34"/>
      <c r="AE2" s="34"/>
      <c r="AF2" s="34" t="str">
        <f>Regional!J2</f>
        <v>ปีงบประมาณ 2562</v>
      </c>
    </row>
    <row r="3" spans="1:32" ht="18.75" customHeight="1">
      <c r="A3" s="35"/>
      <c r="B3" s="3"/>
      <c r="C3" s="3"/>
      <c r="D3" s="3"/>
      <c r="E3" s="3"/>
      <c r="F3" s="3"/>
      <c r="G3" s="36"/>
      <c r="H3" s="44"/>
      <c r="K3" s="43"/>
      <c r="L3" s="34" t="str">
        <f>Regional!J3</f>
        <v>(ฉบับ : Issue)</v>
      </c>
      <c r="S3" s="37"/>
      <c r="T3" s="37"/>
      <c r="U3" s="43"/>
      <c r="V3" s="34" t="str">
        <f>Regional!J3</f>
        <v>(ฉบับ : Issue)</v>
      </c>
      <c r="W3" s="37"/>
      <c r="X3" s="46"/>
      <c r="AA3" s="37"/>
      <c r="AB3" s="37"/>
      <c r="AC3" s="37"/>
      <c r="AD3" s="37"/>
      <c r="AE3" s="37"/>
      <c r="AF3" s="34" t="str">
        <f>Regional!J3</f>
        <v>(ฉบับ : Issue)</v>
      </c>
    </row>
    <row r="4" spans="1:32" ht="22.5" customHeight="1">
      <c r="A4" s="71"/>
      <c r="B4" s="72"/>
      <c r="C4" s="78" t="s">
        <v>139</v>
      </c>
      <c r="D4" s="79"/>
      <c r="E4" s="78" t="s">
        <v>140</v>
      </c>
      <c r="F4" s="79"/>
      <c r="G4" s="78" t="s">
        <v>141</v>
      </c>
      <c r="H4" s="79"/>
      <c r="I4" s="78" t="s">
        <v>142</v>
      </c>
      <c r="J4" s="79"/>
      <c r="K4" s="78" t="s">
        <v>143</v>
      </c>
      <c r="L4" s="79"/>
      <c r="M4" s="78" t="s">
        <v>144</v>
      </c>
      <c r="N4" s="79"/>
      <c r="O4" s="78" t="s">
        <v>145</v>
      </c>
      <c r="P4" s="79"/>
      <c r="Q4" s="78" t="s">
        <v>146</v>
      </c>
      <c r="R4" s="79"/>
      <c r="S4" s="78" t="s">
        <v>147</v>
      </c>
      <c r="T4" s="79"/>
      <c r="U4" s="78" t="s">
        <v>148</v>
      </c>
      <c r="V4" s="79"/>
      <c r="W4" s="78" t="s">
        <v>149</v>
      </c>
      <c r="X4" s="79"/>
      <c r="Y4" s="78" t="s">
        <v>150</v>
      </c>
      <c r="Z4" s="79"/>
      <c r="AA4" s="78" t="s">
        <v>151</v>
      </c>
      <c r="AB4" s="79"/>
      <c r="AC4" s="78" t="s">
        <v>152</v>
      </c>
      <c r="AD4" s="79"/>
      <c r="AE4" s="78" t="s">
        <v>153</v>
      </c>
      <c r="AF4" s="79"/>
    </row>
    <row r="5" spans="1:32" ht="20.25" customHeight="1">
      <c r="A5" s="76" t="s">
        <v>182</v>
      </c>
      <c r="B5" s="77"/>
      <c r="C5" s="80" t="s">
        <v>154</v>
      </c>
      <c r="D5" s="81"/>
      <c r="E5" s="80" t="s">
        <v>155</v>
      </c>
      <c r="F5" s="81"/>
      <c r="G5" s="80" t="s">
        <v>156</v>
      </c>
      <c r="H5" s="81"/>
      <c r="I5" s="80" t="s">
        <v>157</v>
      </c>
      <c r="J5" s="81"/>
      <c r="K5" s="80" t="s">
        <v>158</v>
      </c>
      <c r="L5" s="81"/>
      <c r="M5" s="80" t="s">
        <v>159</v>
      </c>
      <c r="N5" s="81"/>
      <c r="O5" s="80" t="s">
        <v>160</v>
      </c>
      <c r="P5" s="81"/>
      <c r="Q5" s="89" t="s">
        <v>161</v>
      </c>
      <c r="R5" s="90"/>
      <c r="S5" s="89" t="s">
        <v>162</v>
      </c>
      <c r="T5" s="90"/>
      <c r="U5" s="89" t="s">
        <v>163</v>
      </c>
      <c r="V5" s="90"/>
      <c r="W5" s="89" t="s">
        <v>164</v>
      </c>
      <c r="X5" s="90"/>
      <c r="Y5" s="89" t="s">
        <v>165</v>
      </c>
      <c r="Z5" s="90"/>
      <c r="AA5" s="89" t="s">
        <v>166</v>
      </c>
      <c r="AB5" s="90"/>
      <c r="AC5" s="89" t="s">
        <v>167</v>
      </c>
      <c r="AD5" s="90"/>
      <c r="AE5" s="89" t="s">
        <v>168</v>
      </c>
      <c r="AF5" s="90"/>
    </row>
    <row r="6" spans="1:32" ht="17.25" customHeight="1">
      <c r="A6" s="76" t="s">
        <v>173</v>
      </c>
      <c r="B6" s="77"/>
      <c r="C6" s="58" t="s">
        <v>183</v>
      </c>
      <c r="D6" s="58" t="s">
        <v>184</v>
      </c>
      <c r="E6" s="58" t="s">
        <v>183</v>
      </c>
      <c r="F6" s="58" t="s">
        <v>184</v>
      </c>
      <c r="G6" s="58" t="s">
        <v>183</v>
      </c>
      <c r="H6" s="58" t="s">
        <v>184</v>
      </c>
      <c r="I6" s="58" t="s">
        <v>183</v>
      </c>
      <c r="J6" s="58" t="s">
        <v>184</v>
      </c>
      <c r="K6" s="58" t="s">
        <v>183</v>
      </c>
      <c r="L6" s="58" t="s">
        <v>184</v>
      </c>
      <c r="M6" s="58" t="s">
        <v>183</v>
      </c>
      <c r="N6" s="58" t="s">
        <v>184</v>
      </c>
      <c r="O6" s="58" t="s">
        <v>183</v>
      </c>
      <c r="P6" s="58" t="s">
        <v>184</v>
      </c>
      <c r="Q6" s="58" t="s">
        <v>183</v>
      </c>
      <c r="R6" s="58" t="s">
        <v>184</v>
      </c>
      <c r="S6" s="58" t="s">
        <v>183</v>
      </c>
      <c r="T6" s="58" t="s">
        <v>184</v>
      </c>
      <c r="U6" s="58" t="s">
        <v>183</v>
      </c>
      <c r="V6" s="58" t="s">
        <v>184</v>
      </c>
      <c r="W6" s="58" t="s">
        <v>183</v>
      </c>
      <c r="X6" s="58" t="s">
        <v>184</v>
      </c>
      <c r="Y6" s="58" t="s">
        <v>183</v>
      </c>
      <c r="Z6" s="58" t="s">
        <v>184</v>
      </c>
      <c r="AA6" s="58" t="s">
        <v>183</v>
      </c>
      <c r="AB6" s="58" t="s">
        <v>184</v>
      </c>
      <c r="AC6" s="58" t="s">
        <v>183</v>
      </c>
      <c r="AD6" s="58" t="s">
        <v>184</v>
      </c>
      <c r="AE6" s="58" t="s">
        <v>183</v>
      </c>
      <c r="AF6" s="58" t="s">
        <v>184</v>
      </c>
    </row>
    <row r="7" spans="1:32" s="62" customFormat="1" ht="18" customHeight="1">
      <c r="A7" s="59"/>
      <c r="B7" s="60"/>
      <c r="C7" s="61" t="s">
        <v>202</v>
      </c>
      <c r="D7" s="61" t="s">
        <v>203</v>
      </c>
      <c r="E7" s="61" t="s">
        <v>202</v>
      </c>
      <c r="F7" s="61" t="s">
        <v>203</v>
      </c>
      <c r="G7" s="61" t="s">
        <v>202</v>
      </c>
      <c r="H7" s="61" t="s">
        <v>203</v>
      </c>
      <c r="I7" s="61" t="s">
        <v>202</v>
      </c>
      <c r="J7" s="61" t="s">
        <v>203</v>
      </c>
      <c r="K7" s="61" t="s">
        <v>202</v>
      </c>
      <c r="L7" s="61" t="s">
        <v>203</v>
      </c>
      <c r="M7" s="61" t="s">
        <v>202</v>
      </c>
      <c r="N7" s="61" t="s">
        <v>203</v>
      </c>
      <c r="O7" s="61" t="s">
        <v>202</v>
      </c>
      <c r="P7" s="61" t="s">
        <v>203</v>
      </c>
      <c r="Q7" s="61" t="s">
        <v>202</v>
      </c>
      <c r="R7" s="61" t="s">
        <v>203</v>
      </c>
      <c r="S7" s="61" t="s">
        <v>202</v>
      </c>
      <c r="T7" s="61" t="s">
        <v>203</v>
      </c>
      <c r="U7" s="61" t="s">
        <v>202</v>
      </c>
      <c r="V7" s="61" t="s">
        <v>203</v>
      </c>
      <c r="W7" s="61" t="s">
        <v>202</v>
      </c>
      <c r="X7" s="61" t="s">
        <v>203</v>
      </c>
      <c r="Y7" s="61" t="s">
        <v>202</v>
      </c>
      <c r="Z7" s="61" t="s">
        <v>203</v>
      </c>
      <c r="AA7" s="61" t="s">
        <v>202</v>
      </c>
      <c r="AB7" s="61" t="s">
        <v>203</v>
      </c>
      <c r="AC7" s="61" t="s">
        <v>202</v>
      </c>
      <c r="AD7" s="61" t="s">
        <v>203</v>
      </c>
      <c r="AE7" s="61" t="s">
        <v>202</v>
      </c>
      <c r="AF7" s="61" t="s">
        <v>203</v>
      </c>
    </row>
    <row r="8" spans="1:32" ht="21.75" customHeight="1">
      <c r="A8" s="74" t="s">
        <v>186</v>
      </c>
      <c r="B8" s="12" t="s">
        <v>1</v>
      </c>
      <c r="C8" s="41">
        <f>E8+G8+I8+K8+M8+O8+Q8+S8+U8+W8+Y8+AA8+AC8+AE8</f>
        <v>19</v>
      </c>
      <c r="D8" s="41">
        <f>F8+H8+J8+L8+N8+P8+R8+T8+V8+X8+Z8+AB8+AD8+AF8</f>
        <v>0</v>
      </c>
      <c r="E8" s="5">
        <v>0</v>
      </c>
      <c r="F8" s="5">
        <v>0</v>
      </c>
      <c r="G8" s="5">
        <v>0</v>
      </c>
      <c r="H8" s="5">
        <v>0</v>
      </c>
      <c r="I8" s="5">
        <v>3</v>
      </c>
      <c r="J8" s="5">
        <v>0</v>
      </c>
      <c r="K8" s="5">
        <v>0</v>
      </c>
      <c r="L8" s="5">
        <v>0</v>
      </c>
      <c r="M8" s="5">
        <v>3</v>
      </c>
      <c r="N8" s="5">
        <v>0</v>
      </c>
      <c r="O8" s="5">
        <v>3</v>
      </c>
      <c r="P8" s="5">
        <v>0</v>
      </c>
      <c r="Q8" s="5">
        <v>1</v>
      </c>
      <c r="R8" s="5">
        <v>0</v>
      </c>
      <c r="S8" s="5">
        <v>5</v>
      </c>
      <c r="T8" s="5">
        <v>0</v>
      </c>
      <c r="U8" s="5">
        <v>2</v>
      </c>
      <c r="V8" s="5">
        <v>0</v>
      </c>
      <c r="W8" s="5">
        <v>1</v>
      </c>
      <c r="X8" s="5">
        <v>0</v>
      </c>
      <c r="Y8" s="5">
        <v>0</v>
      </c>
      <c r="Z8" s="5">
        <v>0</v>
      </c>
      <c r="AA8" s="5">
        <v>1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ht="21.75" customHeight="1">
      <c r="A9" s="74"/>
      <c r="B9" s="8" t="s">
        <v>2</v>
      </c>
      <c r="C9" s="39">
        <f aca="true" t="shared" si="0" ref="C9:C25">E9+G9+I9+K9+M9+O9+Q9+S9+U9+W9+Y9+AA9+AC9+AE9</f>
        <v>79</v>
      </c>
      <c r="D9" s="39">
        <f aca="true" t="shared" si="1" ref="D9:D25">F9+H9+J9+L9+N9+P9+R9+T9+V9+X9+Z9+AB9+AD9+AF9</f>
        <v>0</v>
      </c>
      <c r="E9" s="9">
        <v>4</v>
      </c>
      <c r="F9" s="9">
        <v>0</v>
      </c>
      <c r="G9" s="9">
        <v>5</v>
      </c>
      <c r="H9" s="9">
        <v>0</v>
      </c>
      <c r="I9" s="9">
        <v>26</v>
      </c>
      <c r="J9" s="9">
        <v>0</v>
      </c>
      <c r="K9" s="9">
        <v>3</v>
      </c>
      <c r="L9" s="9">
        <v>0</v>
      </c>
      <c r="M9" s="9">
        <v>8</v>
      </c>
      <c r="N9" s="9">
        <v>0</v>
      </c>
      <c r="O9" s="9">
        <v>6</v>
      </c>
      <c r="P9" s="9">
        <v>0</v>
      </c>
      <c r="Q9" s="9">
        <v>2</v>
      </c>
      <c r="R9" s="9">
        <v>0</v>
      </c>
      <c r="S9" s="9">
        <v>4</v>
      </c>
      <c r="T9" s="9">
        <v>0</v>
      </c>
      <c r="U9" s="9">
        <v>3</v>
      </c>
      <c r="V9" s="9">
        <v>0</v>
      </c>
      <c r="W9" s="9">
        <v>11</v>
      </c>
      <c r="X9" s="9">
        <v>0</v>
      </c>
      <c r="Y9" s="9">
        <v>1</v>
      </c>
      <c r="Z9" s="9">
        <v>0</v>
      </c>
      <c r="AA9" s="9">
        <v>0</v>
      </c>
      <c r="AB9" s="9">
        <v>0</v>
      </c>
      <c r="AC9" s="9">
        <v>4</v>
      </c>
      <c r="AD9" s="9">
        <v>0</v>
      </c>
      <c r="AE9" s="9">
        <v>2</v>
      </c>
      <c r="AF9" s="9">
        <v>0</v>
      </c>
    </row>
    <row r="10" spans="1:32" ht="21.75" customHeight="1">
      <c r="A10" s="75"/>
      <c r="B10" s="10" t="s">
        <v>3</v>
      </c>
      <c r="C10" s="40">
        <f t="shared" si="0"/>
        <v>66</v>
      </c>
      <c r="D10" s="40">
        <f t="shared" si="1"/>
        <v>0</v>
      </c>
      <c r="E10" s="11">
        <v>4</v>
      </c>
      <c r="F10" s="11">
        <v>0</v>
      </c>
      <c r="G10" s="11">
        <v>3</v>
      </c>
      <c r="H10" s="11">
        <v>0</v>
      </c>
      <c r="I10" s="11">
        <v>14</v>
      </c>
      <c r="J10" s="11">
        <v>0</v>
      </c>
      <c r="K10" s="11">
        <v>7</v>
      </c>
      <c r="L10" s="11">
        <v>0</v>
      </c>
      <c r="M10" s="11">
        <v>9</v>
      </c>
      <c r="N10" s="11">
        <v>0</v>
      </c>
      <c r="O10" s="11">
        <v>7</v>
      </c>
      <c r="P10" s="11">
        <v>0</v>
      </c>
      <c r="Q10" s="11">
        <v>2</v>
      </c>
      <c r="R10" s="11">
        <v>0</v>
      </c>
      <c r="S10" s="11">
        <v>4</v>
      </c>
      <c r="T10" s="11">
        <v>0</v>
      </c>
      <c r="U10" s="11">
        <v>1</v>
      </c>
      <c r="V10" s="11">
        <v>0</v>
      </c>
      <c r="W10" s="11">
        <v>5</v>
      </c>
      <c r="X10" s="11">
        <v>0</v>
      </c>
      <c r="Y10" s="11">
        <v>3</v>
      </c>
      <c r="Z10" s="11">
        <v>0</v>
      </c>
      <c r="AA10" s="11">
        <v>0</v>
      </c>
      <c r="AB10" s="11">
        <v>0</v>
      </c>
      <c r="AC10" s="11">
        <v>1</v>
      </c>
      <c r="AD10" s="11">
        <v>0</v>
      </c>
      <c r="AE10" s="11">
        <v>6</v>
      </c>
      <c r="AF10" s="11">
        <v>0</v>
      </c>
    </row>
    <row r="11" spans="1:32" ht="21.75" customHeight="1">
      <c r="A11" s="73" t="s">
        <v>185</v>
      </c>
      <c r="B11" s="12" t="s">
        <v>1</v>
      </c>
      <c r="C11" s="41">
        <f t="shared" si="0"/>
        <v>16</v>
      </c>
      <c r="D11" s="41">
        <f t="shared" si="1"/>
        <v>45</v>
      </c>
      <c r="E11" s="5">
        <v>1</v>
      </c>
      <c r="F11" s="5">
        <v>0</v>
      </c>
      <c r="G11" s="5">
        <v>0</v>
      </c>
      <c r="H11" s="5">
        <v>3</v>
      </c>
      <c r="I11" s="5">
        <v>2</v>
      </c>
      <c r="J11" s="5">
        <v>4</v>
      </c>
      <c r="K11" s="5">
        <v>0</v>
      </c>
      <c r="L11" s="5">
        <v>0</v>
      </c>
      <c r="M11" s="5">
        <v>3</v>
      </c>
      <c r="N11" s="5">
        <v>6</v>
      </c>
      <c r="O11" s="5">
        <v>4</v>
      </c>
      <c r="P11" s="5">
        <v>4</v>
      </c>
      <c r="Q11" s="5">
        <v>1</v>
      </c>
      <c r="R11" s="5">
        <v>2</v>
      </c>
      <c r="S11" s="5">
        <v>0</v>
      </c>
      <c r="T11" s="5">
        <v>5</v>
      </c>
      <c r="U11" s="5">
        <v>2</v>
      </c>
      <c r="V11" s="5">
        <v>8</v>
      </c>
      <c r="W11" s="5">
        <v>3</v>
      </c>
      <c r="X11" s="5">
        <v>8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2</v>
      </c>
      <c r="AE11" s="5">
        <v>0</v>
      </c>
      <c r="AF11" s="5">
        <v>2</v>
      </c>
    </row>
    <row r="12" spans="1:32" ht="21.75" customHeight="1">
      <c r="A12" s="74"/>
      <c r="B12" s="8" t="s">
        <v>2</v>
      </c>
      <c r="C12" s="39">
        <f t="shared" si="0"/>
        <v>91</v>
      </c>
      <c r="D12" s="39">
        <f t="shared" si="1"/>
        <v>278</v>
      </c>
      <c r="E12" s="9">
        <v>5</v>
      </c>
      <c r="F12" s="9">
        <v>5</v>
      </c>
      <c r="G12" s="9">
        <v>1</v>
      </c>
      <c r="H12" s="9">
        <v>8</v>
      </c>
      <c r="I12" s="9">
        <v>24</v>
      </c>
      <c r="J12" s="9">
        <v>64</v>
      </c>
      <c r="K12" s="9">
        <v>3</v>
      </c>
      <c r="L12" s="9">
        <v>10</v>
      </c>
      <c r="M12" s="9">
        <v>18</v>
      </c>
      <c r="N12" s="9">
        <v>50</v>
      </c>
      <c r="O12" s="9">
        <v>7</v>
      </c>
      <c r="P12" s="9">
        <v>9</v>
      </c>
      <c r="Q12" s="9">
        <v>4</v>
      </c>
      <c r="R12" s="9">
        <v>6</v>
      </c>
      <c r="S12" s="9">
        <v>3</v>
      </c>
      <c r="T12" s="9">
        <v>27</v>
      </c>
      <c r="U12" s="9">
        <v>7</v>
      </c>
      <c r="V12" s="9">
        <v>30</v>
      </c>
      <c r="W12" s="9">
        <v>8</v>
      </c>
      <c r="X12" s="9">
        <v>29</v>
      </c>
      <c r="Y12" s="9">
        <v>1</v>
      </c>
      <c r="Z12" s="9">
        <v>14</v>
      </c>
      <c r="AA12" s="9">
        <v>3</v>
      </c>
      <c r="AB12" s="9">
        <v>3</v>
      </c>
      <c r="AC12" s="9">
        <v>4</v>
      </c>
      <c r="AD12" s="9">
        <v>10</v>
      </c>
      <c r="AE12" s="9">
        <v>3</v>
      </c>
      <c r="AF12" s="9">
        <v>13</v>
      </c>
    </row>
    <row r="13" spans="1:32" ht="21.75" customHeight="1">
      <c r="A13" s="75"/>
      <c r="B13" s="10" t="s">
        <v>3</v>
      </c>
      <c r="C13" s="40">
        <f t="shared" si="0"/>
        <v>56</v>
      </c>
      <c r="D13" s="40">
        <f t="shared" si="1"/>
        <v>193</v>
      </c>
      <c r="E13" s="11">
        <v>3</v>
      </c>
      <c r="F13" s="11">
        <v>9</v>
      </c>
      <c r="G13" s="11">
        <v>1</v>
      </c>
      <c r="H13" s="11">
        <v>6</v>
      </c>
      <c r="I13" s="11">
        <v>9</v>
      </c>
      <c r="J13" s="11">
        <v>36</v>
      </c>
      <c r="K13" s="11">
        <v>7</v>
      </c>
      <c r="L13" s="11">
        <v>11</v>
      </c>
      <c r="M13" s="11">
        <v>7</v>
      </c>
      <c r="N13" s="11">
        <v>27</v>
      </c>
      <c r="O13" s="11">
        <v>3</v>
      </c>
      <c r="P13" s="11">
        <v>7</v>
      </c>
      <c r="Q13" s="11">
        <v>4</v>
      </c>
      <c r="R13" s="11">
        <v>12</v>
      </c>
      <c r="S13" s="11">
        <v>5</v>
      </c>
      <c r="T13" s="11">
        <v>20</v>
      </c>
      <c r="U13" s="11">
        <v>5</v>
      </c>
      <c r="V13" s="11">
        <v>13</v>
      </c>
      <c r="W13" s="11">
        <v>6</v>
      </c>
      <c r="X13" s="11">
        <v>20</v>
      </c>
      <c r="Y13" s="11">
        <v>1</v>
      </c>
      <c r="Z13" s="11">
        <v>14</v>
      </c>
      <c r="AA13" s="11">
        <v>1</v>
      </c>
      <c r="AB13" s="11">
        <v>5</v>
      </c>
      <c r="AC13" s="11">
        <v>0</v>
      </c>
      <c r="AD13" s="11">
        <v>6</v>
      </c>
      <c r="AE13" s="11">
        <v>4</v>
      </c>
      <c r="AF13" s="11">
        <v>7</v>
      </c>
    </row>
    <row r="14" spans="1:32" ht="21.75" customHeight="1">
      <c r="A14" s="73" t="s">
        <v>190</v>
      </c>
      <c r="B14" s="12" t="s">
        <v>1</v>
      </c>
      <c r="C14" s="41">
        <f t="shared" si="0"/>
        <v>0</v>
      </c>
      <c r="D14" s="41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ht="21.75" customHeight="1">
      <c r="A15" s="74"/>
      <c r="B15" s="8" t="s">
        <v>2</v>
      </c>
      <c r="C15" s="39">
        <f t="shared" si="0"/>
        <v>0</v>
      </c>
      <c r="D15" s="39">
        <f t="shared" si="1"/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</row>
    <row r="16" spans="1:32" ht="21.75" customHeight="1">
      <c r="A16" s="75"/>
      <c r="B16" s="10" t="s">
        <v>3</v>
      </c>
      <c r="C16" s="40">
        <f t="shared" si="0"/>
        <v>0</v>
      </c>
      <c r="D16" s="40">
        <f t="shared" si="1"/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</row>
    <row r="17" spans="1:32" ht="21.75" customHeight="1">
      <c r="A17" s="73" t="s">
        <v>187</v>
      </c>
      <c r="B17" s="12" t="s">
        <v>1</v>
      </c>
      <c r="C17" s="41">
        <f t="shared" si="0"/>
        <v>0</v>
      </c>
      <c r="D17" s="41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ht="21.75" customHeight="1">
      <c r="A18" s="74"/>
      <c r="B18" s="8" t="s">
        <v>2</v>
      </c>
      <c r="C18" s="39">
        <f t="shared" si="0"/>
        <v>0</v>
      </c>
      <c r="D18" s="39">
        <f t="shared" si="1"/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</row>
    <row r="19" spans="1:32" ht="21.75" customHeight="1">
      <c r="A19" s="75"/>
      <c r="B19" s="10" t="s">
        <v>3</v>
      </c>
      <c r="C19" s="40">
        <f t="shared" si="0"/>
        <v>0</v>
      </c>
      <c r="D19" s="40">
        <f t="shared" si="1"/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</row>
    <row r="20" spans="1:32" ht="21.75" customHeight="1">
      <c r="A20" s="73" t="s">
        <v>188</v>
      </c>
      <c r="B20" s="12" t="s">
        <v>1</v>
      </c>
      <c r="C20" s="41">
        <f t="shared" si="0"/>
        <v>63</v>
      </c>
      <c r="D20" s="41">
        <f t="shared" si="1"/>
        <v>0</v>
      </c>
      <c r="E20" s="5">
        <v>0</v>
      </c>
      <c r="F20" s="5">
        <v>0</v>
      </c>
      <c r="G20" s="5">
        <v>2</v>
      </c>
      <c r="H20" s="5">
        <v>0</v>
      </c>
      <c r="I20" s="5">
        <v>13</v>
      </c>
      <c r="J20" s="5">
        <v>0</v>
      </c>
      <c r="K20" s="5">
        <v>0</v>
      </c>
      <c r="L20" s="5">
        <v>0</v>
      </c>
      <c r="M20" s="5">
        <v>10</v>
      </c>
      <c r="N20" s="5">
        <v>0</v>
      </c>
      <c r="O20" s="5">
        <v>9</v>
      </c>
      <c r="P20" s="5">
        <v>0</v>
      </c>
      <c r="Q20" s="5">
        <v>10</v>
      </c>
      <c r="R20" s="5">
        <v>0</v>
      </c>
      <c r="S20" s="5">
        <v>5</v>
      </c>
      <c r="T20" s="5">
        <v>0</v>
      </c>
      <c r="U20" s="5">
        <v>13</v>
      </c>
      <c r="V20" s="5">
        <v>0</v>
      </c>
      <c r="W20" s="5">
        <v>1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ht="21.75" customHeight="1">
      <c r="A21" s="74"/>
      <c r="B21" s="8" t="s">
        <v>2</v>
      </c>
      <c r="C21" s="39">
        <f t="shared" si="0"/>
        <v>29</v>
      </c>
      <c r="D21" s="39">
        <f t="shared" si="1"/>
        <v>0</v>
      </c>
      <c r="E21" s="9">
        <v>0</v>
      </c>
      <c r="F21" s="9">
        <v>0</v>
      </c>
      <c r="G21" s="9">
        <v>2</v>
      </c>
      <c r="H21" s="9">
        <v>0</v>
      </c>
      <c r="I21" s="9">
        <v>9</v>
      </c>
      <c r="J21" s="9">
        <v>0</v>
      </c>
      <c r="K21" s="9">
        <v>2</v>
      </c>
      <c r="L21" s="9">
        <v>0</v>
      </c>
      <c r="M21" s="9">
        <v>3</v>
      </c>
      <c r="N21" s="9">
        <v>0</v>
      </c>
      <c r="O21" s="9">
        <v>0</v>
      </c>
      <c r="P21" s="9">
        <v>0</v>
      </c>
      <c r="Q21" s="9">
        <v>2</v>
      </c>
      <c r="R21" s="9">
        <v>0</v>
      </c>
      <c r="S21" s="9">
        <v>5</v>
      </c>
      <c r="T21" s="9">
        <v>0</v>
      </c>
      <c r="U21" s="9">
        <v>0</v>
      </c>
      <c r="V21" s="9">
        <v>0</v>
      </c>
      <c r="W21" s="9">
        <v>3</v>
      </c>
      <c r="X21" s="9">
        <v>0</v>
      </c>
      <c r="Y21" s="9">
        <v>1</v>
      </c>
      <c r="Z21" s="9">
        <v>0</v>
      </c>
      <c r="AA21" s="9">
        <v>0</v>
      </c>
      <c r="AB21" s="9">
        <v>0</v>
      </c>
      <c r="AC21" s="9">
        <v>1</v>
      </c>
      <c r="AD21" s="9">
        <v>0</v>
      </c>
      <c r="AE21" s="9">
        <v>1</v>
      </c>
      <c r="AF21" s="9">
        <v>0</v>
      </c>
    </row>
    <row r="22" spans="1:32" ht="21.75" customHeight="1">
      <c r="A22" s="75"/>
      <c r="B22" s="10" t="s">
        <v>3</v>
      </c>
      <c r="C22" s="40">
        <f t="shared" si="0"/>
        <v>14</v>
      </c>
      <c r="D22" s="40">
        <f t="shared" si="1"/>
        <v>0</v>
      </c>
      <c r="E22" s="11">
        <v>1</v>
      </c>
      <c r="F22" s="11">
        <v>0</v>
      </c>
      <c r="G22" s="11">
        <v>2</v>
      </c>
      <c r="H22" s="11">
        <v>0</v>
      </c>
      <c r="I22" s="11">
        <v>1</v>
      </c>
      <c r="J22" s="11">
        <v>0</v>
      </c>
      <c r="K22" s="11">
        <v>0</v>
      </c>
      <c r="L22" s="11">
        <v>0</v>
      </c>
      <c r="M22" s="11">
        <v>1</v>
      </c>
      <c r="N22" s="11">
        <v>0</v>
      </c>
      <c r="O22" s="11">
        <v>1</v>
      </c>
      <c r="P22" s="11">
        <v>0</v>
      </c>
      <c r="Q22" s="11">
        <v>2</v>
      </c>
      <c r="R22" s="11">
        <v>0</v>
      </c>
      <c r="S22" s="11">
        <v>0</v>
      </c>
      <c r="T22" s="11">
        <v>0</v>
      </c>
      <c r="U22" s="11">
        <v>1</v>
      </c>
      <c r="V22" s="11">
        <v>0</v>
      </c>
      <c r="W22" s="11">
        <v>2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1</v>
      </c>
      <c r="AD22" s="11">
        <v>0</v>
      </c>
      <c r="AE22" s="11">
        <v>2</v>
      </c>
      <c r="AF22" s="11">
        <v>0</v>
      </c>
    </row>
    <row r="23" spans="1:32" ht="21.75" customHeight="1">
      <c r="A23" s="73" t="s">
        <v>189</v>
      </c>
      <c r="B23" s="12" t="s">
        <v>1</v>
      </c>
      <c r="C23" s="41">
        <f t="shared" si="0"/>
        <v>11</v>
      </c>
      <c r="D23" s="41">
        <f t="shared" si="1"/>
        <v>60</v>
      </c>
      <c r="E23" s="5">
        <v>0</v>
      </c>
      <c r="F23" s="5">
        <v>0</v>
      </c>
      <c r="G23" s="5">
        <v>0</v>
      </c>
      <c r="H23" s="5">
        <v>2</v>
      </c>
      <c r="I23" s="5">
        <v>0</v>
      </c>
      <c r="J23" s="5">
        <v>4</v>
      </c>
      <c r="K23" s="5">
        <v>1</v>
      </c>
      <c r="L23" s="5">
        <v>0</v>
      </c>
      <c r="M23" s="5">
        <v>0</v>
      </c>
      <c r="N23" s="5">
        <v>3</v>
      </c>
      <c r="O23" s="5">
        <v>2</v>
      </c>
      <c r="P23" s="5">
        <v>15</v>
      </c>
      <c r="Q23" s="5">
        <v>2</v>
      </c>
      <c r="R23" s="5">
        <v>8</v>
      </c>
      <c r="S23" s="5">
        <v>2</v>
      </c>
      <c r="T23" s="5">
        <v>3</v>
      </c>
      <c r="U23" s="5">
        <v>2</v>
      </c>
      <c r="V23" s="5">
        <v>9</v>
      </c>
      <c r="W23" s="5">
        <v>2</v>
      </c>
      <c r="X23" s="5">
        <v>9</v>
      </c>
      <c r="Y23" s="5">
        <v>0</v>
      </c>
      <c r="Z23" s="5">
        <v>0</v>
      </c>
      <c r="AA23" s="5">
        <v>0</v>
      </c>
      <c r="AB23" s="5">
        <v>1</v>
      </c>
      <c r="AC23" s="5">
        <v>0</v>
      </c>
      <c r="AD23" s="5">
        <v>3</v>
      </c>
      <c r="AE23" s="5">
        <v>0</v>
      </c>
      <c r="AF23" s="5">
        <v>3</v>
      </c>
    </row>
    <row r="24" spans="1:32" ht="21.75" customHeight="1">
      <c r="A24" s="74"/>
      <c r="B24" s="8" t="s">
        <v>2</v>
      </c>
      <c r="C24" s="39">
        <f t="shared" si="0"/>
        <v>22</v>
      </c>
      <c r="D24" s="39">
        <f t="shared" si="1"/>
        <v>87</v>
      </c>
      <c r="E24" s="9">
        <v>0</v>
      </c>
      <c r="F24" s="9">
        <v>3</v>
      </c>
      <c r="G24" s="9">
        <v>2</v>
      </c>
      <c r="H24" s="9">
        <v>4</v>
      </c>
      <c r="I24" s="9">
        <v>9</v>
      </c>
      <c r="J24" s="9">
        <v>16</v>
      </c>
      <c r="K24" s="9">
        <v>0</v>
      </c>
      <c r="L24" s="9">
        <v>4</v>
      </c>
      <c r="M24" s="9">
        <v>1</v>
      </c>
      <c r="N24" s="9">
        <v>8</v>
      </c>
      <c r="O24" s="9">
        <v>1</v>
      </c>
      <c r="P24" s="9">
        <v>3</v>
      </c>
      <c r="Q24" s="9">
        <v>0</v>
      </c>
      <c r="R24" s="9">
        <v>5</v>
      </c>
      <c r="S24" s="9">
        <v>0</v>
      </c>
      <c r="T24" s="9">
        <v>6</v>
      </c>
      <c r="U24" s="9">
        <v>3</v>
      </c>
      <c r="V24" s="9">
        <v>6</v>
      </c>
      <c r="W24" s="9">
        <v>4</v>
      </c>
      <c r="X24" s="9">
        <v>16</v>
      </c>
      <c r="Y24" s="9">
        <v>0</v>
      </c>
      <c r="Z24" s="9">
        <v>0</v>
      </c>
      <c r="AA24" s="9">
        <v>1</v>
      </c>
      <c r="AB24" s="9">
        <v>3</v>
      </c>
      <c r="AC24" s="9">
        <v>1</v>
      </c>
      <c r="AD24" s="9">
        <v>7</v>
      </c>
      <c r="AE24" s="9">
        <v>0</v>
      </c>
      <c r="AF24" s="9">
        <v>6</v>
      </c>
    </row>
    <row r="25" spans="1:32" ht="21.75" customHeight="1">
      <c r="A25" s="75"/>
      <c r="B25" s="10" t="s">
        <v>3</v>
      </c>
      <c r="C25" s="40">
        <f t="shared" si="0"/>
        <v>14</v>
      </c>
      <c r="D25" s="40">
        <f t="shared" si="1"/>
        <v>37</v>
      </c>
      <c r="E25" s="11">
        <v>1</v>
      </c>
      <c r="F25" s="11">
        <v>1</v>
      </c>
      <c r="G25" s="11">
        <v>1</v>
      </c>
      <c r="H25" s="11">
        <v>1</v>
      </c>
      <c r="I25" s="11">
        <v>1</v>
      </c>
      <c r="J25" s="11">
        <v>4</v>
      </c>
      <c r="K25" s="11">
        <v>4</v>
      </c>
      <c r="L25" s="11">
        <v>3</v>
      </c>
      <c r="M25" s="11">
        <v>0</v>
      </c>
      <c r="N25" s="11">
        <v>2</v>
      </c>
      <c r="O25" s="11">
        <v>0</v>
      </c>
      <c r="P25" s="11">
        <v>4</v>
      </c>
      <c r="Q25" s="11">
        <v>1</v>
      </c>
      <c r="R25" s="11">
        <v>4</v>
      </c>
      <c r="S25" s="11">
        <v>1</v>
      </c>
      <c r="T25" s="11">
        <v>3</v>
      </c>
      <c r="U25" s="11">
        <v>0</v>
      </c>
      <c r="V25" s="11">
        <v>2</v>
      </c>
      <c r="W25" s="11">
        <v>1</v>
      </c>
      <c r="X25" s="11">
        <v>5</v>
      </c>
      <c r="Y25" s="11">
        <v>1</v>
      </c>
      <c r="Z25" s="11">
        <v>4</v>
      </c>
      <c r="AA25" s="11">
        <v>0</v>
      </c>
      <c r="AB25" s="11">
        <v>2</v>
      </c>
      <c r="AC25" s="11">
        <v>0</v>
      </c>
      <c r="AD25" s="11">
        <v>0</v>
      </c>
      <c r="AE25" s="11">
        <v>3</v>
      </c>
      <c r="AF25" s="11">
        <v>2</v>
      </c>
    </row>
    <row r="26" spans="1:32" ht="21.75" customHeight="1">
      <c r="A26" s="13" t="s">
        <v>4</v>
      </c>
      <c r="B26" s="14" t="s">
        <v>1</v>
      </c>
      <c r="C26" s="41">
        <f aca="true" t="shared" si="2" ref="C26:AF26">C8+C11+C14+C17+C20+C23</f>
        <v>109</v>
      </c>
      <c r="D26" s="17">
        <f t="shared" si="2"/>
        <v>105</v>
      </c>
      <c r="E26" s="41">
        <f t="shared" si="2"/>
        <v>1</v>
      </c>
      <c r="F26" s="17">
        <f t="shared" si="2"/>
        <v>0</v>
      </c>
      <c r="G26" s="41">
        <f t="shared" si="2"/>
        <v>2</v>
      </c>
      <c r="H26" s="17">
        <f t="shared" si="2"/>
        <v>5</v>
      </c>
      <c r="I26" s="41">
        <f t="shared" si="2"/>
        <v>18</v>
      </c>
      <c r="J26" s="17">
        <f t="shared" si="2"/>
        <v>8</v>
      </c>
      <c r="K26" s="41">
        <f t="shared" si="2"/>
        <v>1</v>
      </c>
      <c r="L26" s="17">
        <f t="shared" si="2"/>
        <v>0</v>
      </c>
      <c r="M26" s="41">
        <f t="shared" si="2"/>
        <v>16</v>
      </c>
      <c r="N26" s="17">
        <f t="shared" si="2"/>
        <v>9</v>
      </c>
      <c r="O26" s="41">
        <f t="shared" si="2"/>
        <v>18</v>
      </c>
      <c r="P26" s="17">
        <f t="shared" si="2"/>
        <v>19</v>
      </c>
      <c r="Q26" s="41">
        <f t="shared" si="2"/>
        <v>14</v>
      </c>
      <c r="R26" s="17">
        <f t="shared" si="2"/>
        <v>10</v>
      </c>
      <c r="S26" s="41">
        <f t="shared" si="2"/>
        <v>12</v>
      </c>
      <c r="T26" s="17">
        <f t="shared" si="2"/>
        <v>8</v>
      </c>
      <c r="U26" s="41">
        <f t="shared" si="2"/>
        <v>19</v>
      </c>
      <c r="V26" s="17">
        <f t="shared" si="2"/>
        <v>17</v>
      </c>
      <c r="W26" s="41">
        <f t="shared" si="2"/>
        <v>7</v>
      </c>
      <c r="X26" s="17">
        <f t="shared" si="2"/>
        <v>17</v>
      </c>
      <c r="Y26" s="41">
        <f t="shared" si="2"/>
        <v>0</v>
      </c>
      <c r="Z26" s="17">
        <f t="shared" si="2"/>
        <v>1</v>
      </c>
      <c r="AA26" s="41">
        <f t="shared" si="2"/>
        <v>1</v>
      </c>
      <c r="AB26" s="17">
        <f t="shared" si="2"/>
        <v>1</v>
      </c>
      <c r="AC26" s="41">
        <f t="shared" si="2"/>
        <v>0</v>
      </c>
      <c r="AD26" s="17">
        <f t="shared" si="2"/>
        <v>5</v>
      </c>
      <c r="AE26" s="41">
        <f t="shared" si="2"/>
        <v>0</v>
      </c>
      <c r="AF26" s="17">
        <f t="shared" si="2"/>
        <v>5</v>
      </c>
    </row>
    <row r="27" spans="1:32" ht="21.75" customHeight="1">
      <c r="A27" s="18" t="s">
        <v>5</v>
      </c>
      <c r="B27" s="19" t="s">
        <v>2</v>
      </c>
      <c r="C27" s="39">
        <f aca="true" t="shared" si="3" ref="C27:AF28">C9+C12+C15+C18+C21+C24</f>
        <v>221</v>
      </c>
      <c r="D27" s="22">
        <f t="shared" si="3"/>
        <v>365</v>
      </c>
      <c r="E27" s="39">
        <f t="shared" si="3"/>
        <v>9</v>
      </c>
      <c r="F27" s="22">
        <f t="shared" si="3"/>
        <v>8</v>
      </c>
      <c r="G27" s="39">
        <f t="shared" si="3"/>
        <v>10</v>
      </c>
      <c r="H27" s="22">
        <f t="shared" si="3"/>
        <v>12</v>
      </c>
      <c r="I27" s="39">
        <f t="shared" si="3"/>
        <v>68</v>
      </c>
      <c r="J27" s="22">
        <f t="shared" si="3"/>
        <v>80</v>
      </c>
      <c r="K27" s="39">
        <f t="shared" si="3"/>
        <v>8</v>
      </c>
      <c r="L27" s="22">
        <f t="shared" si="3"/>
        <v>14</v>
      </c>
      <c r="M27" s="39">
        <f t="shared" si="3"/>
        <v>30</v>
      </c>
      <c r="N27" s="22">
        <f t="shared" si="3"/>
        <v>58</v>
      </c>
      <c r="O27" s="39">
        <f t="shared" si="3"/>
        <v>14</v>
      </c>
      <c r="P27" s="22">
        <f t="shared" si="3"/>
        <v>12</v>
      </c>
      <c r="Q27" s="39">
        <f t="shared" si="3"/>
        <v>8</v>
      </c>
      <c r="R27" s="22">
        <f t="shared" si="3"/>
        <v>11</v>
      </c>
      <c r="S27" s="39">
        <f t="shared" si="3"/>
        <v>12</v>
      </c>
      <c r="T27" s="22">
        <f t="shared" si="3"/>
        <v>33</v>
      </c>
      <c r="U27" s="39">
        <f t="shared" si="3"/>
        <v>13</v>
      </c>
      <c r="V27" s="22">
        <f t="shared" si="3"/>
        <v>36</v>
      </c>
      <c r="W27" s="39">
        <f t="shared" si="3"/>
        <v>26</v>
      </c>
      <c r="X27" s="22">
        <f t="shared" si="3"/>
        <v>45</v>
      </c>
      <c r="Y27" s="39">
        <f t="shared" si="3"/>
        <v>3</v>
      </c>
      <c r="Z27" s="22">
        <f t="shared" si="3"/>
        <v>14</v>
      </c>
      <c r="AA27" s="39">
        <f t="shared" si="3"/>
        <v>4</v>
      </c>
      <c r="AB27" s="22">
        <f t="shared" si="3"/>
        <v>6</v>
      </c>
      <c r="AC27" s="39">
        <f t="shared" si="3"/>
        <v>10</v>
      </c>
      <c r="AD27" s="22">
        <f t="shared" si="3"/>
        <v>17</v>
      </c>
      <c r="AE27" s="39">
        <f t="shared" si="3"/>
        <v>6</v>
      </c>
      <c r="AF27" s="22">
        <f t="shared" si="3"/>
        <v>19</v>
      </c>
    </row>
    <row r="28" spans="1:32" s="31" customFormat="1" ht="21.75" customHeight="1">
      <c r="A28" s="23"/>
      <c r="B28" s="24" t="s">
        <v>3</v>
      </c>
      <c r="C28" s="40">
        <f t="shared" si="3"/>
        <v>150</v>
      </c>
      <c r="D28" s="27">
        <f>D10+D13+D16+D19+D22+D25</f>
        <v>230</v>
      </c>
      <c r="E28" s="40">
        <f t="shared" si="3"/>
        <v>9</v>
      </c>
      <c r="F28" s="27">
        <f>F10+F13+F16+F19+F22+F25</f>
        <v>10</v>
      </c>
      <c r="G28" s="40">
        <f t="shared" si="3"/>
        <v>7</v>
      </c>
      <c r="H28" s="27">
        <f>H10+H13+H16+H19+H22+H25</f>
        <v>7</v>
      </c>
      <c r="I28" s="40">
        <f t="shared" si="3"/>
        <v>25</v>
      </c>
      <c r="J28" s="27">
        <f>J10+J13+J16+J19+J22+J25</f>
        <v>40</v>
      </c>
      <c r="K28" s="40">
        <f t="shared" si="3"/>
        <v>18</v>
      </c>
      <c r="L28" s="27">
        <f>L10+L13+L16+L19+L22+L25</f>
        <v>14</v>
      </c>
      <c r="M28" s="40">
        <f t="shared" si="3"/>
        <v>17</v>
      </c>
      <c r="N28" s="27">
        <f>N10+N13+N16+N19+N22+N25</f>
        <v>29</v>
      </c>
      <c r="O28" s="40">
        <f t="shared" si="3"/>
        <v>11</v>
      </c>
      <c r="P28" s="27">
        <f>P10+P13+P16+P19+P22+P25</f>
        <v>11</v>
      </c>
      <c r="Q28" s="40">
        <f t="shared" si="3"/>
        <v>9</v>
      </c>
      <c r="R28" s="27">
        <f>R10+R13+R16+R19+R22+R25</f>
        <v>16</v>
      </c>
      <c r="S28" s="40">
        <f t="shared" si="3"/>
        <v>10</v>
      </c>
      <c r="T28" s="27">
        <f>T10+T13+T16+T19+T22+T25</f>
        <v>23</v>
      </c>
      <c r="U28" s="40">
        <f t="shared" si="3"/>
        <v>7</v>
      </c>
      <c r="V28" s="27">
        <f>V10+V13+V16+V19+V22+V25</f>
        <v>15</v>
      </c>
      <c r="W28" s="40">
        <f t="shared" si="3"/>
        <v>14</v>
      </c>
      <c r="X28" s="27">
        <f>X10+X13+X16+X19+X22+X25</f>
        <v>25</v>
      </c>
      <c r="Y28" s="40">
        <f t="shared" si="3"/>
        <v>5</v>
      </c>
      <c r="Z28" s="27">
        <f>Z10+Z13+Z16+Z19+Z22+Z25</f>
        <v>18</v>
      </c>
      <c r="AA28" s="40">
        <f t="shared" si="3"/>
        <v>1</v>
      </c>
      <c r="AB28" s="27">
        <f>AB10+AB13+AB16+AB19+AB22+AB25</f>
        <v>7</v>
      </c>
      <c r="AC28" s="40">
        <f t="shared" si="3"/>
        <v>2</v>
      </c>
      <c r="AD28" s="27">
        <f>AD10+AD13+AD16+AD19+AD22+AD25</f>
        <v>6</v>
      </c>
      <c r="AE28" s="40">
        <f t="shared" si="3"/>
        <v>15</v>
      </c>
      <c r="AF28" s="27">
        <f>AF10+AF13+AF16+AF19+AF22+AF25</f>
        <v>9</v>
      </c>
    </row>
    <row r="29" spans="1:32" ht="23.25" customHeight="1">
      <c r="A29" s="28" t="s">
        <v>6</v>
      </c>
      <c r="B29" s="29"/>
      <c r="C29" s="30">
        <f>SUM(C26:C28)</f>
        <v>480</v>
      </c>
      <c r="D29" s="30">
        <f aca="true" t="shared" si="4" ref="D29:AF29">SUM(D26:D28)</f>
        <v>700</v>
      </c>
      <c r="E29" s="30">
        <f>SUM(E26:E28)</f>
        <v>19</v>
      </c>
      <c r="F29" s="30">
        <f t="shared" si="4"/>
        <v>18</v>
      </c>
      <c r="G29" s="30">
        <f>SUM(G26:G28)</f>
        <v>19</v>
      </c>
      <c r="H29" s="30">
        <f t="shared" si="4"/>
        <v>24</v>
      </c>
      <c r="I29" s="30">
        <f>SUM(I26:I28)</f>
        <v>111</v>
      </c>
      <c r="J29" s="30">
        <f t="shared" si="4"/>
        <v>128</v>
      </c>
      <c r="K29" s="30">
        <f>SUM(K26:K28)</f>
        <v>27</v>
      </c>
      <c r="L29" s="30">
        <f t="shared" si="4"/>
        <v>28</v>
      </c>
      <c r="M29" s="30">
        <f>SUM(M26:M28)</f>
        <v>63</v>
      </c>
      <c r="N29" s="30">
        <f t="shared" si="4"/>
        <v>96</v>
      </c>
      <c r="O29" s="30">
        <f>SUM(O26:O28)</f>
        <v>43</v>
      </c>
      <c r="P29" s="30">
        <f t="shared" si="4"/>
        <v>42</v>
      </c>
      <c r="Q29" s="30">
        <f>SUM(Q26:Q28)</f>
        <v>31</v>
      </c>
      <c r="R29" s="30">
        <f t="shared" si="4"/>
        <v>37</v>
      </c>
      <c r="S29" s="30">
        <f>SUM(S26:S28)</f>
        <v>34</v>
      </c>
      <c r="T29" s="30">
        <f t="shared" si="4"/>
        <v>64</v>
      </c>
      <c r="U29" s="30">
        <f>SUM(U26:U28)</f>
        <v>39</v>
      </c>
      <c r="V29" s="30">
        <f t="shared" si="4"/>
        <v>68</v>
      </c>
      <c r="W29" s="30">
        <f>SUM(W26:W28)</f>
        <v>47</v>
      </c>
      <c r="X29" s="30">
        <f t="shared" si="4"/>
        <v>87</v>
      </c>
      <c r="Y29" s="30">
        <f>SUM(Y26:Y28)</f>
        <v>8</v>
      </c>
      <c r="Z29" s="30">
        <f t="shared" si="4"/>
        <v>33</v>
      </c>
      <c r="AA29" s="30">
        <f>SUM(AA26:AA28)</f>
        <v>6</v>
      </c>
      <c r="AB29" s="30">
        <f t="shared" si="4"/>
        <v>14</v>
      </c>
      <c r="AC29" s="30">
        <f>SUM(AC26:AC28)</f>
        <v>12</v>
      </c>
      <c r="AD29" s="30">
        <f t="shared" si="4"/>
        <v>28</v>
      </c>
      <c r="AE29" s="30">
        <f>SUM(AE26:AE28)</f>
        <v>21</v>
      </c>
      <c r="AF29" s="30">
        <f t="shared" si="4"/>
        <v>33</v>
      </c>
    </row>
    <row r="31" ht="21" customHeight="1">
      <c r="A31" s="42"/>
    </row>
  </sheetData>
  <sheetProtection/>
  <mergeCells count="41">
    <mergeCell ref="AA5:AB5"/>
    <mergeCell ref="AC5:AD5"/>
    <mergeCell ref="O5:P5"/>
    <mergeCell ref="Q5:R5"/>
    <mergeCell ref="S5:T5"/>
    <mergeCell ref="U5:V5"/>
    <mergeCell ref="W5:X5"/>
    <mergeCell ref="Y5:Z5"/>
    <mergeCell ref="W4:X4"/>
    <mergeCell ref="Y4:Z4"/>
    <mergeCell ref="AA4:AB4"/>
    <mergeCell ref="AC4:AD4"/>
    <mergeCell ref="C5:D5"/>
    <mergeCell ref="E5:F5"/>
    <mergeCell ref="G5:H5"/>
    <mergeCell ref="I5:J5"/>
    <mergeCell ref="K5:L5"/>
    <mergeCell ref="M5:N5"/>
    <mergeCell ref="K4:L4"/>
    <mergeCell ref="M4:N4"/>
    <mergeCell ref="O4:P4"/>
    <mergeCell ref="Q4:R4"/>
    <mergeCell ref="S4:T4"/>
    <mergeCell ref="U4:V4"/>
    <mergeCell ref="A23:A25"/>
    <mergeCell ref="A6:B6"/>
    <mergeCell ref="A8:A10"/>
    <mergeCell ref="A11:A13"/>
    <mergeCell ref="A14:A16"/>
    <mergeCell ref="A17:A19"/>
    <mergeCell ref="A20:A22"/>
    <mergeCell ref="AE4:AF4"/>
    <mergeCell ref="AE5:AF5"/>
    <mergeCell ref="A1:G1"/>
    <mergeCell ref="A2:G2"/>
    <mergeCell ref="A4:B4"/>
    <mergeCell ref="A5:B5"/>
    <mergeCell ref="C4:D4"/>
    <mergeCell ref="E4:F4"/>
    <mergeCell ref="G4:H4"/>
    <mergeCell ref="I4:J4"/>
  </mergeCells>
  <printOptions horizontalCentered="1"/>
  <pageMargins left="0.1968503937007874" right="0.1968503937007874" top="0.3937007874015748" bottom="0" header="0.3937007874015748" footer="0"/>
  <pageSetup horizontalDpi="300" verticalDpi="300" orientation="landscape" pageOrder="overThenDown" paperSize="9" scale="92" r:id="rId1"/>
  <headerFooter alignWithMargins="0">
    <oddHeader>&amp;L&amp;"TH SarabunPSK,ตัวหนา"&amp;16สถิติการออกใบอนุญาตขับรถใหม่และต่ออายุให้แก่คนพิการ ตามกฎหมายว่าด้วยรถยนต์ 
Driving Licence for Paralytic under Motor Vehicle Act&amp;R
</oddHeader>
    <oddFooter>&amp;L&amp;"TH SarabunPSK,ตัวเอียง"&amp;12  กลุ่มสถิติการขนส่ง  กองแผนงาน  กรมการขนส่งทางบก  (Transport Statistics sub-Division, Planning Division, Department of Land Transport)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dlt</dc:creator>
  <cp:keywords/>
  <dc:description/>
  <cp:lastModifiedBy>NAN</cp:lastModifiedBy>
  <cp:lastPrinted>2018-06-11T08:43:58Z</cp:lastPrinted>
  <dcterms:created xsi:type="dcterms:W3CDTF">2003-09-11T04:54:28Z</dcterms:created>
  <dcterms:modified xsi:type="dcterms:W3CDTF">2019-10-02T08:57:32Z</dcterms:modified>
  <cp:category/>
  <cp:version/>
  <cp:contentType/>
  <cp:contentStatus/>
</cp:coreProperties>
</file>