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780" yWindow="-15" windowWidth="8955" windowHeight="7695" tabRatio="744" activeTab="1"/>
  </bookViews>
  <sheets>
    <sheet name="วิเคราะห์" sheetId="1" r:id="rId1"/>
    <sheet name="ปีงบประมาณ2561" sheetId="7" r:id="rId2"/>
  </sheets>
  <externalReferences>
    <externalReference r:id="rId3"/>
    <externalReference r:id="rId4"/>
    <externalReference r:id="rId5"/>
  </externalReferences>
  <definedNames>
    <definedName name="_xlnm.Print_Area" localSheetId="0">วิเคราะห์!$A$1:$L$48</definedName>
    <definedName name="ก6">'[1]แบบ4 แบบ10'!$J$13</definedName>
    <definedName name="ก6.1">'[1]แบบ4 แบบ10'!$J$13</definedName>
    <definedName name="กด">'[1]แบบ4 แบบ10'!$J$13</definedName>
    <definedName name="กราฟ6">'[2]18แบบ4 แบบ10'!$J$13</definedName>
    <definedName name="มาตรฐาน">'[3]แบบ4 แบบ10'!$J$13</definedName>
    <definedName name="ห">'[1]แบบ4 แบบ10'!$J$13</definedName>
  </definedNames>
  <calcPr calcId="124519"/>
</workbook>
</file>

<file path=xl/calcChain.xml><?xml version="1.0" encoding="utf-8"?>
<calcChain xmlns="http://schemas.openxmlformats.org/spreadsheetml/2006/main">
  <c r="N8" i="1"/>
  <c r="H18"/>
  <c r="G18"/>
  <c r="H17" l="1"/>
  <c r="G17"/>
  <c r="H16"/>
  <c r="H15"/>
  <c r="H14"/>
  <c r="G15"/>
  <c r="G16"/>
  <c r="G14"/>
  <c r="H13"/>
  <c r="H12"/>
  <c r="H11"/>
  <c r="G12"/>
  <c r="G13"/>
  <c r="G11"/>
  <c r="H10"/>
  <c r="H9"/>
  <c r="G9"/>
  <c r="G10"/>
  <c r="H8"/>
  <c r="H6" s="1"/>
  <c r="G8"/>
  <c r="E6"/>
  <c r="F6"/>
  <c r="D6"/>
  <c r="C6"/>
  <c r="I6"/>
  <c r="C7" i="7"/>
  <c r="D7"/>
  <c r="E7"/>
  <c r="F7"/>
  <c r="G7"/>
  <c r="H7"/>
  <c r="I7"/>
  <c r="J7"/>
  <c r="K7"/>
  <c r="C8"/>
  <c r="D8"/>
  <c r="E8"/>
  <c r="F8"/>
  <c r="G8"/>
  <c r="H8"/>
  <c r="I8"/>
  <c r="J8"/>
  <c r="K8"/>
  <c r="C9"/>
  <c r="D9"/>
  <c r="E9"/>
  <c r="F9"/>
  <c r="G9"/>
  <c r="H9"/>
  <c r="I9"/>
  <c r="J9"/>
  <c r="K9"/>
  <c r="C13"/>
  <c r="D13"/>
  <c r="E13"/>
  <c r="F13"/>
  <c r="G13"/>
  <c r="H13"/>
  <c r="I13"/>
  <c r="J13"/>
  <c r="K13"/>
  <c r="C14"/>
  <c r="D14"/>
  <c r="E14"/>
  <c r="F14"/>
  <c r="G14"/>
  <c r="H14"/>
  <c r="I14"/>
  <c r="J14"/>
  <c r="K14"/>
  <c r="C15"/>
  <c r="D15"/>
  <c r="E15"/>
  <c r="F15"/>
  <c r="G15"/>
  <c r="H15"/>
  <c r="I15"/>
  <c r="J15"/>
  <c r="K15"/>
  <c r="C16"/>
  <c r="G16"/>
  <c r="H16"/>
  <c r="I16"/>
  <c r="J16"/>
  <c r="K16"/>
  <c r="C17"/>
  <c r="G17"/>
  <c r="H17"/>
  <c r="I17"/>
  <c r="J17"/>
  <c r="K17"/>
  <c r="C18"/>
  <c r="G18"/>
  <c r="H18"/>
  <c r="I18"/>
  <c r="J18"/>
  <c r="K18"/>
  <c r="C19"/>
  <c r="D19"/>
  <c r="E19"/>
  <c r="F19"/>
  <c r="G19"/>
  <c r="H19"/>
  <c r="I19"/>
  <c r="J19"/>
  <c r="K19"/>
  <c r="C20"/>
  <c r="D20"/>
  <c r="E20"/>
  <c r="F20"/>
  <c r="G20"/>
  <c r="H20"/>
  <c r="I20"/>
  <c r="J20"/>
  <c r="K20"/>
  <c r="C21"/>
  <c r="D21"/>
  <c r="E21"/>
  <c r="F21"/>
  <c r="G21"/>
  <c r="H21"/>
  <c r="I21"/>
  <c r="J21"/>
  <c r="K21"/>
  <c r="C22"/>
  <c r="D22"/>
  <c r="E22"/>
  <c r="F22"/>
  <c r="G22"/>
  <c r="H22"/>
  <c r="I22"/>
  <c r="J22"/>
  <c r="K22"/>
  <c r="C23"/>
  <c r="D23"/>
  <c r="E23"/>
  <c r="F23"/>
  <c r="G23"/>
  <c r="H23"/>
  <c r="I23"/>
  <c r="J23"/>
  <c r="K23"/>
  <c r="C24"/>
  <c r="C27" s="1"/>
  <c r="D24"/>
  <c r="E24"/>
  <c r="F24"/>
  <c r="G24"/>
  <c r="H24"/>
  <c r="I24"/>
  <c r="J24"/>
  <c r="K24"/>
  <c r="C25"/>
  <c r="D25"/>
  <c r="E25"/>
  <c r="F25"/>
  <c r="G25"/>
  <c r="H25"/>
  <c r="I25"/>
  <c r="J25"/>
  <c r="K25"/>
  <c r="C26"/>
  <c r="D26"/>
  <c r="E26"/>
  <c r="F26"/>
  <c r="G26"/>
  <c r="H26"/>
  <c r="I26"/>
  <c r="J26"/>
  <c r="K26"/>
  <c r="D27"/>
  <c r="E27"/>
  <c r="F27"/>
  <c r="G27"/>
  <c r="H27"/>
  <c r="I27"/>
  <c r="J27"/>
  <c r="K27"/>
  <c r="C56"/>
  <c r="D56"/>
  <c r="E56"/>
  <c r="F56"/>
  <c r="G56"/>
  <c r="H56"/>
  <c r="I56"/>
  <c r="J56"/>
  <c r="K56"/>
  <c r="C85"/>
  <c r="D85"/>
  <c r="E85"/>
  <c r="F85"/>
  <c r="G85"/>
  <c r="H85"/>
  <c r="I85"/>
  <c r="J85"/>
  <c r="K85"/>
  <c r="G6" i="1" l="1"/>
  <c r="O13"/>
  <c r="O11"/>
  <c r="N10"/>
  <c r="L18"/>
  <c r="K18"/>
  <c r="K17"/>
  <c r="L16"/>
  <c r="K16"/>
  <c r="L15"/>
  <c r="K15"/>
  <c r="L14"/>
  <c r="K14"/>
  <c r="L13"/>
  <c r="K13"/>
  <c r="L12"/>
  <c r="K12"/>
  <c r="L11"/>
  <c r="K11"/>
  <c r="L10"/>
  <c r="K10"/>
  <c r="K9"/>
  <c r="L8"/>
  <c r="K8"/>
  <c r="L6"/>
  <c r="K6"/>
  <c r="J18"/>
  <c r="I18"/>
  <c r="I17"/>
  <c r="J16"/>
  <c r="I16"/>
  <c r="J15"/>
  <c r="I15"/>
  <c r="J14"/>
  <c r="I14"/>
  <c r="J13"/>
  <c r="I13"/>
  <c r="J12"/>
  <c r="I12"/>
  <c r="J11"/>
  <c r="I11"/>
  <c r="J10"/>
  <c r="I10"/>
  <c r="I9"/>
  <c r="J8"/>
  <c r="I8"/>
  <c r="J6"/>
  <c r="P20" l="1"/>
  <c r="O20"/>
  <c r="N20"/>
  <c r="N21" l="1"/>
  <c r="O22" l="1"/>
  <c r="O21"/>
  <c r="N22"/>
  <c r="N11" l="1"/>
  <c r="P21"/>
  <c r="R21" s="1"/>
  <c r="N18"/>
  <c r="O16"/>
  <c r="N17"/>
  <c r="N9"/>
  <c r="O17"/>
  <c r="O12"/>
  <c r="O15"/>
  <c r="O8"/>
  <c r="O10"/>
  <c r="O14"/>
  <c r="P22"/>
  <c r="R22" s="1"/>
  <c r="O18"/>
  <c r="O9"/>
  <c r="Q21"/>
  <c r="Q22"/>
  <c r="N15"/>
  <c r="N14"/>
  <c r="N16"/>
  <c r="N12"/>
  <c r="N13"/>
  <c r="O6" l="1"/>
  <c r="N6"/>
</calcChain>
</file>

<file path=xl/sharedStrings.xml><?xml version="1.0" encoding="utf-8"?>
<sst xmlns="http://schemas.openxmlformats.org/spreadsheetml/2006/main" count="191" uniqueCount="68">
  <si>
    <t>(หน่วย : ฉบับ)</t>
  </si>
  <si>
    <t>ประเภทใบอนุญาต</t>
  </si>
  <si>
    <t>ร้อยละของการเปลี่ยนแปลง</t>
  </si>
  <si>
    <t>ออกใหม่</t>
  </si>
  <si>
    <t>ต่อออายุ</t>
  </si>
  <si>
    <t>ต่ออายุ</t>
  </si>
  <si>
    <t xml:space="preserve">ใบอนุญาตขับรถ </t>
  </si>
  <si>
    <t>ตามกฎหมายว่าด้วยรถยนต์</t>
  </si>
  <si>
    <t>ใบอนุญาตขับรถยนต์ส่วนบุคคลชั่วคราว</t>
  </si>
  <si>
    <t>ใบอนุญาตขับรถยนต์สามล้อส่วนบุคคลชั่วคราว</t>
  </si>
  <si>
    <t>ใบอนุญาตขับรถจักรยานยนต์ส่วนบุคคลชั่วคราว</t>
  </si>
  <si>
    <t>ใบอนุญาตขับรถยนต์ส่วนบุคคล</t>
  </si>
  <si>
    <t>ใบอนุญาตขับรถยนต์สามล้อส่วนบุคคล</t>
  </si>
  <si>
    <t>ใบอนุญาตขับรถจักรยานยนต์ส่วนบุคคล</t>
  </si>
  <si>
    <t>ใบอนุญาตขับรถยนต์สาธารณะ</t>
  </si>
  <si>
    <t>ใบอนุญาตขับรถยนต์สามล้อสาธารณะ</t>
  </si>
  <si>
    <t>ใบอนุญาตขับรถจักรยานยนต์สาธารณะ</t>
  </si>
  <si>
    <t xml:space="preserve"> </t>
  </si>
  <si>
    <t>ใบอนุญาตขับรถระหว่างประเทศ</t>
  </si>
  <si>
    <t>รวม</t>
  </si>
  <si>
    <t>รวมทั่วประเทศ</t>
  </si>
  <si>
    <t>ลำดับที่</t>
  </si>
  <si>
    <t>ชนิดใบอนุญาต</t>
  </si>
  <si>
    <t>จำนวนผู้มา</t>
  </si>
  <si>
    <t>จำนวน</t>
  </si>
  <si>
    <t>ใบอนุญาต</t>
  </si>
  <si>
    <t>ใบแทน</t>
  </si>
  <si>
    <t>แก้ไข</t>
  </si>
  <si>
    <t>ดำเนินการ</t>
  </si>
  <si>
    <t>ผู้เข้ารับ</t>
  </si>
  <si>
    <t>ย้ายเข้า</t>
  </si>
  <si>
    <t>ย้ายออก</t>
  </si>
  <si>
    <t>รายการใน</t>
  </si>
  <si>
    <t>อื่นๆ</t>
  </si>
  <si>
    <t>การอบรม</t>
  </si>
  <si>
    <t>(ราย)</t>
  </si>
  <si>
    <t>(ฉบับ)</t>
  </si>
  <si>
    <t xml:space="preserve"> ใบอนุญาตขับรถยนต์ส่วนบุคคลชั่วคราว</t>
  </si>
  <si>
    <t xml:space="preserve"> ใบอนุญาตขับรถยนต์สามล้อส่วนบุคคลชั่วคราว</t>
  </si>
  <si>
    <t xml:space="preserve"> ใบอนุญาตขับรถจักรยานยนต์ชั่วคราว</t>
  </si>
  <si>
    <t xml:space="preserve"> ใบอนุญาตขับรถยนต์ส่วนบุคคลหนึ่งปี</t>
  </si>
  <si>
    <t xml:space="preserve"> ใบอนุญาตขับรถยนต์สามล้อส่วนบุคคลหนึ่งปี</t>
  </si>
  <si>
    <t xml:space="preserve"> ใบอนุญาตขับรถจักรยานยนต์หนึ่งปี</t>
  </si>
  <si>
    <t xml:space="preserve"> ใบอนุญาตขับรถยนต์ส่วนบุคคล</t>
  </si>
  <si>
    <t xml:space="preserve"> ใบอนุญาตขับรถยนต์สามล้อส่วนบุคคล</t>
  </si>
  <si>
    <t xml:space="preserve"> ใบอนุญาตขับรถจักรยานยนต์</t>
  </si>
  <si>
    <t xml:space="preserve"> ใบอนุญาตขับรถยนต์ส่วนบุคคลตลอดชีพ</t>
  </si>
  <si>
    <t xml:space="preserve"> ใบอนุญาตขับรถยนต์สามล้อส่วนบุคคลตลอดชีพ</t>
  </si>
  <si>
    <t xml:space="preserve"> ใบอนุญาตขับรถจักรยานยนต์ตลอดชีพ</t>
  </si>
  <si>
    <t xml:space="preserve"> ใบอนุญาตขับรถยนต์สาธารณะ</t>
  </si>
  <si>
    <t xml:space="preserve"> ใบอนุญาตขับรถยนต์สามล้อสาธารณะ</t>
  </si>
  <si>
    <t xml:space="preserve"> ใบอนุญาตขับรถจักรยานยนต์สาธารณะ</t>
  </si>
  <si>
    <t xml:space="preserve"> ใบอนุญาตขับรถระหว่างประเทศ</t>
  </si>
  <si>
    <t xml:space="preserve"> ใบอนุญาตขับรถบดถนน</t>
  </si>
  <si>
    <t xml:space="preserve"> ใบอนุญาตขับรถแทรกเตอร์</t>
  </si>
  <si>
    <t xml:space="preserve"> ใบอนุญาตขับรถใช้งานเกษตรกรรมฯ</t>
  </si>
  <si>
    <t>รวมส่วนกลาง</t>
  </si>
  <si>
    <t>รวมส่วนภูมิภาค</t>
  </si>
  <si>
    <t>ใบอนุญาตขับรถ (ออกใหม่, ต่ออายุ) ตามกฎหมายว่าด้วยรถยนต์</t>
  </si>
  <si>
    <t xml:space="preserve">ใบอนุญาตขับรถชนิดอื่น </t>
  </si>
  <si>
    <t xml:space="preserve"> ใบอนุญาตขับรถชนิดอื่น</t>
  </si>
  <si>
    <t>ปี 2559</t>
  </si>
  <si>
    <t>ปี 2560</t>
  </si>
  <si>
    <t>2560/2559</t>
  </si>
  <si>
    <t>ปี 2561</t>
  </si>
  <si>
    <t>การดำเนินการเกี่ยวกับใบอนุญาตขับรถ (ออกใหม่, ต่ออายุ) ตามกฎหมายว่าด้วยรถยนต์  ปีงบประมาณ 2559 - 2561</t>
  </si>
  <si>
    <t>2561/2560</t>
  </si>
  <si>
    <t>สถิติการดำเนินการเกี่ยวกับใบอนุญาตขับรถ ตามกฎหมายว่าด้วยรถยนต์ ประจำปีงบประมาณ 2561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</si>
</sst>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87" formatCode="_-* #,##0_-;\-* #,##0_-;_-* &quot;-&quot;??_-;_-@_-"/>
    <numFmt numFmtId="188" formatCode="#,##0.00\ \ ;[Red]\(#,##0.00\)\ \ "/>
    <numFmt numFmtId="189" formatCode="#,##0.00_ ;[Red]\-#,##0.00\ "/>
    <numFmt numFmtId="190" formatCode="_-* #,##0.00000_-;\-* #,##0.00000_-;_-* &quot;-&quot;??_-;_-@_-"/>
  </numFmts>
  <fonts count="20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4"/>
      <name val="CordiaUPC"/>
      <family val="2"/>
      <charset val="222"/>
    </font>
    <font>
      <sz val="14"/>
      <name val="AngsanaUPC"/>
      <family val="1"/>
      <charset val="222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4"/>
      <color theme="3"/>
      <name val="TH SarabunPSK"/>
      <family val="2"/>
    </font>
    <font>
      <i/>
      <sz val="14"/>
      <name val="TH SarabunPSK"/>
      <family val="2"/>
    </font>
    <font>
      <b/>
      <i/>
      <sz val="14"/>
      <name val="TH SarabunPSK"/>
      <family val="2"/>
    </font>
    <font>
      <b/>
      <sz val="14"/>
      <name val="TH SarabunPSK"/>
      <family val="2"/>
    </font>
    <font>
      <sz val="14"/>
      <color theme="0" tint="-0.34998626667073579"/>
      <name val="TH SarabunPSK"/>
      <family val="2"/>
    </font>
    <font>
      <b/>
      <sz val="14"/>
      <color theme="0" tint="-0.34998626667073579"/>
      <name val="TH SarabunPSK"/>
      <family val="2"/>
    </font>
    <font>
      <sz val="14"/>
      <color rgb="FFFF0000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1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gray0625">
        <fgColor indexed="40"/>
        <bgColor rgb="FFD1F3FF"/>
      </patternFill>
    </fill>
    <fill>
      <patternFill patternType="solid">
        <fgColor rgb="FFD1F3F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113">
    <xf numFmtId="0" fontId="0" fillId="0" borderId="0" xfId="0"/>
    <xf numFmtId="0" fontId="5" fillId="0" borderId="0" xfId="0" applyFont="1"/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0" xfId="0" applyFont="1"/>
    <xf numFmtId="0" fontId="6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187" fontId="7" fillId="0" borderId="15" xfId="0" applyNumberFormat="1" applyFont="1" applyBorder="1"/>
    <xf numFmtId="0" fontId="7" fillId="0" borderId="8" xfId="0" applyFont="1" applyBorder="1" applyAlignment="1">
      <alignment horizontal="center"/>
    </xf>
    <xf numFmtId="187" fontId="7" fillId="0" borderId="10" xfId="0" applyNumberFormat="1" applyFont="1" applyBorder="1"/>
    <xf numFmtId="0" fontId="11" fillId="0" borderId="0" xfId="7" applyFont="1"/>
    <xf numFmtId="0" fontId="8" fillId="0" borderId="0" xfId="7" applyFont="1"/>
    <xf numFmtId="0" fontId="12" fillId="0" borderId="1" xfId="7" applyFont="1" applyBorder="1" applyAlignment="1"/>
    <xf numFmtId="0" fontId="12" fillId="0" borderId="0" xfId="7" applyFont="1" applyBorder="1" applyAlignment="1">
      <alignment horizontal="right"/>
    </xf>
    <xf numFmtId="0" fontId="14" fillId="5" borderId="8" xfId="7" applyFont="1" applyFill="1" applyBorder="1" applyAlignment="1">
      <alignment horizontal="center" vertical="center" wrapText="1"/>
    </xf>
    <xf numFmtId="0" fontId="14" fillId="6" borderId="2" xfId="7" applyFont="1" applyFill="1" applyBorder="1" applyAlignment="1">
      <alignment horizontal="left" indent="1"/>
    </xf>
    <xf numFmtId="0" fontId="14" fillId="6" borderId="3" xfId="7" applyFont="1" applyFill="1" applyBorder="1"/>
    <xf numFmtId="0" fontId="14" fillId="6" borderId="6" xfId="7" applyFont="1" applyFill="1" applyBorder="1" applyAlignment="1">
      <alignment horizontal="left" indent="1"/>
    </xf>
    <xf numFmtId="0" fontId="14" fillId="6" borderId="0" xfId="7" applyFont="1" applyFill="1" applyBorder="1"/>
    <xf numFmtId="0" fontId="8" fillId="0" borderId="6" xfId="7" applyFont="1" applyFill="1" applyBorder="1" applyAlignment="1">
      <alignment horizontal="left" indent="1"/>
    </xf>
    <xf numFmtId="0" fontId="8" fillId="0" borderId="0" xfId="7" applyFont="1" applyFill="1" applyBorder="1"/>
    <xf numFmtId="0" fontId="14" fillId="0" borderId="3" xfId="7" applyFont="1" applyFill="1" applyBorder="1" applyAlignment="1">
      <alignment horizontal="left" indent="1"/>
    </xf>
    <xf numFmtId="187" fontId="14" fillId="0" borderId="3" xfId="1" applyNumberFormat="1" applyFont="1" applyFill="1" applyBorder="1"/>
    <xf numFmtId="43" fontId="14" fillId="0" borderId="3" xfId="1" applyNumberFormat="1" applyFont="1" applyFill="1" applyBorder="1"/>
    <xf numFmtId="188" fontId="8" fillId="0" borderId="3" xfId="1" applyNumberFormat="1" applyFont="1" applyFill="1" applyBorder="1" applyAlignment="1"/>
    <xf numFmtId="0" fontId="8" fillId="0" borderId="0" xfId="7" applyFont="1" applyFill="1"/>
    <xf numFmtId="0" fontId="8" fillId="0" borderId="0" xfId="6" applyFont="1"/>
    <xf numFmtId="0" fontId="11" fillId="0" borderId="0" xfId="6" applyFont="1"/>
    <xf numFmtId="0" fontId="14" fillId="0" borderId="0" xfId="7" applyFont="1" applyBorder="1" applyAlignment="1"/>
    <xf numFmtId="0" fontId="14" fillId="0" borderId="0" xfId="7" applyFont="1"/>
    <xf numFmtId="0" fontId="14" fillId="0" borderId="0" xfId="7" applyFont="1" applyAlignment="1"/>
    <xf numFmtId="187" fontId="14" fillId="6" borderId="4" xfId="1" applyNumberFormat="1" applyFont="1" applyFill="1" applyBorder="1" applyAlignment="1">
      <alignment shrinkToFit="1"/>
    </xf>
    <xf numFmtId="187" fontId="14" fillId="6" borderId="7" xfId="1" applyNumberFormat="1" applyFont="1" applyFill="1" applyBorder="1" applyAlignment="1">
      <alignment shrinkToFit="1"/>
    </xf>
    <xf numFmtId="187" fontId="14" fillId="6" borderId="6" xfId="1" applyNumberFormat="1" applyFont="1" applyFill="1" applyBorder="1" applyAlignment="1">
      <alignment shrinkToFit="1"/>
    </xf>
    <xf numFmtId="187" fontId="8" fillId="0" borderId="6" xfId="1" applyNumberFormat="1" applyFont="1" applyFill="1" applyBorder="1" applyAlignment="1">
      <alignment shrinkToFit="1"/>
    </xf>
    <xf numFmtId="187" fontId="8" fillId="0" borderId="7" xfId="1" applyNumberFormat="1" applyFont="1" applyFill="1" applyBorder="1" applyAlignment="1">
      <alignment shrinkToFit="1"/>
    </xf>
    <xf numFmtId="0" fontId="15" fillId="0" borderId="0" xfId="7" applyFont="1"/>
    <xf numFmtId="0" fontId="16" fillId="0" borderId="0" xfId="7" applyFont="1" applyBorder="1" applyAlignment="1">
      <alignment horizontal="center"/>
    </xf>
    <xf numFmtId="4" fontId="15" fillId="2" borderId="0" xfId="7" applyNumberFormat="1" applyFont="1" applyFill="1" applyBorder="1"/>
    <xf numFmtId="3" fontId="15" fillId="0" borderId="0" xfId="7" applyNumberFormat="1" applyFont="1" applyBorder="1"/>
    <xf numFmtId="0" fontId="15" fillId="0" borderId="0" xfId="7" applyFont="1" applyBorder="1"/>
    <xf numFmtId="4" fontId="15" fillId="0" borderId="0" xfId="7" applyNumberFormat="1" applyFont="1" applyBorder="1"/>
    <xf numFmtId="4" fontId="15" fillId="3" borderId="0" xfId="7" applyNumberFormat="1" applyFont="1" applyFill="1" applyBorder="1"/>
    <xf numFmtId="3" fontId="15" fillId="0" borderId="0" xfId="7" applyNumberFormat="1" applyFont="1" applyFill="1" applyBorder="1"/>
    <xf numFmtId="3" fontId="16" fillId="0" borderId="0" xfId="7" applyNumberFormat="1" applyFont="1" applyBorder="1"/>
    <xf numFmtId="0" fontId="16" fillId="0" borderId="0" xfId="7" applyFont="1" applyBorder="1"/>
    <xf numFmtId="2" fontId="15" fillId="0" borderId="0" xfId="7" applyNumberFormat="1" applyFont="1"/>
    <xf numFmtId="0" fontId="15" fillId="0" borderId="0" xfId="7" applyFont="1" applyFill="1"/>
    <xf numFmtId="43" fontId="15" fillId="0" borderId="0" xfId="1" applyFont="1"/>
    <xf numFmtId="0" fontId="15" fillId="0" borderId="0" xfId="6" applyFont="1"/>
    <xf numFmtId="0" fontId="17" fillId="0" borderId="0" xfId="7" applyFont="1"/>
    <xf numFmtId="0" fontId="17" fillId="0" borderId="0" xfId="6" applyFont="1"/>
    <xf numFmtId="0" fontId="14" fillId="5" borderId="9" xfId="7" applyFont="1" applyFill="1" applyBorder="1" applyAlignment="1">
      <alignment horizontal="center" vertical="center" wrapText="1"/>
    </xf>
    <xf numFmtId="0" fontId="14" fillId="5" borderId="10" xfId="7" applyFont="1" applyFill="1" applyBorder="1" applyAlignment="1">
      <alignment horizontal="center" vertical="center" wrapText="1"/>
    </xf>
    <xf numFmtId="188" fontId="14" fillId="6" borderId="7" xfId="1" applyNumberFormat="1" applyFont="1" applyFill="1" applyBorder="1" applyAlignment="1">
      <alignment shrinkToFit="1"/>
    </xf>
    <xf numFmtId="189" fontId="14" fillId="6" borderId="7" xfId="1" applyNumberFormat="1" applyFont="1" applyFill="1" applyBorder="1" applyAlignment="1">
      <alignment shrinkToFit="1"/>
    </xf>
    <xf numFmtId="188" fontId="8" fillId="0" borderId="7" xfId="1" applyNumberFormat="1" applyFont="1" applyFill="1" applyBorder="1" applyAlignment="1">
      <alignment shrinkToFit="1"/>
    </xf>
    <xf numFmtId="43" fontId="8" fillId="0" borderId="7" xfId="1" applyFont="1" applyFill="1" applyBorder="1" applyAlignment="1">
      <alignment shrinkToFit="1"/>
    </xf>
    <xf numFmtId="188" fontId="8" fillId="0" borderId="8" xfId="1" applyNumberFormat="1" applyFont="1" applyFill="1" applyBorder="1" applyAlignment="1">
      <alignment shrinkToFit="1"/>
    </xf>
    <xf numFmtId="0" fontId="14" fillId="0" borderId="0" xfId="7" applyFont="1" applyBorder="1" applyAlignment="1">
      <alignment horizontal="center"/>
    </xf>
    <xf numFmtId="3" fontId="18" fillId="0" borderId="0" xfId="0" applyNumberFormat="1" applyFont="1"/>
    <xf numFmtId="0" fontId="19" fillId="0" borderId="0" xfId="0" applyFont="1"/>
    <xf numFmtId="187" fontId="7" fillId="4" borderId="16" xfId="9" applyNumberFormat="1" applyFont="1" applyFill="1" applyBorder="1" applyAlignment="1">
      <alignment horizontal="center"/>
    </xf>
    <xf numFmtId="0" fontId="7" fillId="0" borderId="0" xfId="0" applyFont="1" applyFill="1"/>
    <xf numFmtId="187" fontId="5" fillId="0" borderId="0" xfId="0" applyNumberFormat="1" applyFont="1"/>
    <xf numFmtId="3" fontId="7" fillId="0" borderId="0" xfId="0" applyNumberFormat="1" applyFont="1"/>
    <xf numFmtId="3" fontId="5" fillId="0" borderId="0" xfId="0" applyNumberFormat="1" applyFont="1"/>
    <xf numFmtId="0" fontId="8" fillId="0" borderId="0" xfId="7" applyFont="1" applyAlignment="1">
      <alignment horizontal="center"/>
    </xf>
    <xf numFmtId="0" fontId="14" fillId="0" borderId="0" xfId="7" applyFont="1" applyFill="1" applyBorder="1" applyAlignment="1">
      <alignment horizontal="center"/>
    </xf>
    <xf numFmtId="3" fontId="8" fillId="0" borderId="0" xfId="7" applyNumberFormat="1" applyFont="1" applyBorder="1"/>
    <xf numFmtId="0" fontId="8" fillId="0" borderId="0" xfId="7" applyFont="1" applyBorder="1"/>
    <xf numFmtId="4" fontId="8" fillId="0" borderId="0" xfId="7" applyNumberFormat="1" applyFont="1" applyBorder="1"/>
    <xf numFmtId="3" fontId="8" fillId="0" borderId="0" xfId="7" applyNumberFormat="1" applyFont="1" applyFill="1" applyBorder="1"/>
    <xf numFmtId="3" fontId="14" fillId="0" borderId="0" xfId="7" applyNumberFormat="1" applyFont="1" applyBorder="1"/>
    <xf numFmtId="2" fontId="8" fillId="0" borderId="0" xfId="7" applyNumberFormat="1" applyFont="1"/>
    <xf numFmtId="43" fontId="8" fillId="0" borderId="0" xfId="1" applyFont="1"/>
    <xf numFmtId="0" fontId="16" fillId="0" borderId="0" xfId="7" applyFont="1" applyFill="1" applyBorder="1" applyAlignment="1">
      <alignment horizontal="center"/>
    </xf>
    <xf numFmtId="190" fontId="15" fillId="0" borderId="0" xfId="7" applyNumberFormat="1" applyFont="1" applyBorder="1"/>
    <xf numFmtId="0" fontId="16" fillId="0" borderId="0" xfId="7" applyFont="1" applyFill="1" applyBorder="1" applyAlignment="1">
      <alignment horizontal="left" indent="9"/>
    </xf>
    <xf numFmtId="0" fontId="16" fillId="0" borderId="0" xfId="7" applyFont="1" applyBorder="1" applyAlignment="1">
      <alignment horizontal="left" indent="9"/>
    </xf>
    <xf numFmtId="187" fontId="15" fillId="0" borderId="0" xfId="7" applyNumberFormat="1" applyFont="1" applyBorder="1"/>
    <xf numFmtId="0" fontId="10" fillId="0" borderId="0" xfId="7" applyFont="1" applyAlignment="1">
      <alignment horizontal="center"/>
    </xf>
    <xf numFmtId="0" fontId="13" fillId="0" borderId="1" xfId="7" applyFont="1" applyBorder="1" applyAlignment="1">
      <alignment horizontal="left" indent="2"/>
    </xf>
    <xf numFmtId="0" fontId="14" fillId="5" borderId="2" xfId="7" applyFont="1" applyFill="1" applyBorder="1" applyAlignment="1">
      <alignment horizontal="center" vertical="center"/>
    </xf>
    <xf numFmtId="0" fontId="14" fillId="5" borderId="12" xfId="7" applyFont="1" applyFill="1" applyBorder="1" applyAlignment="1">
      <alignment horizontal="center" vertical="center"/>
    </xf>
    <xf numFmtId="0" fontId="14" fillId="5" borderId="6" xfId="7" applyFont="1" applyFill="1" applyBorder="1" applyAlignment="1">
      <alignment horizontal="center" vertical="center"/>
    </xf>
    <xf numFmtId="0" fontId="14" fillId="5" borderId="5" xfId="7" applyFont="1" applyFill="1" applyBorder="1" applyAlignment="1">
      <alignment horizontal="center" vertical="center"/>
    </xf>
    <xf numFmtId="0" fontId="14" fillId="5" borderId="13" xfId="7" applyFont="1" applyFill="1" applyBorder="1" applyAlignment="1">
      <alignment horizontal="center" vertical="center"/>
    </xf>
    <xf numFmtId="0" fontId="14" fillId="5" borderId="11" xfId="7" applyFont="1" applyFill="1" applyBorder="1" applyAlignment="1">
      <alignment horizontal="center" vertical="center"/>
    </xf>
    <xf numFmtId="0" fontId="14" fillId="5" borderId="2" xfId="7" applyFont="1" applyFill="1" applyBorder="1" applyAlignment="1">
      <alignment horizontal="center" vertical="center" wrapText="1"/>
    </xf>
    <xf numFmtId="0" fontId="14" fillId="5" borderId="12" xfId="7" applyFont="1" applyFill="1" applyBorder="1" applyAlignment="1">
      <alignment horizontal="center" vertical="center" wrapText="1"/>
    </xf>
    <xf numFmtId="0" fontId="14" fillId="5" borderId="13" xfId="7" applyFont="1" applyFill="1" applyBorder="1" applyAlignment="1">
      <alignment horizontal="center" vertical="center" wrapText="1"/>
    </xf>
    <xf numFmtId="0" fontId="14" fillId="5" borderId="11" xfId="7" applyFont="1" applyFill="1" applyBorder="1" applyAlignment="1">
      <alignment horizontal="center" vertical="center" wrapText="1"/>
    </xf>
    <xf numFmtId="0" fontId="14" fillId="5" borderId="3" xfId="7" applyFont="1" applyFill="1" applyBorder="1" applyAlignment="1">
      <alignment horizontal="center" vertical="center" wrapText="1"/>
    </xf>
    <xf numFmtId="0" fontId="8" fillId="5" borderId="13" xfId="6" applyFont="1" applyFill="1" applyBorder="1" applyAlignment="1">
      <alignment horizontal="center" vertical="center" wrapText="1"/>
    </xf>
    <xf numFmtId="0" fontId="8" fillId="5" borderId="1" xfId="6" applyFont="1" applyFill="1" applyBorder="1" applyAlignment="1">
      <alignment horizontal="center" vertical="center" wrapText="1"/>
    </xf>
    <xf numFmtId="0" fontId="14" fillId="5" borderId="10" xfId="7" applyFont="1" applyFill="1" applyBorder="1" applyAlignment="1">
      <alignment horizontal="center" vertical="center" wrapText="1"/>
    </xf>
    <xf numFmtId="0" fontId="8" fillId="5" borderId="10" xfId="6" applyFont="1" applyFill="1" applyBorder="1" applyAlignment="1">
      <alignment horizontal="center" vertical="center" wrapText="1"/>
    </xf>
    <xf numFmtId="0" fontId="14" fillId="0" borderId="0" xfId="7" applyFont="1" applyAlignment="1">
      <alignment horizontal="center"/>
    </xf>
    <xf numFmtId="0" fontId="8" fillId="0" borderId="0" xfId="7" applyFont="1" applyAlignment="1">
      <alignment horizontal="center"/>
    </xf>
    <xf numFmtId="0" fontId="14" fillId="0" borderId="0" xfId="7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14" xfId="0" applyFont="1" applyBorder="1" applyAlignment="1">
      <alignment horizontal="center"/>
    </xf>
  </cellXfs>
  <cellStyles count="10">
    <cellStyle name="Comma 2" xfId="2"/>
    <cellStyle name="Comma 3" xfId="3"/>
    <cellStyle name="Comma 4" xfId="4"/>
    <cellStyle name="Comma 5" xfId="8"/>
    <cellStyle name="Normal 2" xfId="5"/>
    <cellStyle name="เครื่องหมายจุลภาค" xfId="1" builtinId="3"/>
    <cellStyle name="เครื่องหมายจุลภาค 2" xfId="9"/>
    <cellStyle name="ปกติ" xfId="0" builtinId="0"/>
    <cellStyle name="ปกติ_tim" xfId="6"/>
    <cellStyle name="ปกติ_รายงานประจำปี 2549 แผ่นพับ_เพิ่มเติม" xfId="7"/>
  </cellStyles>
  <dxfs count="0"/>
  <tableStyles count="0" defaultTableStyle="TableStyleMedium9" defaultPivotStyle="PivotStyleLight16"/>
  <colors>
    <mruColors>
      <color rgb="FF0000FF"/>
      <color rgb="FFD1F3FF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roundedCorners val="1"/>
  <c:chart>
    <c:view3D>
      <c:rotX val="0"/>
      <c:rotY val="0"/>
      <c:depthPercent val="60"/>
      <c:perspective val="100"/>
    </c:view3D>
    <c:floor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4146762788445122"/>
          <c:y val="0.12771069717057054"/>
          <c:w val="0.80198488156222569"/>
          <c:h val="0.64566005571468033"/>
        </c:manualLayout>
      </c:layout>
      <c:bar3DChart>
        <c:barDir val="col"/>
        <c:grouping val="clustered"/>
        <c:ser>
          <c:idx val="0"/>
          <c:order val="0"/>
          <c:tx>
            <c:strRef>
              <c:f>วิเคราะห์!$M$21</c:f>
              <c:strCache>
                <c:ptCount val="1"/>
                <c:pt idx="0">
                  <c:v>ออกใหม่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dLbls>
            <c:dLbl>
              <c:idx val="0"/>
              <c:layout>
                <c:manualLayout>
                  <c:x val="-2.3434570678665212E-7"/>
                  <c:y val="1.619850931096522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12F-4D34-855B-C831B104D566}"/>
                </c:ext>
              </c:extLst>
            </c:dLbl>
            <c:dLbl>
              <c:idx val="1"/>
              <c:layout>
                <c:manualLayout>
                  <c:x val="5.4562861748657266E-17"/>
                  <c:y val="1.186943620178044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2F-4D34-855B-C831B104D566}"/>
                </c:ext>
              </c:extLst>
            </c:dLbl>
            <c:dLbl>
              <c:idx val="2"/>
              <c:layout>
                <c:manualLayout>
                  <c:x val="-1.7857142857142856E-2"/>
                  <c:y val="1.1174715920153897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12F-4D34-855B-C831B104D5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7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lang="en-US" sz="105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วิเคราะห์!$N$20:$P$20</c:f>
              <c:strCache>
                <c:ptCount val="3"/>
                <c:pt idx="0">
                  <c:v>ปี 2559</c:v>
                </c:pt>
                <c:pt idx="1">
                  <c:v>ปี 2560</c:v>
                </c:pt>
                <c:pt idx="2">
                  <c:v>ปี 2561</c:v>
                </c:pt>
              </c:strCache>
            </c:strRef>
          </c:cat>
          <c:val>
            <c:numRef>
              <c:f>วิเคราะห์!$N$21:$P$21</c:f>
              <c:numCache>
                <c:formatCode>#,##0</c:formatCode>
                <c:ptCount val="3"/>
                <c:pt idx="0">
                  <c:v>1890536</c:v>
                </c:pt>
                <c:pt idx="1">
                  <c:v>2043084</c:v>
                </c:pt>
                <c:pt idx="2">
                  <c:v>2541695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12F-4D34-855B-C831B104D566}"/>
            </c:ext>
          </c:extLst>
        </c:ser>
        <c:ser>
          <c:idx val="1"/>
          <c:order val="1"/>
          <c:tx>
            <c:strRef>
              <c:f>วิเคราะห์!$M$22</c:f>
              <c:strCache>
                <c:ptCount val="1"/>
                <c:pt idx="0">
                  <c:v>ต่ออายุ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  <a:alpha val="85000"/>
              </a:schemeClr>
            </a:solidFill>
            <a:ln w="9525" cap="flat" cmpd="sng" algn="ctr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60000"/>
                  <a:lumOff val="40000"/>
                </a:schemeClr>
              </a:contourClr>
            </a:sp3d>
          </c:spPr>
          <c:dLbls>
            <c:dLbl>
              <c:idx val="0"/>
              <c:layout>
                <c:manualLayout>
                  <c:x val="2.083333333333335E-2"/>
                  <c:y val="1.335950216905379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12F-4D34-855B-C831B104D566}"/>
                </c:ext>
              </c:extLst>
            </c:dLbl>
            <c:dLbl>
              <c:idx val="1"/>
              <c:layout>
                <c:manualLayout>
                  <c:x val="1.7857142857142856E-2"/>
                  <c:y val="2.52289383708342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12F-4D34-855B-C831B104D566}"/>
                </c:ext>
              </c:extLst>
            </c:dLbl>
            <c:dLbl>
              <c:idx val="2"/>
              <c:layout>
                <c:manualLayout>
                  <c:x val="1.7857142857142964E-2"/>
                  <c:y val="9.4030234351269986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12F-4D34-855B-C831B104D5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7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lang="en-US" sz="105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วิเคราะห์!$N$20:$P$20</c:f>
              <c:strCache>
                <c:ptCount val="3"/>
                <c:pt idx="0">
                  <c:v>ปี 2559</c:v>
                </c:pt>
                <c:pt idx="1">
                  <c:v>ปี 2560</c:v>
                </c:pt>
                <c:pt idx="2">
                  <c:v>ปี 2561</c:v>
                </c:pt>
              </c:strCache>
            </c:strRef>
          </c:cat>
          <c:val>
            <c:numRef>
              <c:f>วิเคราะห์!$N$22:$P$22</c:f>
              <c:numCache>
                <c:formatCode>#,##0</c:formatCode>
                <c:ptCount val="3"/>
                <c:pt idx="0">
                  <c:v>2192171</c:v>
                </c:pt>
                <c:pt idx="1">
                  <c:v>2138066</c:v>
                </c:pt>
                <c:pt idx="2">
                  <c:v>2079175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12F-4D34-855B-C831B104D566}"/>
            </c:ext>
          </c:extLst>
        </c:ser>
        <c:gapWidth val="65"/>
        <c:shape val="cylinder"/>
        <c:axId val="80998784"/>
        <c:axId val="81000320"/>
        <c:axId val="0"/>
      </c:bar3DChart>
      <c:catAx>
        <c:axId val="8099878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81000320"/>
        <c:crosses val="autoZero"/>
        <c:auto val="1"/>
        <c:lblAlgn val="ctr"/>
        <c:lblOffset val="100"/>
      </c:catAx>
      <c:valAx>
        <c:axId val="8100032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5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80998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20</xdr:row>
      <xdr:rowOff>9525</xdr:rowOff>
    </xdr:from>
    <xdr:to>
      <xdr:col>4</xdr:col>
      <xdr:colOff>495300</xdr:colOff>
      <xdr:row>31</xdr:row>
      <xdr:rowOff>247650</xdr:rowOff>
    </xdr:to>
    <xdr:graphicFrame macro="">
      <xdr:nvGraphicFramePr>
        <xdr:cNvPr id="119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8283</xdr:colOff>
      <xdr:row>20</xdr:row>
      <xdr:rowOff>1</xdr:rowOff>
    </xdr:from>
    <xdr:to>
      <xdr:col>11</xdr:col>
      <xdr:colOff>505239</xdr:colOff>
      <xdr:row>26</xdr:row>
      <xdr:rowOff>57150</xdr:rowOff>
    </xdr:to>
    <xdr:sp macro="" textlink="">
      <xdr:nvSpPr>
        <xdr:cNvPr id="2" name="TextBox 1"/>
        <xdr:cNvSpPr txBox="1"/>
      </xdr:nvSpPr>
      <xdr:spPr>
        <a:xfrm>
          <a:off x="4561233" y="6496051"/>
          <a:ext cx="4097406" cy="15239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thaiDist"/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               </a:t>
          </a:r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การออกใบอนุญาตขับรถใหม่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ปีงบประมาณ 2561 เพิ่มขึ้นจากปี 2560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คิดเป็นร้อยละ </a:t>
          </a:r>
          <a:r>
            <a:rPr lang="th-TH" sz="16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24.40 โดยในปี 2561 ใบอนุญาตขับรถยนต์ส่วนบุคคลชั่วคราว มีการออกใหม่มากที่สุด คิดเป็น</a:t>
          </a:r>
          <a:r>
            <a:rPr lang="th-TH" sz="16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ร้อยละ 31.68 ของจำนวนใบอนุญาตขับรถออกใหม่ทั้งหมด รองลงมาคือ ใบอนุญาตขับรถยนต์ส่วนบุคคลคิดเป็นร้อยละ 28.34 และใบอนุญาตขับรถจักรยานยนต์ส่วนบุคคลชั่วคราว  คิดเป็นร้อยละ 19.47</a:t>
          </a:r>
        </a:p>
      </xdr:txBody>
    </xdr:sp>
    <xdr:clientData/>
  </xdr:twoCellAnchor>
  <xdr:twoCellAnchor>
    <xdr:from>
      <xdr:col>5</xdr:col>
      <xdr:colOff>27333</xdr:colOff>
      <xdr:row>26</xdr:row>
      <xdr:rowOff>111816</xdr:rowOff>
    </xdr:from>
    <xdr:to>
      <xdr:col>11</xdr:col>
      <xdr:colOff>524289</xdr:colOff>
      <xdr:row>33</xdr:row>
      <xdr:rowOff>28575</xdr:rowOff>
    </xdr:to>
    <xdr:sp macro="" textlink="">
      <xdr:nvSpPr>
        <xdr:cNvPr id="6" name="TextBox 5"/>
        <xdr:cNvSpPr txBox="1"/>
      </xdr:nvSpPr>
      <xdr:spPr>
        <a:xfrm>
          <a:off x="4580283" y="8074716"/>
          <a:ext cx="4097406" cy="161220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thaiDist"/>
          <a:r>
            <a:rPr lang="en-US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</a:t>
          </a:r>
          <a:r>
            <a:rPr lang="th-TH" sz="16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การต่ออายุใบอนุญาตขับรถ</a:t>
          </a:r>
          <a:r>
            <a:rPr lang="th-TH" sz="1600" b="1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ปีงบประมาณ 2561 มีจำนวนลดลงจากปี</a:t>
          </a:r>
          <a:r>
            <a:rPr lang="th-TH" sz="16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2560 คิดเป็นร้อยละ 2.75 โดยในปี 2561 ใบอนุญาตขับรถยนต์ส่วนบุคคลมีการต่ออายุมากที่สุด คิดเป็นร้อยละ 58.73 ของจำนวนการต่ออายุใบอนุญาตขับรถทั้งหมด รองลงมาคือ ใบอนุญาตขับรถจักรยานยนต์ส่วนบุคคล คิดเป็นร้อยละ 37.49 และใบอนุญาตขับรถจักรยานยนต์สาธารณะ คิดเป็นร้อยละ 2.49</a:t>
          </a:r>
          <a:endParaRPr lang="th-TH" sz="160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.192\data%20(d)\&#3614;&#3637;&#3656;&#3605;&#3636;&#3659;&#3617;\&#3619;&#3634;&#3618;&#3591;&#3634;&#3609;&#3611;&#3619;&#3632;&#3592;&#3635;&#3652;&#3605;&#3619;&#3617;&#3634;&#3626;\&#3619;&#3634;&#3618;&#3591;&#3634;&#3609;&#3652;&#3605;&#3619;&#3617;&#3634;&#3626;%202%20&#3611;&#3637;%202550\&#3619;&#3634;&#3618;&#3591;&#3634;&#3609;&#3652;&#3605;&#3619;&#3617;&#3634;&#3626;%202-2550%20(&#3591;&#3634;&#3609;1)-&#3626;&#3656;&#359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.192\data%20(d)\&#3619;&#3634;&#3618;&#3591;&#3634;&#3609;&#3611;&#3619;&#3632;&#3592;&#3635;&#3652;&#3605;&#3619;&#3617;&#3634;&#3626;\Q1_51\&#3652;&#3605;&#3619;&#3617;&#3634;&#3626;%201%20&#3611;&#3637;%2051\&#3619;&#3623;&#3617;%20&#3652;&#3605;&#3619;&#3617;&#3634;&#3626;%201-5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.192\data%20(d)\&#3619;&#3634;&#3618;&#3591;&#3634;&#3609;&#3611;&#3619;&#3632;&#3592;&#3635;&#3611;&#3637;2549\&#3619;&#3634;&#3618;&#3591;&#3634;&#3609;&#3652;&#3605;&#3619;&#3617;&#3634;&#3626;%202%20&#3611;&#3637;%202550\&#3619;&#3634;&#3618;&#3591;&#3634;&#3609;&#3652;&#3605;&#3619;&#3617;&#3634;&#3626;%202-2550%20(&#3591;&#3634;&#3609;1)-&#3626;&#3656;&#359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ใบอนุญาตสะสม"/>
      <sheetName val="แบบ4 แบบ10"/>
      <sheetName val="รายได้"/>
      <sheetName val="ค้างชำระขนส่ง"/>
      <sheetName val="ค้างชำระรถยนต์"/>
      <sheetName val="จำนวนรถสะสม"/>
      <sheetName val="มาตรฐานรถ "/>
      <sheetName val="ลักษณะรถ"/>
      <sheetName val="ตรวจสภาพ (พี่เซียน)"/>
    </sheetNames>
    <sheetDataSet>
      <sheetData sheetId="0"/>
      <sheetData sheetId="1" refreshError="1">
        <row r="13">
          <cell r="J13">
            <v>64783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ประกอบการ-ตรวจสภาพ"/>
      <sheetName val="2ประกอบการสะสม"/>
      <sheetName val="3รถสะสม"/>
      <sheetName val="3.1"/>
      <sheetName val="4มาตรฐานรถ  "/>
      <sheetName val="4.1"/>
      <sheetName val="5"/>
      <sheetName val="6เชื้อเพลิง"/>
      <sheetName val="7จดใหม่"/>
      <sheetName val="8fuelCar"/>
      <sheetName val="9fuelTruck"/>
      <sheetName val="10แยกยี่ห้อ"/>
      <sheetName val="11ชำระภาษี"/>
      <sheetName val="12Drive Thru"/>
      <sheetName val="13ค้างชำระรถยนต์"/>
      <sheetName val="14ค้างชำระขนส่ง"/>
      <sheetName val="15-16"/>
      <sheetName val="17ตรวจสภาพ-สาเหตุ"/>
      <sheetName val="18แบบ4 แบบ10"/>
      <sheetName val="19ใบอนุญาตสะสม"/>
      <sheetName val="20เพศ"/>
      <sheetName val="21อายุ"/>
      <sheetName val="22สัญชาติ"/>
      <sheetName val="23ประเภท"/>
      <sheetName val="23.1ข้อหา"/>
      <sheetName val="23.2กราฟ"/>
      <sheetName val="24สถานี"/>
      <sheetName val="25รายได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ใบอนุญาตสะสม"/>
      <sheetName val="แบบ4 แบบ10"/>
      <sheetName val="รายได้"/>
      <sheetName val="ค้างชำระขนส่ง"/>
      <sheetName val="ค้างชำระรถยนต์"/>
      <sheetName val="จำนวนรถสะสม"/>
      <sheetName val="มาตรฐานรถ "/>
      <sheetName val="ลักษณะรถ"/>
    </sheetNames>
    <sheetDataSet>
      <sheetData sheetId="0"/>
      <sheetData sheetId="1">
        <row r="13">
          <cell r="J13">
            <v>64783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Y43"/>
  <sheetViews>
    <sheetView view="pageBreakPreview" zoomScaleSheetLayoutView="100" workbookViewId="0">
      <selection activeCell="M1" sqref="M1"/>
    </sheetView>
  </sheetViews>
  <sheetFormatPr defaultRowHeight="18.75"/>
  <cols>
    <col min="1" max="1" width="2" style="29" customWidth="1"/>
    <col min="2" max="2" width="32.625" style="29" customWidth="1"/>
    <col min="3" max="8" width="8.375" style="29" customWidth="1"/>
    <col min="9" max="12" width="7.375" style="29" customWidth="1"/>
    <col min="13" max="13" width="12" style="54" customWidth="1"/>
    <col min="14" max="16" width="10" style="52" bestFit="1" customWidth="1"/>
    <col min="17" max="18" width="8.25" style="52" bestFit="1" customWidth="1"/>
    <col min="19" max="23" width="9" style="52"/>
    <col min="24" max="24" width="9" style="54"/>
    <col min="25" max="25" width="9" style="30"/>
    <col min="26" max="16384" width="9" style="29"/>
  </cols>
  <sheetData>
    <row r="1" spans="1:19" s="14" customFormat="1" ht="31.5" customHeight="1">
      <c r="A1" s="84" t="s">
        <v>65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9" s="14" customFormat="1" ht="21" customHeight="1">
      <c r="G2" s="15"/>
      <c r="H2" s="15"/>
      <c r="I2" s="16"/>
      <c r="J2" s="16"/>
      <c r="K2" s="85" t="s">
        <v>0</v>
      </c>
      <c r="L2" s="85"/>
    </row>
    <row r="3" spans="1:19" s="14" customFormat="1" ht="27.75" customHeight="1">
      <c r="A3" s="86" t="s">
        <v>1</v>
      </c>
      <c r="B3" s="87"/>
      <c r="C3" s="92" t="s">
        <v>61</v>
      </c>
      <c r="D3" s="93"/>
      <c r="E3" s="92" t="s">
        <v>62</v>
      </c>
      <c r="F3" s="93"/>
      <c r="G3" s="92" t="s">
        <v>64</v>
      </c>
      <c r="H3" s="96"/>
      <c r="I3" s="99" t="s">
        <v>2</v>
      </c>
      <c r="J3" s="100"/>
      <c r="K3" s="100"/>
      <c r="L3" s="100"/>
      <c r="N3" s="102"/>
      <c r="O3" s="102"/>
      <c r="P3" s="102"/>
      <c r="Q3" s="102"/>
    </row>
    <row r="4" spans="1:19" s="14" customFormat="1" ht="24.75" customHeight="1">
      <c r="A4" s="88"/>
      <c r="B4" s="89"/>
      <c r="C4" s="94"/>
      <c r="D4" s="95"/>
      <c r="E4" s="94"/>
      <c r="F4" s="95"/>
      <c r="G4" s="97"/>
      <c r="H4" s="98"/>
      <c r="I4" s="99" t="s">
        <v>63</v>
      </c>
      <c r="J4" s="99"/>
      <c r="K4" s="99" t="s">
        <v>66</v>
      </c>
      <c r="L4" s="99"/>
      <c r="N4" s="70"/>
      <c r="O4" s="70"/>
      <c r="P4" s="70"/>
      <c r="Q4" s="70"/>
    </row>
    <row r="5" spans="1:19" s="14" customFormat="1" ht="26.25" customHeight="1">
      <c r="A5" s="90"/>
      <c r="B5" s="91"/>
      <c r="C5" s="17" t="s">
        <v>3</v>
      </c>
      <c r="D5" s="17" t="s">
        <v>4</v>
      </c>
      <c r="E5" s="17" t="s">
        <v>3</v>
      </c>
      <c r="F5" s="17" t="s">
        <v>4</v>
      </c>
      <c r="G5" s="17" t="s">
        <v>3</v>
      </c>
      <c r="H5" s="55" t="s">
        <v>5</v>
      </c>
      <c r="I5" s="17" t="s">
        <v>3</v>
      </c>
      <c r="J5" s="56" t="s">
        <v>5</v>
      </c>
      <c r="K5" s="17" t="s">
        <v>3</v>
      </c>
      <c r="L5" s="56" t="s">
        <v>5</v>
      </c>
      <c r="M5" s="79"/>
      <c r="N5" s="40" t="s">
        <v>3</v>
      </c>
      <c r="O5" s="40" t="s">
        <v>5</v>
      </c>
      <c r="P5" s="62"/>
      <c r="Q5" s="62"/>
    </row>
    <row r="6" spans="1:19" s="14" customFormat="1" ht="29.25" customHeight="1">
      <c r="A6" s="18" t="s">
        <v>6</v>
      </c>
      <c r="B6" s="19"/>
      <c r="C6" s="34">
        <f>SUM(C8:C18)</f>
        <v>1890536</v>
      </c>
      <c r="D6" s="34">
        <f>SUM(D8:D18)</f>
        <v>2192171</v>
      </c>
      <c r="E6" s="34">
        <f t="shared" ref="E6:H6" si="0">SUM(E8:E18)</f>
        <v>2043084</v>
      </c>
      <c r="F6" s="34">
        <f t="shared" si="0"/>
        <v>2138066</v>
      </c>
      <c r="G6" s="34">
        <f t="shared" si="0"/>
        <v>2541695</v>
      </c>
      <c r="H6" s="34">
        <f t="shared" si="0"/>
        <v>2079175</v>
      </c>
      <c r="I6" s="57">
        <f>(E6-C6)/C6*100</f>
        <v>8.0690343902469976</v>
      </c>
      <c r="J6" s="57">
        <f>(F6-D6)/D6*100</f>
        <v>-2.4681012566994087</v>
      </c>
      <c r="K6" s="57">
        <f>(G6-E6)/E6*100</f>
        <v>24.404821338721266</v>
      </c>
      <c r="L6" s="57">
        <f>(H6-F6)/F6*100</f>
        <v>-2.7544051493265407</v>
      </c>
      <c r="M6" s="83"/>
      <c r="N6" s="41">
        <f>SUM(N7:N18)</f>
        <v>100</v>
      </c>
      <c r="O6" s="41">
        <f>SUM(O7:O18)</f>
        <v>99.999999999999986</v>
      </c>
      <c r="P6" s="72"/>
    </row>
    <row r="7" spans="1:19" s="14" customFormat="1" ht="21" customHeight="1">
      <c r="A7" s="20" t="s">
        <v>7</v>
      </c>
      <c r="B7" s="21"/>
      <c r="C7" s="35"/>
      <c r="D7" s="36"/>
      <c r="E7" s="35"/>
      <c r="F7" s="36"/>
      <c r="G7" s="35"/>
      <c r="H7" s="35"/>
      <c r="I7" s="58"/>
      <c r="J7" s="58"/>
      <c r="K7" s="58"/>
      <c r="L7" s="58"/>
      <c r="M7" s="73"/>
      <c r="N7" s="74"/>
      <c r="O7" s="72"/>
      <c r="P7" s="72"/>
    </row>
    <row r="8" spans="1:19" s="14" customFormat="1" ht="25.5" customHeight="1">
      <c r="A8" s="22"/>
      <c r="B8" s="23" t="s">
        <v>8</v>
      </c>
      <c r="C8" s="37">
        <v>760300</v>
      </c>
      <c r="D8" s="37">
        <v>2464</v>
      </c>
      <c r="E8" s="37">
        <v>816638</v>
      </c>
      <c r="F8" s="37">
        <v>1208</v>
      </c>
      <c r="G8" s="37">
        <f>ปีงบประมาณ2561!E7</f>
        <v>805123</v>
      </c>
      <c r="H8" s="37">
        <f>ปีงบประมาณ2561!F7</f>
        <v>0</v>
      </c>
      <c r="I8" s="59">
        <f>(E8-C8)/C8*100</f>
        <v>7.4099697487833751</v>
      </c>
      <c r="J8" s="59">
        <f>(F8-D8)/D8*100</f>
        <v>-50.97402597402597</v>
      </c>
      <c r="K8" s="59">
        <f>(G8-E8)/E8*100</f>
        <v>-1.4100494956149481</v>
      </c>
      <c r="L8" s="59">
        <f>(H8-F8)/F8*100</f>
        <v>-100</v>
      </c>
      <c r="M8" s="43"/>
      <c r="N8" s="45">
        <f t="shared" ref="N8:N18" si="1">G8/$G$6*100</f>
        <v>31.676617375412864</v>
      </c>
      <c r="O8" s="44">
        <f t="shared" ref="O8:O18" si="2">H8/$H$6*100</f>
        <v>0</v>
      </c>
      <c r="P8" s="46"/>
      <c r="Q8" s="39"/>
      <c r="R8" s="39"/>
      <c r="S8" s="39"/>
    </row>
    <row r="9" spans="1:19" s="14" customFormat="1" ht="25.5" customHeight="1">
      <c r="A9" s="22"/>
      <c r="B9" s="23" t="s">
        <v>9</v>
      </c>
      <c r="C9" s="37">
        <v>1157</v>
      </c>
      <c r="D9" s="37">
        <v>0</v>
      </c>
      <c r="E9" s="37">
        <v>908</v>
      </c>
      <c r="F9" s="37">
        <v>0</v>
      </c>
      <c r="G9" s="37">
        <f>ปีงบประมาณ2561!E8</f>
        <v>719</v>
      </c>
      <c r="H9" s="37">
        <f>ปีงบประมาณ2561!F8</f>
        <v>0</v>
      </c>
      <c r="I9" s="59">
        <f t="shared" ref="I9:I18" si="3">(E9-C9)/C9*100</f>
        <v>-21.521175453759721</v>
      </c>
      <c r="J9" s="60">
        <v>0</v>
      </c>
      <c r="K9" s="59">
        <f t="shared" ref="K9:K18" si="4">(G9-E9)/E9*100</f>
        <v>-20.814977973568283</v>
      </c>
      <c r="L9" s="60">
        <v>0</v>
      </c>
      <c r="M9" s="40"/>
      <c r="N9" s="44">
        <f t="shared" si="1"/>
        <v>2.8288209246192009E-2</v>
      </c>
      <c r="O9" s="44">
        <f t="shared" si="2"/>
        <v>0</v>
      </c>
      <c r="P9" s="47"/>
      <c r="Q9" s="39"/>
      <c r="R9" s="39"/>
      <c r="S9" s="39"/>
    </row>
    <row r="10" spans="1:19" s="14" customFormat="1" ht="25.5" customHeight="1">
      <c r="A10" s="22"/>
      <c r="B10" s="23" t="s">
        <v>10</v>
      </c>
      <c r="C10" s="37">
        <v>447475</v>
      </c>
      <c r="D10" s="37">
        <v>3736</v>
      </c>
      <c r="E10" s="37">
        <v>471523</v>
      </c>
      <c r="F10" s="37">
        <v>1736</v>
      </c>
      <c r="G10" s="37">
        <f>ปีงบประมาณ2561!E9</f>
        <v>494842</v>
      </c>
      <c r="H10" s="37">
        <f>ปีงบประมาณ2561!F9</f>
        <v>0</v>
      </c>
      <c r="I10" s="59">
        <f t="shared" si="3"/>
        <v>5.3741549807251801</v>
      </c>
      <c r="J10" s="59">
        <f t="shared" ref="J10:J16" si="5">(F10-D10)/D10*100</f>
        <v>-53.533190578158461</v>
      </c>
      <c r="K10" s="59">
        <f t="shared" si="4"/>
        <v>4.9454639540382965</v>
      </c>
      <c r="L10" s="59">
        <f t="shared" ref="L10:L16" si="6">(H10-F10)/F10*100</f>
        <v>-100</v>
      </c>
      <c r="M10" s="43"/>
      <c r="N10" s="45">
        <f t="shared" si="1"/>
        <v>19.468976411410495</v>
      </c>
      <c r="O10" s="44">
        <f t="shared" si="2"/>
        <v>0</v>
      </c>
      <c r="P10" s="43"/>
      <c r="Q10" s="39"/>
      <c r="R10" s="39"/>
      <c r="S10" s="39"/>
    </row>
    <row r="11" spans="1:19" s="14" customFormat="1" ht="25.5" customHeight="1">
      <c r="A11" s="22"/>
      <c r="B11" s="23" t="s">
        <v>11</v>
      </c>
      <c r="C11" s="37">
        <v>353623</v>
      </c>
      <c r="D11" s="37">
        <v>1186339</v>
      </c>
      <c r="E11" s="37">
        <v>387853</v>
      </c>
      <c r="F11" s="37">
        <v>1191984</v>
      </c>
      <c r="G11" s="37">
        <f>ปีงบประมาณ2561!E13</f>
        <v>720264</v>
      </c>
      <c r="H11" s="37">
        <f>ปีงบประมาณ2561!F13</f>
        <v>1221019</v>
      </c>
      <c r="I11" s="59">
        <f t="shared" si="3"/>
        <v>9.6798002392378315</v>
      </c>
      <c r="J11" s="59">
        <f t="shared" si="5"/>
        <v>0.47583363608546969</v>
      </c>
      <c r="K11" s="59">
        <f t="shared" si="4"/>
        <v>85.70540900805203</v>
      </c>
      <c r="L11" s="59">
        <f t="shared" si="6"/>
        <v>2.4358548436891772</v>
      </c>
      <c r="M11" s="43"/>
      <c r="N11" s="45">
        <f t="shared" si="1"/>
        <v>28.337939839359166</v>
      </c>
      <c r="O11" s="45">
        <f t="shared" si="2"/>
        <v>58.726129354190974</v>
      </c>
      <c r="P11" s="43"/>
      <c r="Q11" s="39"/>
      <c r="R11" s="39"/>
      <c r="S11" s="39"/>
    </row>
    <row r="12" spans="1:19" s="14" customFormat="1" ht="25.5" customHeight="1">
      <c r="A12" s="22"/>
      <c r="B12" s="23" t="s">
        <v>12</v>
      </c>
      <c r="C12" s="37">
        <v>814</v>
      </c>
      <c r="D12" s="37">
        <v>1605</v>
      </c>
      <c r="E12" s="37">
        <v>386</v>
      </c>
      <c r="F12" s="37">
        <v>1029</v>
      </c>
      <c r="G12" s="37">
        <f>ปีงบประมาณ2561!E14</f>
        <v>569</v>
      </c>
      <c r="H12" s="37">
        <f>ปีงบประมาณ2561!F14</f>
        <v>752</v>
      </c>
      <c r="I12" s="59">
        <f t="shared" si="3"/>
        <v>-52.579852579852584</v>
      </c>
      <c r="J12" s="59">
        <f t="shared" si="5"/>
        <v>-35.887850467289717</v>
      </c>
      <c r="K12" s="59">
        <f t="shared" si="4"/>
        <v>47.409326424870471</v>
      </c>
      <c r="L12" s="59">
        <f t="shared" si="6"/>
        <v>-26.919339164237122</v>
      </c>
      <c r="M12" s="79"/>
      <c r="N12" s="44">
        <f t="shared" si="1"/>
        <v>2.2386635689962801E-2</v>
      </c>
      <c r="O12" s="44">
        <f t="shared" si="2"/>
        <v>3.6168191710654468E-2</v>
      </c>
      <c r="P12" s="48"/>
      <c r="Q12" s="39"/>
      <c r="R12" s="39"/>
      <c r="S12" s="39"/>
    </row>
    <row r="13" spans="1:19" s="14" customFormat="1" ht="25.5" customHeight="1">
      <c r="A13" s="22"/>
      <c r="B13" s="23" t="s">
        <v>13</v>
      </c>
      <c r="C13" s="37">
        <v>209631</v>
      </c>
      <c r="D13" s="37">
        <v>935440</v>
      </c>
      <c r="E13" s="37">
        <v>247085</v>
      </c>
      <c r="F13" s="37">
        <v>902895</v>
      </c>
      <c r="G13" s="37">
        <f>ปีงบประมาณ2561!E15</f>
        <v>383881</v>
      </c>
      <c r="H13" s="37">
        <f>ปีงบประมาณ2561!F15</f>
        <v>779400</v>
      </c>
      <c r="I13" s="59">
        <f t="shared" si="3"/>
        <v>17.86663232060144</v>
      </c>
      <c r="J13" s="59">
        <f t="shared" si="5"/>
        <v>-3.4791114341913967</v>
      </c>
      <c r="K13" s="59">
        <f t="shared" si="4"/>
        <v>55.363943582168083</v>
      </c>
      <c r="L13" s="59">
        <f t="shared" si="6"/>
        <v>-13.677670160982174</v>
      </c>
      <c r="M13" s="80"/>
      <c r="N13" s="44">
        <f t="shared" si="1"/>
        <v>15.103346388925502</v>
      </c>
      <c r="O13" s="45">
        <f t="shared" si="2"/>
        <v>37.486022100111818</v>
      </c>
      <c r="P13" s="42"/>
      <c r="Q13" s="39"/>
      <c r="R13" s="39"/>
      <c r="S13" s="39"/>
    </row>
    <row r="14" spans="1:19" s="14" customFormat="1" ht="25.5" customHeight="1">
      <c r="A14" s="22"/>
      <c r="B14" s="23" t="s">
        <v>14</v>
      </c>
      <c r="C14" s="37">
        <v>9071</v>
      </c>
      <c r="D14" s="37">
        <v>33475</v>
      </c>
      <c r="E14" s="37">
        <v>7472</v>
      </c>
      <c r="F14" s="37">
        <v>16023</v>
      </c>
      <c r="G14" s="37">
        <f>ปีงบประมาณ2561!E19</f>
        <v>5911</v>
      </c>
      <c r="H14" s="37">
        <f>ปีงบประมาณ2561!F19</f>
        <v>22956</v>
      </c>
      <c r="I14" s="59">
        <f t="shared" si="3"/>
        <v>-17.627604453753719</v>
      </c>
      <c r="J14" s="59">
        <f t="shared" si="5"/>
        <v>-52.134428678117992</v>
      </c>
      <c r="K14" s="59">
        <f t="shared" si="4"/>
        <v>-20.891327623126337</v>
      </c>
      <c r="L14" s="59">
        <f t="shared" si="6"/>
        <v>43.269050739561884</v>
      </c>
      <c r="M14" s="79"/>
      <c r="N14" s="44">
        <f t="shared" si="1"/>
        <v>0.23256134193913902</v>
      </c>
      <c r="O14" s="44">
        <f t="shared" si="2"/>
        <v>1.1040917671672659</v>
      </c>
      <c r="P14" s="40"/>
      <c r="Q14" s="39"/>
      <c r="R14" s="39"/>
      <c r="S14" s="39"/>
    </row>
    <row r="15" spans="1:19" s="14" customFormat="1" ht="25.5" customHeight="1">
      <c r="A15" s="22"/>
      <c r="B15" s="23" t="s">
        <v>15</v>
      </c>
      <c r="C15" s="37">
        <v>549</v>
      </c>
      <c r="D15" s="37">
        <v>2162</v>
      </c>
      <c r="E15" s="37">
        <v>418</v>
      </c>
      <c r="F15" s="37">
        <v>912</v>
      </c>
      <c r="G15" s="37">
        <f>ปีงบประมาณ2561!E20</f>
        <v>476</v>
      </c>
      <c r="H15" s="37">
        <f>ปีงบประมาณ2561!F20</f>
        <v>1946</v>
      </c>
      <c r="I15" s="59">
        <f t="shared" si="3"/>
        <v>-23.861566484517304</v>
      </c>
      <c r="J15" s="59">
        <f t="shared" si="5"/>
        <v>-57.816836262719704</v>
      </c>
      <c r="K15" s="59">
        <f t="shared" si="4"/>
        <v>13.875598086124402</v>
      </c>
      <c r="L15" s="59">
        <f t="shared" si="6"/>
        <v>113.37719298245614</v>
      </c>
      <c r="M15" s="81"/>
      <c r="N15" s="44">
        <f t="shared" si="1"/>
        <v>1.8727660085100691E-2</v>
      </c>
      <c r="O15" s="44">
        <f t="shared" si="2"/>
        <v>9.359481525124147E-2</v>
      </c>
      <c r="P15" s="42"/>
      <c r="Q15" s="49"/>
      <c r="R15" s="49"/>
      <c r="S15" s="39"/>
    </row>
    <row r="16" spans="1:19" s="14" customFormat="1" ht="25.5" customHeight="1">
      <c r="A16" s="22"/>
      <c r="B16" s="23" t="s">
        <v>16</v>
      </c>
      <c r="C16" s="37">
        <v>22813</v>
      </c>
      <c r="D16" s="37">
        <v>23410</v>
      </c>
      <c r="E16" s="37">
        <v>13181</v>
      </c>
      <c r="F16" s="37">
        <v>20411</v>
      </c>
      <c r="G16" s="37">
        <f>ปีงบประมาณ2561!E21</f>
        <v>14001</v>
      </c>
      <c r="H16" s="37">
        <f>ปีงบประมาณ2561!F21</f>
        <v>51803</v>
      </c>
      <c r="I16" s="59">
        <f t="shared" si="3"/>
        <v>-42.221540349800549</v>
      </c>
      <c r="J16" s="59">
        <f t="shared" si="5"/>
        <v>-12.810764630499785</v>
      </c>
      <c r="K16" s="59">
        <f t="shared" si="4"/>
        <v>6.2210757909111596</v>
      </c>
      <c r="L16" s="59">
        <f t="shared" si="6"/>
        <v>153.79942188035864</v>
      </c>
      <c r="M16" s="82"/>
      <c r="N16" s="44">
        <f t="shared" si="1"/>
        <v>0.55085287573843444</v>
      </c>
      <c r="O16" s="45">
        <f t="shared" si="2"/>
        <v>2.4915170680678633</v>
      </c>
      <c r="P16" s="42"/>
      <c r="Q16" s="49"/>
      <c r="R16" s="49"/>
      <c r="S16" s="39"/>
    </row>
    <row r="17" spans="1:19" s="14" customFormat="1" ht="25.5" customHeight="1">
      <c r="A17" s="22" t="s">
        <v>17</v>
      </c>
      <c r="B17" s="23" t="s">
        <v>18</v>
      </c>
      <c r="C17" s="37">
        <v>84226</v>
      </c>
      <c r="D17" s="37">
        <v>0</v>
      </c>
      <c r="E17" s="37">
        <v>96038</v>
      </c>
      <c r="F17" s="37">
        <v>0</v>
      </c>
      <c r="G17" s="37">
        <f>ปีงบประมาณ2561!E22</f>
        <v>113233</v>
      </c>
      <c r="H17" s="37">
        <f>ปีงบประมาณ2561!F22</f>
        <v>0</v>
      </c>
      <c r="I17" s="59">
        <f t="shared" si="3"/>
        <v>14.024173058200557</v>
      </c>
      <c r="J17" s="60">
        <v>0</v>
      </c>
      <c r="K17" s="59">
        <f t="shared" si="4"/>
        <v>17.904371186405381</v>
      </c>
      <c r="L17" s="60">
        <v>0</v>
      </c>
      <c r="M17" s="39"/>
      <c r="N17" s="44">
        <f t="shared" si="1"/>
        <v>4.455019189950014</v>
      </c>
      <c r="O17" s="44">
        <f t="shared" si="2"/>
        <v>0</v>
      </c>
      <c r="P17" s="39"/>
      <c r="Q17" s="39"/>
      <c r="R17" s="39"/>
      <c r="S17" s="39"/>
    </row>
    <row r="18" spans="1:19" s="14" customFormat="1" ht="25.5" customHeight="1">
      <c r="A18" s="22"/>
      <c r="B18" s="23" t="s">
        <v>59</v>
      </c>
      <c r="C18" s="38">
        <v>877</v>
      </c>
      <c r="D18" s="37">
        <v>3540</v>
      </c>
      <c r="E18" s="37">
        <v>1582</v>
      </c>
      <c r="F18" s="37">
        <v>1868</v>
      </c>
      <c r="G18" s="37">
        <f>ปีงบประมาณ2561!E23+ปีงบประมาณ2561!E24+ปีงบประมาณ2561!E25+ปีงบประมาณ2561!E26</f>
        <v>2676</v>
      </c>
      <c r="H18" s="37">
        <f>ปีงบประมาณ2561!F23+ปีงบประมาณ2561!F24+ปีงบประมาณ2561!F25+ปีงบประมาณ2561!F26</f>
        <v>1299</v>
      </c>
      <c r="I18" s="61">
        <f t="shared" si="3"/>
        <v>80.387685290763969</v>
      </c>
      <c r="J18" s="61">
        <f>(F18-D18)/D18*100</f>
        <v>-47.2316384180791</v>
      </c>
      <c r="K18" s="61">
        <f t="shared" si="4"/>
        <v>69.152970922882432</v>
      </c>
      <c r="L18" s="61">
        <f>(H18-F18)/F18*100</f>
        <v>-30.460385438972164</v>
      </c>
      <c r="M18" s="39"/>
      <c r="N18" s="44">
        <f t="shared" si="1"/>
        <v>0.10528407224312909</v>
      </c>
      <c r="O18" s="44">
        <f t="shared" si="2"/>
        <v>6.2476703500186373E-2</v>
      </c>
      <c r="P18" s="39"/>
      <c r="Q18" s="39"/>
      <c r="R18" s="39"/>
      <c r="S18" s="39"/>
    </row>
    <row r="19" spans="1:19" s="28" customFormat="1" ht="27.75" customHeight="1">
      <c r="A19" s="24"/>
      <c r="B19" s="24"/>
      <c r="C19" s="25"/>
      <c r="D19" s="25"/>
      <c r="E19" s="25"/>
      <c r="F19" s="25"/>
      <c r="G19" s="26"/>
      <c r="H19" s="26"/>
      <c r="I19" s="27"/>
      <c r="J19" s="27"/>
      <c r="K19" s="27"/>
      <c r="L19" s="27"/>
      <c r="M19" s="50"/>
      <c r="N19" s="50"/>
      <c r="O19" s="50"/>
      <c r="P19" s="50"/>
      <c r="Q19" s="50"/>
      <c r="R19" s="50"/>
      <c r="S19" s="50"/>
    </row>
    <row r="20" spans="1:19" s="14" customFormat="1" ht="21.75" customHeight="1">
      <c r="A20" s="103" t="s">
        <v>58</v>
      </c>
      <c r="B20" s="103"/>
      <c r="C20" s="103"/>
      <c r="D20" s="103"/>
      <c r="E20" s="103"/>
      <c r="F20" s="31"/>
      <c r="G20" s="31"/>
      <c r="H20" s="31"/>
      <c r="I20" s="31"/>
      <c r="J20" s="31"/>
      <c r="K20" s="31"/>
      <c r="L20" s="31"/>
      <c r="M20" s="40"/>
      <c r="N20" s="40" t="str">
        <f>C3</f>
        <v>ปี 2559</v>
      </c>
      <c r="O20" s="40" t="str">
        <f>E3</f>
        <v>ปี 2560</v>
      </c>
      <c r="P20" s="40" t="str">
        <f>G3</f>
        <v>ปี 2561</v>
      </c>
      <c r="Q20" s="39"/>
      <c r="R20" s="39"/>
      <c r="S20" s="39"/>
    </row>
    <row r="21" spans="1:19" s="14" customFormat="1" ht="21.75" customHeight="1">
      <c r="A21" s="101"/>
      <c r="B21" s="101"/>
      <c r="C21" s="101"/>
      <c r="D21" s="101"/>
      <c r="E21" s="101"/>
      <c r="F21" s="32"/>
      <c r="M21" s="42" t="s">
        <v>3</v>
      </c>
      <c r="N21" s="42">
        <f>C6</f>
        <v>1890536</v>
      </c>
      <c r="O21" s="42">
        <f>E6</f>
        <v>2043084</v>
      </c>
      <c r="P21" s="42">
        <f>G6</f>
        <v>2541695</v>
      </c>
      <c r="Q21" s="49">
        <f>(O21-N21)/N21*100</f>
        <v>8.0690343902469976</v>
      </c>
      <c r="R21" s="49">
        <f>(P21-O21)/O21*100</f>
        <v>24.404821338721266</v>
      </c>
      <c r="S21" s="39"/>
    </row>
    <row r="22" spans="1:19" s="14" customFormat="1">
      <c r="M22" s="42" t="s">
        <v>5</v>
      </c>
      <c r="N22" s="42">
        <f>D6</f>
        <v>2192171</v>
      </c>
      <c r="O22" s="42">
        <f>F6</f>
        <v>2138066</v>
      </c>
      <c r="P22" s="42">
        <f>H6</f>
        <v>2079175</v>
      </c>
      <c r="Q22" s="49">
        <f>(O22-N22)/N22*100</f>
        <v>-2.4681012566994087</v>
      </c>
      <c r="R22" s="49">
        <f>(P22-O22)/O22*100</f>
        <v>-2.7544051493265407</v>
      </c>
      <c r="S22" s="39"/>
    </row>
    <row r="23" spans="1:19" s="14" customFormat="1">
      <c r="M23" s="40"/>
      <c r="N23" s="47"/>
      <c r="O23" s="47"/>
      <c r="P23" s="47"/>
      <c r="Q23" s="49"/>
      <c r="R23" s="49"/>
      <c r="S23" s="39"/>
    </row>
    <row r="24" spans="1:19" s="14" customFormat="1">
      <c r="M24" s="40"/>
      <c r="N24" s="47"/>
      <c r="O24" s="47"/>
      <c r="P24" s="47"/>
      <c r="Q24" s="49"/>
      <c r="R24" s="49"/>
      <c r="S24" s="39"/>
    </row>
    <row r="25" spans="1:19" s="14" customFormat="1">
      <c r="M25" s="71"/>
      <c r="N25" s="62"/>
      <c r="O25" s="62"/>
      <c r="P25" s="62"/>
    </row>
    <row r="26" spans="1:19" s="14" customFormat="1">
      <c r="M26" s="73"/>
      <c r="N26" s="72"/>
      <c r="O26" s="72"/>
      <c r="P26" s="72"/>
      <c r="Q26" s="77"/>
      <c r="R26" s="77"/>
    </row>
    <row r="27" spans="1:19" s="14" customFormat="1">
      <c r="M27" s="62"/>
      <c r="N27" s="76"/>
      <c r="O27" s="76"/>
      <c r="P27" s="76"/>
      <c r="Q27" s="77"/>
      <c r="R27" s="77"/>
    </row>
    <row r="28" spans="1:19" s="14" customFormat="1"/>
    <row r="29" spans="1:19" s="14" customFormat="1"/>
    <row r="30" spans="1:19" s="14" customFormat="1" ht="21" customHeight="1"/>
    <row r="31" spans="1:19" s="14" customFormat="1">
      <c r="A31" s="101"/>
      <c r="B31" s="101"/>
      <c r="C31" s="101"/>
      <c r="D31" s="101"/>
      <c r="E31" s="101"/>
      <c r="F31" s="33"/>
      <c r="G31" s="33"/>
      <c r="H31" s="33"/>
      <c r="I31" s="33"/>
      <c r="J31" s="33"/>
      <c r="K31" s="33"/>
      <c r="L31" s="33"/>
    </row>
    <row r="32" spans="1:19" s="14" customFormat="1"/>
    <row r="33" spans="13:25" s="14" customFormat="1">
      <c r="M33" s="71"/>
      <c r="N33" s="62"/>
      <c r="O33" s="62"/>
      <c r="P33" s="62"/>
    </row>
    <row r="34" spans="13:25" s="14" customFormat="1">
      <c r="M34" s="73"/>
      <c r="N34" s="72"/>
      <c r="O34" s="72"/>
      <c r="P34" s="72"/>
      <c r="Q34" s="77"/>
      <c r="R34" s="77"/>
    </row>
    <row r="35" spans="13:25" s="14" customFormat="1">
      <c r="M35" s="73"/>
      <c r="N35" s="75"/>
      <c r="O35" s="75"/>
      <c r="P35" s="75"/>
      <c r="Q35" s="77"/>
      <c r="R35" s="77"/>
    </row>
    <row r="36" spans="13:25" s="14" customFormat="1">
      <c r="M36" s="62"/>
      <c r="N36" s="76"/>
      <c r="O36" s="76"/>
      <c r="P36" s="76"/>
      <c r="Q36" s="77"/>
      <c r="R36" s="77"/>
    </row>
    <row r="37" spans="13:25" s="14" customFormat="1"/>
    <row r="38" spans="13:25" s="14" customFormat="1">
      <c r="N38" s="78"/>
      <c r="O38" s="78"/>
      <c r="P38" s="78"/>
      <c r="Q38" s="78"/>
    </row>
    <row r="39" spans="13:25" s="14" customFormat="1">
      <c r="N39" s="78"/>
      <c r="O39" s="78"/>
      <c r="P39" s="78"/>
      <c r="Q39" s="78"/>
    </row>
    <row r="40" spans="13:25" s="14" customFormat="1">
      <c r="N40" s="78"/>
      <c r="O40" s="78"/>
      <c r="P40" s="78"/>
      <c r="Q40" s="78"/>
    </row>
    <row r="41" spans="13:25" s="14" customFormat="1">
      <c r="N41" s="78"/>
      <c r="O41" s="78"/>
      <c r="P41" s="78"/>
      <c r="Q41" s="78"/>
    </row>
    <row r="42" spans="13:25" s="14" customFormat="1">
      <c r="M42" s="53"/>
      <c r="N42" s="51"/>
      <c r="O42" s="51"/>
      <c r="P42" s="51"/>
      <c r="Q42" s="51"/>
      <c r="R42" s="39"/>
      <c r="S42" s="39"/>
      <c r="T42" s="39"/>
      <c r="U42" s="39"/>
      <c r="V42" s="39"/>
      <c r="W42" s="39"/>
      <c r="X42" s="53"/>
      <c r="Y42" s="13"/>
    </row>
    <row r="43" spans="13:25" s="14" customFormat="1">
      <c r="M43" s="53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53"/>
      <c r="Y43" s="13"/>
    </row>
  </sheetData>
  <mergeCells count="14">
    <mergeCell ref="A31:E31"/>
    <mergeCell ref="N3:O3"/>
    <mergeCell ref="P3:Q3"/>
    <mergeCell ref="I4:J4"/>
    <mergeCell ref="K4:L4"/>
    <mergeCell ref="A20:E20"/>
    <mergeCell ref="A21:E21"/>
    <mergeCell ref="A1:L1"/>
    <mergeCell ref="K2:L2"/>
    <mergeCell ref="A3:B5"/>
    <mergeCell ref="C3:D4"/>
    <mergeCell ref="E3:F4"/>
    <mergeCell ref="G3:H4"/>
    <mergeCell ref="I3:L3"/>
  </mergeCells>
  <pageMargins left="0.59055118110236227" right="0.15748031496062992" top="0.59055118110236227" bottom="0.19685039370078741" header="0.19685039370078741" footer="0.11811023622047245"/>
  <pageSetup paperSize="9" scale="75" firstPageNumber="26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Z86"/>
  <sheetViews>
    <sheetView showGridLines="0" tabSelected="1" zoomScale="85" zoomScaleNormal="85" workbookViewId="0">
      <selection activeCell="L1" sqref="L1"/>
    </sheetView>
  </sheetViews>
  <sheetFormatPr defaultRowHeight="18.75"/>
  <cols>
    <col min="1" max="1" width="7.875" style="1" customWidth="1"/>
    <col min="2" max="2" width="36.625" style="1" customWidth="1"/>
    <col min="3" max="11" width="10.375" style="1" customWidth="1"/>
    <col min="12" max="12" width="9" style="1"/>
    <col min="13" max="26" width="7.875" style="4" customWidth="1"/>
    <col min="27" max="16384" width="9" style="1"/>
  </cols>
  <sheetData>
    <row r="1" spans="1:11" s="1" customFormat="1" ht="21">
      <c r="A1" s="104" t="s">
        <v>67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1" s="1" customFormat="1" ht="21">
      <c r="A2" s="104" t="s">
        <v>20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spans="1:11" s="4" customFormat="1">
      <c r="A3" s="105" t="s">
        <v>21</v>
      </c>
      <c r="B3" s="108" t="s">
        <v>22</v>
      </c>
      <c r="C3" s="2" t="s">
        <v>23</v>
      </c>
      <c r="D3" s="3" t="s">
        <v>24</v>
      </c>
      <c r="E3" s="2" t="s">
        <v>25</v>
      </c>
      <c r="F3" s="3" t="s">
        <v>25</v>
      </c>
      <c r="G3" s="2" t="s">
        <v>26</v>
      </c>
      <c r="H3" s="3"/>
      <c r="I3" s="2"/>
      <c r="J3" s="3" t="s">
        <v>27</v>
      </c>
      <c r="K3" s="2"/>
    </row>
    <row r="4" spans="1:11" s="4" customFormat="1">
      <c r="A4" s="106"/>
      <c r="B4" s="109"/>
      <c r="C4" s="5" t="s">
        <v>28</v>
      </c>
      <c r="D4" s="6" t="s">
        <v>29</v>
      </c>
      <c r="E4" s="5" t="s">
        <v>3</v>
      </c>
      <c r="F4" s="6" t="s">
        <v>5</v>
      </c>
      <c r="G4" s="5" t="s">
        <v>25</v>
      </c>
      <c r="H4" s="6" t="s">
        <v>30</v>
      </c>
      <c r="I4" s="5" t="s">
        <v>31</v>
      </c>
      <c r="J4" s="6" t="s">
        <v>32</v>
      </c>
      <c r="K4" s="5" t="s">
        <v>33</v>
      </c>
    </row>
    <row r="5" spans="1:11" s="4" customFormat="1">
      <c r="A5" s="106"/>
      <c r="B5" s="109"/>
      <c r="C5" s="5"/>
      <c r="D5" s="6" t="s">
        <v>34</v>
      </c>
      <c r="E5" s="5"/>
      <c r="F5" s="6"/>
      <c r="G5" s="5"/>
      <c r="H5" s="6"/>
      <c r="I5" s="5"/>
      <c r="J5" s="6" t="s">
        <v>25</v>
      </c>
      <c r="K5" s="5"/>
    </row>
    <row r="6" spans="1:11" s="4" customFormat="1">
      <c r="A6" s="107"/>
      <c r="B6" s="110"/>
      <c r="C6" s="7" t="s">
        <v>35</v>
      </c>
      <c r="D6" s="8" t="s">
        <v>35</v>
      </c>
      <c r="E6" s="7" t="s">
        <v>36</v>
      </c>
      <c r="F6" s="8" t="s">
        <v>36</v>
      </c>
      <c r="G6" s="7" t="s">
        <v>36</v>
      </c>
      <c r="H6" s="8" t="s">
        <v>36</v>
      </c>
      <c r="I6" s="7" t="s">
        <v>36</v>
      </c>
      <c r="J6" s="8" t="s">
        <v>36</v>
      </c>
      <c r="K6" s="7" t="s">
        <v>36</v>
      </c>
    </row>
    <row r="7" spans="1:11" s="4" customFormat="1">
      <c r="A7" s="9">
        <v>1</v>
      </c>
      <c r="B7" s="66" t="s">
        <v>37</v>
      </c>
      <c r="C7" s="10">
        <f t="shared" ref="C7:K7" si="0">C36+C65</f>
        <v>909912</v>
      </c>
      <c r="D7" s="10">
        <f t="shared" si="0"/>
        <v>431507</v>
      </c>
      <c r="E7" s="10">
        <f t="shared" si="0"/>
        <v>805123</v>
      </c>
      <c r="F7" s="10">
        <f t="shared" si="0"/>
        <v>0</v>
      </c>
      <c r="G7" s="10">
        <f t="shared" si="0"/>
        <v>19220</v>
      </c>
      <c r="H7" s="10">
        <f t="shared" si="0"/>
        <v>0</v>
      </c>
      <c r="I7" s="10">
        <f t="shared" si="0"/>
        <v>0</v>
      </c>
      <c r="J7" s="10">
        <f t="shared" si="0"/>
        <v>3476</v>
      </c>
      <c r="K7" s="10">
        <f t="shared" si="0"/>
        <v>1126</v>
      </c>
    </row>
    <row r="8" spans="1:11" s="4" customFormat="1">
      <c r="A8" s="9">
        <v>2</v>
      </c>
      <c r="B8" s="4" t="s">
        <v>38</v>
      </c>
      <c r="C8" s="10">
        <f t="shared" ref="C8:K8" si="1">C37+C66</f>
        <v>1090</v>
      </c>
      <c r="D8" s="10">
        <f t="shared" si="1"/>
        <v>735</v>
      </c>
      <c r="E8" s="10">
        <f t="shared" si="1"/>
        <v>719</v>
      </c>
      <c r="F8" s="10">
        <f t="shared" si="1"/>
        <v>0</v>
      </c>
      <c r="G8" s="10">
        <f t="shared" si="1"/>
        <v>28</v>
      </c>
      <c r="H8" s="10">
        <f t="shared" si="1"/>
        <v>0</v>
      </c>
      <c r="I8" s="10">
        <f t="shared" si="1"/>
        <v>0</v>
      </c>
      <c r="J8" s="10">
        <f t="shared" si="1"/>
        <v>2</v>
      </c>
      <c r="K8" s="10">
        <f t="shared" si="1"/>
        <v>3</v>
      </c>
    </row>
    <row r="9" spans="1:11" s="4" customFormat="1">
      <c r="A9" s="9">
        <v>3</v>
      </c>
      <c r="B9" s="4" t="s">
        <v>39</v>
      </c>
      <c r="C9" s="10">
        <f t="shared" ref="C9:K9" si="2">C38+C67</f>
        <v>592481</v>
      </c>
      <c r="D9" s="10">
        <f t="shared" si="2"/>
        <v>352056</v>
      </c>
      <c r="E9" s="10">
        <f t="shared" si="2"/>
        <v>494842</v>
      </c>
      <c r="F9" s="10">
        <f t="shared" si="2"/>
        <v>0</v>
      </c>
      <c r="G9" s="10">
        <f t="shared" si="2"/>
        <v>14659</v>
      </c>
      <c r="H9" s="10">
        <f t="shared" si="2"/>
        <v>0</v>
      </c>
      <c r="I9" s="10">
        <f t="shared" si="2"/>
        <v>0</v>
      </c>
      <c r="J9" s="10">
        <f t="shared" si="2"/>
        <v>1959</v>
      </c>
      <c r="K9" s="10">
        <f t="shared" si="2"/>
        <v>110</v>
      </c>
    </row>
    <row r="10" spans="1:11" s="4" customFormat="1">
      <c r="A10" s="9">
        <v>4</v>
      </c>
      <c r="B10" s="4" t="s">
        <v>40</v>
      </c>
      <c r="C10" s="65">
        <v>0</v>
      </c>
      <c r="D10" s="65">
        <v>0</v>
      </c>
      <c r="E10" s="65">
        <v>0</v>
      </c>
      <c r="F10" s="65">
        <v>0</v>
      </c>
      <c r="G10" s="65">
        <v>0</v>
      </c>
      <c r="H10" s="65">
        <v>0</v>
      </c>
      <c r="I10" s="65">
        <v>0</v>
      </c>
      <c r="J10" s="65">
        <v>0</v>
      </c>
      <c r="K10" s="65">
        <v>0</v>
      </c>
    </row>
    <row r="11" spans="1:11" s="4" customFormat="1">
      <c r="A11" s="9">
        <v>5</v>
      </c>
      <c r="B11" s="4" t="s">
        <v>41</v>
      </c>
      <c r="C11" s="65">
        <v>0</v>
      </c>
      <c r="D11" s="65">
        <v>0</v>
      </c>
      <c r="E11" s="65">
        <v>0</v>
      </c>
      <c r="F11" s="65">
        <v>0</v>
      </c>
      <c r="G11" s="65">
        <v>0</v>
      </c>
      <c r="H11" s="65">
        <v>0</v>
      </c>
      <c r="I11" s="65">
        <v>0</v>
      </c>
      <c r="J11" s="65">
        <v>0</v>
      </c>
      <c r="K11" s="65">
        <v>0</v>
      </c>
    </row>
    <row r="12" spans="1:11" s="4" customFormat="1">
      <c r="A12" s="9">
        <v>6</v>
      </c>
      <c r="B12" s="4" t="s">
        <v>42</v>
      </c>
      <c r="C12" s="65">
        <v>0</v>
      </c>
      <c r="D12" s="65">
        <v>0</v>
      </c>
      <c r="E12" s="65">
        <v>0</v>
      </c>
      <c r="F12" s="65">
        <v>0</v>
      </c>
      <c r="G12" s="65">
        <v>0</v>
      </c>
      <c r="H12" s="65">
        <v>0</v>
      </c>
      <c r="I12" s="65">
        <v>0</v>
      </c>
      <c r="J12" s="65">
        <v>0</v>
      </c>
      <c r="K12" s="65">
        <v>0</v>
      </c>
    </row>
    <row r="13" spans="1:11" s="4" customFormat="1">
      <c r="A13" s="9">
        <v>7</v>
      </c>
      <c r="B13" s="4" t="s">
        <v>43</v>
      </c>
      <c r="C13" s="10">
        <f t="shared" ref="C13:K13" si="3">C42+C71</f>
        <v>2128495</v>
      </c>
      <c r="D13" s="10">
        <f t="shared" si="3"/>
        <v>1211803</v>
      </c>
      <c r="E13" s="10">
        <f t="shared" si="3"/>
        <v>720264</v>
      </c>
      <c r="F13" s="10">
        <f t="shared" si="3"/>
        <v>1221019</v>
      </c>
      <c r="G13" s="10">
        <f t="shared" si="3"/>
        <v>117654</v>
      </c>
      <c r="H13" s="10">
        <f t="shared" si="3"/>
        <v>0</v>
      </c>
      <c r="I13" s="10">
        <f t="shared" si="3"/>
        <v>0</v>
      </c>
      <c r="J13" s="10">
        <f t="shared" si="3"/>
        <v>429086</v>
      </c>
      <c r="K13" s="10">
        <f t="shared" si="3"/>
        <v>2846</v>
      </c>
    </row>
    <row r="14" spans="1:11" s="4" customFormat="1">
      <c r="A14" s="9">
        <v>8</v>
      </c>
      <c r="B14" s="4" t="s">
        <v>44</v>
      </c>
      <c r="C14" s="10">
        <f t="shared" ref="C14:K14" si="4">C43+C72</f>
        <v>2278</v>
      </c>
      <c r="D14" s="10">
        <f t="shared" si="4"/>
        <v>1232</v>
      </c>
      <c r="E14" s="10">
        <f t="shared" si="4"/>
        <v>569</v>
      </c>
      <c r="F14" s="10">
        <f t="shared" si="4"/>
        <v>752</v>
      </c>
      <c r="G14" s="10">
        <f t="shared" si="4"/>
        <v>133</v>
      </c>
      <c r="H14" s="10">
        <f t="shared" si="4"/>
        <v>0</v>
      </c>
      <c r="I14" s="10">
        <f t="shared" si="4"/>
        <v>0</v>
      </c>
      <c r="J14" s="10">
        <f t="shared" si="4"/>
        <v>142</v>
      </c>
      <c r="K14" s="10">
        <f t="shared" si="4"/>
        <v>0</v>
      </c>
    </row>
    <row r="15" spans="1:11" s="4" customFormat="1">
      <c r="A15" s="9">
        <v>9</v>
      </c>
      <c r="B15" s="4" t="s">
        <v>45</v>
      </c>
      <c r="C15" s="10">
        <f t="shared" ref="C15:K15" si="5">C44+C73</f>
        <v>1292223</v>
      </c>
      <c r="D15" s="10">
        <f t="shared" si="5"/>
        <v>809148</v>
      </c>
      <c r="E15" s="10">
        <f t="shared" si="5"/>
        <v>383881</v>
      </c>
      <c r="F15" s="10">
        <f t="shared" si="5"/>
        <v>779400</v>
      </c>
      <c r="G15" s="10">
        <f t="shared" si="5"/>
        <v>69328</v>
      </c>
      <c r="H15" s="10">
        <f t="shared" si="5"/>
        <v>0</v>
      </c>
      <c r="I15" s="10">
        <f t="shared" si="5"/>
        <v>0</v>
      </c>
      <c r="J15" s="10">
        <f t="shared" si="5"/>
        <v>238307</v>
      </c>
      <c r="K15" s="10">
        <f t="shared" si="5"/>
        <v>219</v>
      </c>
    </row>
    <row r="16" spans="1:11" s="4" customFormat="1">
      <c r="A16" s="9">
        <v>10</v>
      </c>
      <c r="B16" s="4" t="s">
        <v>46</v>
      </c>
      <c r="C16" s="10">
        <f t="shared" ref="C16:C26" si="6">C45+C74</f>
        <v>147080</v>
      </c>
      <c r="D16" s="65">
        <v>0</v>
      </c>
      <c r="E16" s="65">
        <v>0</v>
      </c>
      <c r="F16" s="65">
        <v>0</v>
      </c>
      <c r="G16" s="10">
        <f t="shared" ref="G16:K26" si="7">G45+G74</f>
        <v>132852</v>
      </c>
      <c r="H16" s="10">
        <f t="shared" si="7"/>
        <v>0</v>
      </c>
      <c r="I16" s="10">
        <f t="shared" si="7"/>
        <v>0</v>
      </c>
      <c r="J16" s="10">
        <f t="shared" si="7"/>
        <v>87033</v>
      </c>
      <c r="K16" s="10">
        <f t="shared" si="7"/>
        <v>789</v>
      </c>
    </row>
    <row r="17" spans="1:15" s="4" customFormat="1">
      <c r="A17" s="9">
        <v>11</v>
      </c>
      <c r="B17" s="4" t="s">
        <v>47</v>
      </c>
      <c r="C17" s="10">
        <f t="shared" si="6"/>
        <v>26</v>
      </c>
      <c r="D17" s="65">
        <v>0</v>
      </c>
      <c r="E17" s="65">
        <v>0</v>
      </c>
      <c r="F17" s="65">
        <v>0</v>
      </c>
      <c r="G17" s="10">
        <f t="shared" si="7"/>
        <v>25</v>
      </c>
      <c r="H17" s="10">
        <f t="shared" si="7"/>
        <v>0</v>
      </c>
      <c r="I17" s="10">
        <f t="shared" si="7"/>
        <v>0</v>
      </c>
      <c r="J17" s="10">
        <f t="shared" si="7"/>
        <v>11</v>
      </c>
      <c r="K17" s="10">
        <f t="shared" si="7"/>
        <v>0</v>
      </c>
    </row>
    <row r="18" spans="1:15" s="4" customFormat="1">
      <c r="A18" s="9">
        <v>12</v>
      </c>
      <c r="B18" s="4" t="s">
        <v>48</v>
      </c>
      <c r="C18" s="10">
        <f t="shared" si="6"/>
        <v>94488</v>
      </c>
      <c r="D18" s="65">
        <v>0</v>
      </c>
      <c r="E18" s="65">
        <v>0</v>
      </c>
      <c r="F18" s="65">
        <v>0</v>
      </c>
      <c r="G18" s="10">
        <f t="shared" si="7"/>
        <v>86085</v>
      </c>
      <c r="H18" s="10">
        <f t="shared" si="7"/>
        <v>0</v>
      </c>
      <c r="I18" s="10">
        <f t="shared" si="7"/>
        <v>0</v>
      </c>
      <c r="J18" s="10">
        <f t="shared" si="7"/>
        <v>52153</v>
      </c>
      <c r="K18" s="10">
        <f t="shared" si="7"/>
        <v>48</v>
      </c>
    </row>
    <row r="19" spans="1:15" s="4" customFormat="1">
      <c r="A19" s="9">
        <v>13</v>
      </c>
      <c r="B19" s="4" t="s">
        <v>49</v>
      </c>
      <c r="C19" s="10">
        <f t="shared" si="6"/>
        <v>78612</v>
      </c>
      <c r="D19" s="10">
        <f t="shared" ref="D19:F26" si="8">D48+D77</f>
        <v>37498</v>
      </c>
      <c r="E19" s="10">
        <f t="shared" si="8"/>
        <v>5911</v>
      </c>
      <c r="F19" s="10">
        <f t="shared" si="8"/>
        <v>22956</v>
      </c>
      <c r="G19" s="10">
        <f t="shared" si="7"/>
        <v>2080</v>
      </c>
      <c r="H19" s="10">
        <f t="shared" si="7"/>
        <v>0</v>
      </c>
      <c r="I19" s="10">
        <f t="shared" si="7"/>
        <v>0</v>
      </c>
      <c r="J19" s="10">
        <f t="shared" si="7"/>
        <v>3758</v>
      </c>
      <c r="K19" s="10">
        <f t="shared" si="7"/>
        <v>38645</v>
      </c>
    </row>
    <row r="20" spans="1:15" s="4" customFormat="1">
      <c r="A20" s="9">
        <v>14</v>
      </c>
      <c r="B20" s="4" t="s">
        <v>50</v>
      </c>
      <c r="C20" s="10">
        <f t="shared" si="6"/>
        <v>4922</v>
      </c>
      <c r="D20" s="10">
        <f t="shared" si="8"/>
        <v>2540</v>
      </c>
      <c r="E20" s="10">
        <f t="shared" si="8"/>
        <v>476</v>
      </c>
      <c r="F20" s="10">
        <f t="shared" si="8"/>
        <v>1946</v>
      </c>
      <c r="G20" s="10">
        <f t="shared" si="7"/>
        <v>71</v>
      </c>
      <c r="H20" s="10">
        <f t="shared" si="7"/>
        <v>0</v>
      </c>
      <c r="I20" s="10">
        <f t="shared" si="7"/>
        <v>0</v>
      </c>
      <c r="J20" s="10">
        <f t="shared" si="7"/>
        <v>159</v>
      </c>
      <c r="K20" s="10">
        <f t="shared" si="7"/>
        <v>2087</v>
      </c>
    </row>
    <row r="21" spans="1:15" s="4" customFormat="1">
      <c r="A21" s="9">
        <v>15</v>
      </c>
      <c r="B21" s="4" t="s">
        <v>51</v>
      </c>
      <c r="C21" s="10">
        <f t="shared" si="6"/>
        <v>84464</v>
      </c>
      <c r="D21" s="10">
        <f t="shared" si="8"/>
        <v>74351</v>
      </c>
      <c r="E21" s="10">
        <f t="shared" si="8"/>
        <v>14001</v>
      </c>
      <c r="F21" s="10">
        <f t="shared" si="8"/>
        <v>51803</v>
      </c>
      <c r="G21" s="10">
        <f t="shared" si="7"/>
        <v>1964</v>
      </c>
      <c r="H21" s="10">
        <f t="shared" si="7"/>
        <v>0</v>
      </c>
      <c r="I21" s="10">
        <f t="shared" si="7"/>
        <v>0</v>
      </c>
      <c r="J21" s="10">
        <f t="shared" si="7"/>
        <v>5681</v>
      </c>
      <c r="K21" s="10">
        <f t="shared" si="7"/>
        <v>3</v>
      </c>
    </row>
    <row r="22" spans="1:15" s="4" customFormat="1">
      <c r="A22" s="9">
        <v>16</v>
      </c>
      <c r="B22" s="4" t="s">
        <v>52</v>
      </c>
      <c r="C22" s="10">
        <f t="shared" si="6"/>
        <v>114869</v>
      </c>
      <c r="D22" s="10">
        <f t="shared" si="8"/>
        <v>2</v>
      </c>
      <c r="E22" s="10">
        <f t="shared" si="8"/>
        <v>113233</v>
      </c>
      <c r="F22" s="10">
        <f t="shared" si="8"/>
        <v>0</v>
      </c>
      <c r="G22" s="10">
        <f t="shared" si="7"/>
        <v>746</v>
      </c>
      <c r="H22" s="10">
        <f t="shared" si="7"/>
        <v>0</v>
      </c>
      <c r="I22" s="10">
        <f t="shared" si="7"/>
        <v>0</v>
      </c>
      <c r="J22" s="10">
        <f t="shared" si="7"/>
        <v>81</v>
      </c>
      <c r="K22" s="10">
        <f t="shared" si="7"/>
        <v>3</v>
      </c>
    </row>
    <row r="23" spans="1:15" s="4" customFormat="1">
      <c r="A23" s="9">
        <v>17</v>
      </c>
      <c r="B23" s="4" t="s">
        <v>53</v>
      </c>
      <c r="C23" s="10">
        <f t="shared" si="6"/>
        <v>64</v>
      </c>
      <c r="D23" s="10">
        <f t="shared" si="8"/>
        <v>17</v>
      </c>
      <c r="E23" s="10">
        <f t="shared" si="8"/>
        <v>30</v>
      </c>
      <c r="F23" s="10">
        <f t="shared" si="8"/>
        <v>15</v>
      </c>
      <c r="G23" s="10">
        <f t="shared" si="7"/>
        <v>3</v>
      </c>
      <c r="H23" s="10">
        <f t="shared" si="7"/>
        <v>0</v>
      </c>
      <c r="I23" s="10">
        <f t="shared" si="7"/>
        <v>0</v>
      </c>
      <c r="J23" s="10">
        <f t="shared" si="7"/>
        <v>1</v>
      </c>
      <c r="K23" s="10">
        <f t="shared" si="7"/>
        <v>0</v>
      </c>
    </row>
    <row r="24" spans="1:15" s="4" customFormat="1">
      <c r="A24" s="9">
        <v>18</v>
      </c>
      <c r="B24" s="4" t="s">
        <v>54</v>
      </c>
      <c r="C24" s="10">
        <f t="shared" si="6"/>
        <v>1690</v>
      </c>
      <c r="D24" s="10">
        <f t="shared" si="8"/>
        <v>1022</v>
      </c>
      <c r="E24" s="10">
        <f t="shared" si="8"/>
        <v>833</v>
      </c>
      <c r="F24" s="10">
        <f t="shared" si="8"/>
        <v>550</v>
      </c>
      <c r="G24" s="10">
        <f t="shared" si="7"/>
        <v>53</v>
      </c>
      <c r="H24" s="10">
        <f t="shared" si="7"/>
        <v>0</v>
      </c>
      <c r="I24" s="10">
        <f t="shared" si="7"/>
        <v>0</v>
      </c>
      <c r="J24" s="10">
        <f t="shared" si="7"/>
        <v>73</v>
      </c>
      <c r="K24" s="10">
        <f t="shared" si="7"/>
        <v>4</v>
      </c>
    </row>
    <row r="25" spans="1:15" s="4" customFormat="1">
      <c r="A25" s="9">
        <v>19</v>
      </c>
      <c r="B25" s="4" t="s">
        <v>55</v>
      </c>
      <c r="C25" s="10">
        <f t="shared" si="6"/>
        <v>1592</v>
      </c>
      <c r="D25" s="10">
        <f t="shared" si="8"/>
        <v>891</v>
      </c>
      <c r="E25" s="10">
        <f t="shared" si="8"/>
        <v>663</v>
      </c>
      <c r="F25" s="10">
        <f t="shared" si="8"/>
        <v>726</v>
      </c>
      <c r="G25" s="10">
        <f t="shared" si="7"/>
        <v>42</v>
      </c>
      <c r="H25" s="10">
        <f t="shared" si="7"/>
        <v>0</v>
      </c>
      <c r="I25" s="10">
        <f t="shared" si="7"/>
        <v>0</v>
      </c>
      <c r="J25" s="10">
        <f t="shared" si="7"/>
        <v>39</v>
      </c>
      <c r="K25" s="10">
        <f t="shared" si="7"/>
        <v>0</v>
      </c>
    </row>
    <row r="26" spans="1:15" s="4" customFormat="1">
      <c r="A26" s="11">
        <v>20</v>
      </c>
      <c r="B26" s="4" t="s">
        <v>60</v>
      </c>
      <c r="C26" s="10">
        <f t="shared" si="6"/>
        <v>1250</v>
      </c>
      <c r="D26" s="10">
        <f t="shared" si="8"/>
        <v>993</v>
      </c>
      <c r="E26" s="10">
        <f t="shared" si="8"/>
        <v>1150</v>
      </c>
      <c r="F26" s="10">
        <f t="shared" si="8"/>
        <v>8</v>
      </c>
      <c r="G26" s="10">
        <f t="shared" si="7"/>
        <v>0</v>
      </c>
      <c r="H26" s="10">
        <f t="shared" si="7"/>
        <v>0</v>
      </c>
      <c r="I26" s="10">
        <f t="shared" si="7"/>
        <v>0</v>
      </c>
      <c r="J26" s="10">
        <f t="shared" si="7"/>
        <v>1</v>
      </c>
      <c r="K26" s="10">
        <f t="shared" si="7"/>
        <v>0</v>
      </c>
    </row>
    <row r="27" spans="1:15" s="1" customFormat="1" ht="21">
      <c r="A27" s="111" t="s">
        <v>19</v>
      </c>
      <c r="B27" s="112"/>
      <c r="C27" s="12">
        <f t="shared" ref="C27:K27" si="9">SUM(C7:C26)</f>
        <v>5455536</v>
      </c>
      <c r="D27" s="12">
        <f t="shared" si="9"/>
        <v>2923795</v>
      </c>
      <c r="E27" s="12">
        <f t="shared" si="9"/>
        <v>2541695</v>
      </c>
      <c r="F27" s="12">
        <f t="shared" si="9"/>
        <v>2079175</v>
      </c>
      <c r="G27" s="12">
        <f t="shared" si="9"/>
        <v>444943</v>
      </c>
      <c r="H27" s="12">
        <f t="shared" si="9"/>
        <v>0</v>
      </c>
      <c r="I27" s="12">
        <f t="shared" si="9"/>
        <v>0</v>
      </c>
      <c r="J27" s="12">
        <f t="shared" si="9"/>
        <v>821962</v>
      </c>
      <c r="K27" s="12">
        <f t="shared" si="9"/>
        <v>45883</v>
      </c>
      <c r="M27" s="4"/>
      <c r="N27" s="4"/>
      <c r="O27" s="4"/>
    </row>
    <row r="28" spans="1:15" s="1" customFormat="1" ht="22.5" customHeight="1">
      <c r="A28" s="64"/>
      <c r="C28" s="68"/>
      <c r="D28" s="68"/>
      <c r="E28" s="68"/>
      <c r="F28" s="68"/>
      <c r="G28" s="68"/>
      <c r="H28" s="68"/>
      <c r="I28" s="68"/>
      <c r="J28" s="68"/>
      <c r="K28" s="68"/>
      <c r="L28" s="69"/>
      <c r="M28" s="68"/>
      <c r="N28" s="68"/>
      <c r="O28" s="68"/>
    </row>
    <row r="29" spans="1:15" s="1" customFormat="1">
      <c r="C29" s="67"/>
      <c r="D29" s="67"/>
      <c r="E29" s="67"/>
      <c r="F29" s="67"/>
      <c r="G29" s="67"/>
      <c r="H29" s="67"/>
      <c r="I29" s="67"/>
      <c r="J29" s="67"/>
      <c r="K29" s="67"/>
      <c r="M29" s="4"/>
      <c r="N29" s="4"/>
      <c r="O29" s="4"/>
    </row>
    <row r="30" spans="1:15" s="1" customFormat="1" ht="21">
      <c r="A30" s="104" t="s">
        <v>67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M30" s="4"/>
      <c r="N30" s="4"/>
      <c r="O30" s="4"/>
    </row>
    <row r="31" spans="1:15" s="1" customFormat="1" ht="21">
      <c r="A31" s="104" t="s">
        <v>56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M31" s="4"/>
      <c r="N31" s="4"/>
      <c r="O31" s="4"/>
    </row>
    <row r="32" spans="1:15" s="1" customFormat="1">
      <c r="A32" s="105" t="s">
        <v>21</v>
      </c>
      <c r="B32" s="108" t="s">
        <v>22</v>
      </c>
      <c r="C32" s="2" t="s">
        <v>23</v>
      </c>
      <c r="D32" s="3" t="s">
        <v>24</v>
      </c>
      <c r="E32" s="2" t="s">
        <v>25</v>
      </c>
      <c r="F32" s="3" t="s">
        <v>25</v>
      </c>
      <c r="G32" s="2" t="s">
        <v>26</v>
      </c>
      <c r="H32" s="3"/>
      <c r="I32" s="2"/>
      <c r="J32" s="3" t="s">
        <v>27</v>
      </c>
      <c r="K32" s="2"/>
      <c r="M32" s="4"/>
      <c r="N32" s="4"/>
      <c r="O32" s="4"/>
    </row>
    <row r="33" spans="1:11" s="1" customFormat="1">
      <c r="A33" s="106"/>
      <c r="B33" s="109"/>
      <c r="C33" s="5" t="s">
        <v>28</v>
      </c>
      <c r="D33" s="6" t="s">
        <v>29</v>
      </c>
      <c r="E33" s="5" t="s">
        <v>3</v>
      </c>
      <c r="F33" s="6" t="s">
        <v>5</v>
      </c>
      <c r="G33" s="5" t="s">
        <v>25</v>
      </c>
      <c r="H33" s="6" t="s">
        <v>30</v>
      </c>
      <c r="I33" s="5" t="s">
        <v>31</v>
      </c>
      <c r="J33" s="6" t="s">
        <v>32</v>
      </c>
      <c r="K33" s="5" t="s">
        <v>33</v>
      </c>
    </row>
    <row r="34" spans="1:11" s="1" customFormat="1">
      <c r="A34" s="106"/>
      <c r="B34" s="109"/>
      <c r="C34" s="5"/>
      <c r="D34" s="6" t="s">
        <v>34</v>
      </c>
      <c r="E34" s="5"/>
      <c r="F34" s="6"/>
      <c r="G34" s="5"/>
      <c r="H34" s="6"/>
      <c r="I34" s="5"/>
      <c r="J34" s="6" t="s">
        <v>25</v>
      </c>
      <c r="K34" s="5"/>
    </row>
    <row r="35" spans="1:11" s="1" customFormat="1">
      <c r="A35" s="107"/>
      <c r="B35" s="110"/>
      <c r="C35" s="7" t="s">
        <v>35</v>
      </c>
      <c r="D35" s="8" t="s">
        <v>35</v>
      </c>
      <c r="E35" s="7" t="s">
        <v>36</v>
      </c>
      <c r="F35" s="8" t="s">
        <v>36</v>
      </c>
      <c r="G35" s="7" t="s">
        <v>36</v>
      </c>
      <c r="H35" s="8" t="s">
        <v>36</v>
      </c>
      <c r="I35" s="7" t="s">
        <v>36</v>
      </c>
      <c r="J35" s="8" t="s">
        <v>36</v>
      </c>
      <c r="K35" s="7" t="s">
        <v>36</v>
      </c>
    </row>
    <row r="36" spans="1:11" s="1" customFormat="1">
      <c r="A36" s="9">
        <v>1</v>
      </c>
      <c r="B36" s="66" t="s">
        <v>37</v>
      </c>
      <c r="C36" s="10">
        <v>116440</v>
      </c>
      <c r="D36" s="10">
        <v>23912</v>
      </c>
      <c r="E36" s="10">
        <v>105173</v>
      </c>
      <c r="F36" s="10">
        <v>0</v>
      </c>
      <c r="G36" s="10">
        <v>3464</v>
      </c>
      <c r="H36" s="10">
        <v>0</v>
      </c>
      <c r="I36" s="10">
        <v>0</v>
      </c>
      <c r="J36" s="10">
        <v>505</v>
      </c>
      <c r="K36" s="10">
        <v>685</v>
      </c>
    </row>
    <row r="37" spans="1:11" s="1" customFormat="1">
      <c r="A37" s="9">
        <v>2</v>
      </c>
      <c r="B37" s="4" t="s">
        <v>38</v>
      </c>
      <c r="C37" s="10">
        <v>200</v>
      </c>
      <c r="D37" s="10">
        <v>104</v>
      </c>
      <c r="E37" s="10">
        <v>144</v>
      </c>
      <c r="F37" s="10">
        <v>0</v>
      </c>
      <c r="G37" s="10">
        <v>9</v>
      </c>
      <c r="H37" s="10">
        <v>0</v>
      </c>
      <c r="I37" s="10">
        <v>0</v>
      </c>
      <c r="J37" s="10">
        <v>1</v>
      </c>
      <c r="K37" s="10">
        <v>1</v>
      </c>
    </row>
    <row r="38" spans="1:11" s="1" customFormat="1">
      <c r="A38" s="9">
        <v>3</v>
      </c>
      <c r="B38" s="4" t="s">
        <v>39</v>
      </c>
      <c r="C38" s="10">
        <v>58556</v>
      </c>
      <c r="D38" s="10">
        <v>21321</v>
      </c>
      <c r="E38" s="10">
        <v>49621</v>
      </c>
      <c r="F38" s="10">
        <v>0</v>
      </c>
      <c r="G38" s="10">
        <v>2741</v>
      </c>
      <c r="H38" s="10">
        <v>0</v>
      </c>
      <c r="I38" s="10">
        <v>0</v>
      </c>
      <c r="J38" s="10">
        <v>256</v>
      </c>
      <c r="K38" s="10">
        <v>47</v>
      </c>
    </row>
    <row r="39" spans="1:11" s="1" customFormat="1">
      <c r="A39" s="9">
        <v>4</v>
      </c>
      <c r="B39" s="4" t="s">
        <v>40</v>
      </c>
      <c r="C39" s="65">
        <v>0</v>
      </c>
      <c r="D39" s="65">
        <v>0</v>
      </c>
      <c r="E39" s="65">
        <v>0</v>
      </c>
      <c r="F39" s="65">
        <v>0</v>
      </c>
      <c r="G39" s="65">
        <v>0</v>
      </c>
      <c r="H39" s="65">
        <v>0</v>
      </c>
      <c r="I39" s="65">
        <v>0</v>
      </c>
      <c r="J39" s="65">
        <v>0</v>
      </c>
      <c r="K39" s="65">
        <v>0</v>
      </c>
    </row>
    <row r="40" spans="1:11" s="1" customFormat="1">
      <c r="A40" s="9">
        <v>5</v>
      </c>
      <c r="B40" s="4" t="s">
        <v>41</v>
      </c>
      <c r="C40" s="65">
        <v>0</v>
      </c>
      <c r="D40" s="65">
        <v>0</v>
      </c>
      <c r="E40" s="65">
        <v>0</v>
      </c>
      <c r="F40" s="65">
        <v>0</v>
      </c>
      <c r="G40" s="65">
        <v>0</v>
      </c>
      <c r="H40" s="65">
        <v>0</v>
      </c>
      <c r="I40" s="65">
        <v>0</v>
      </c>
      <c r="J40" s="65">
        <v>0</v>
      </c>
      <c r="K40" s="65">
        <v>0</v>
      </c>
    </row>
    <row r="41" spans="1:11" s="1" customFormat="1">
      <c r="A41" s="9">
        <v>6</v>
      </c>
      <c r="B41" s="4" t="s">
        <v>42</v>
      </c>
      <c r="C41" s="65">
        <v>0</v>
      </c>
      <c r="D41" s="65">
        <v>0</v>
      </c>
      <c r="E41" s="65">
        <v>0</v>
      </c>
      <c r="F41" s="65">
        <v>0</v>
      </c>
      <c r="G41" s="65">
        <v>0</v>
      </c>
      <c r="H41" s="65">
        <v>0</v>
      </c>
      <c r="I41" s="65">
        <v>0</v>
      </c>
      <c r="J41" s="65">
        <v>0</v>
      </c>
      <c r="K41" s="65">
        <v>0</v>
      </c>
    </row>
    <row r="42" spans="1:11" s="1" customFormat="1">
      <c r="A42" s="9">
        <v>7</v>
      </c>
      <c r="B42" s="4" t="s">
        <v>43</v>
      </c>
      <c r="C42" s="10">
        <v>324304</v>
      </c>
      <c r="D42" s="10">
        <v>190253</v>
      </c>
      <c r="E42" s="10">
        <v>102532</v>
      </c>
      <c r="F42" s="10">
        <v>183557</v>
      </c>
      <c r="G42" s="10">
        <v>21955</v>
      </c>
      <c r="H42" s="10">
        <v>0</v>
      </c>
      <c r="I42" s="10">
        <v>0</v>
      </c>
      <c r="J42" s="10">
        <v>75882</v>
      </c>
      <c r="K42" s="10">
        <v>1838</v>
      </c>
    </row>
    <row r="43" spans="1:11" s="1" customFormat="1">
      <c r="A43" s="9">
        <v>8</v>
      </c>
      <c r="B43" s="4" t="s">
        <v>44</v>
      </c>
      <c r="C43" s="10">
        <v>383</v>
      </c>
      <c r="D43" s="10">
        <v>215</v>
      </c>
      <c r="E43" s="10">
        <v>132</v>
      </c>
      <c r="F43" s="10">
        <v>178</v>
      </c>
      <c r="G43" s="10">
        <v>35</v>
      </c>
      <c r="H43" s="10">
        <v>0</v>
      </c>
      <c r="I43" s="10">
        <v>0</v>
      </c>
      <c r="J43" s="10">
        <v>45</v>
      </c>
      <c r="K43" s="10">
        <v>0</v>
      </c>
    </row>
    <row r="44" spans="1:11" s="1" customFormat="1">
      <c r="A44" s="9">
        <v>9</v>
      </c>
      <c r="B44" s="4" t="s">
        <v>45</v>
      </c>
      <c r="C44" s="10">
        <v>156612</v>
      </c>
      <c r="D44" s="10">
        <v>98452</v>
      </c>
      <c r="E44" s="10">
        <v>44133</v>
      </c>
      <c r="F44" s="10">
        <v>89698</v>
      </c>
      <c r="G44" s="10">
        <v>13181</v>
      </c>
      <c r="H44" s="10">
        <v>0</v>
      </c>
      <c r="I44" s="10">
        <v>0</v>
      </c>
      <c r="J44" s="10">
        <v>31299</v>
      </c>
      <c r="K44" s="10">
        <v>127</v>
      </c>
    </row>
    <row r="45" spans="1:11" s="1" customFormat="1">
      <c r="A45" s="9">
        <v>10</v>
      </c>
      <c r="B45" s="4" t="s">
        <v>46</v>
      </c>
      <c r="C45" s="10">
        <v>39131</v>
      </c>
      <c r="D45" s="65">
        <v>0</v>
      </c>
      <c r="E45" s="65">
        <v>0</v>
      </c>
      <c r="F45" s="65">
        <v>0</v>
      </c>
      <c r="G45" s="10">
        <v>35519</v>
      </c>
      <c r="H45" s="10">
        <v>0</v>
      </c>
      <c r="I45" s="10">
        <v>0</v>
      </c>
      <c r="J45" s="10">
        <v>24069</v>
      </c>
      <c r="K45" s="10">
        <v>662</v>
      </c>
    </row>
    <row r="46" spans="1:11" s="1" customFormat="1">
      <c r="A46" s="9">
        <v>11</v>
      </c>
      <c r="B46" s="4" t="s">
        <v>47</v>
      </c>
      <c r="C46" s="10">
        <v>5</v>
      </c>
      <c r="D46" s="65">
        <v>0</v>
      </c>
      <c r="E46" s="65">
        <v>0</v>
      </c>
      <c r="F46" s="65">
        <v>0</v>
      </c>
      <c r="G46" s="10">
        <v>5</v>
      </c>
      <c r="H46" s="10">
        <v>0</v>
      </c>
      <c r="I46" s="10">
        <v>0</v>
      </c>
      <c r="J46" s="10">
        <v>1</v>
      </c>
      <c r="K46" s="10">
        <v>0</v>
      </c>
    </row>
    <row r="47" spans="1:11" s="1" customFormat="1">
      <c r="A47" s="9">
        <v>12</v>
      </c>
      <c r="B47" s="4" t="s">
        <v>48</v>
      </c>
      <c r="C47" s="10">
        <v>14977</v>
      </c>
      <c r="D47" s="65">
        <v>0</v>
      </c>
      <c r="E47" s="65">
        <v>0</v>
      </c>
      <c r="F47" s="65">
        <v>0</v>
      </c>
      <c r="G47" s="10">
        <v>13910</v>
      </c>
      <c r="H47" s="10">
        <v>0</v>
      </c>
      <c r="I47" s="10">
        <v>0</v>
      </c>
      <c r="J47" s="10">
        <v>8221</v>
      </c>
      <c r="K47" s="10">
        <v>27</v>
      </c>
    </row>
    <row r="48" spans="1:11" s="1" customFormat="1">
      <c r="A48" s="9">
        <v>13</v>
      </c>
      <c r="B48" s="4" t="s">
        <v>49</v>
      </c>
      <c r="C48" s="10">
        <v>42975</v>
      </c>
      <c r="D48" s="10">
        <v>22653</v>
      </c>
      <c r="E48" s="10">
        <v>3085</v>
      </c>
      <c r="F48" s="10">
        <v>12828</v>
      </c>
      <c r="G48" s="10">
        <v>1282</v>
      </c>
      <c r="H48" s="10">
        <v>0</v>
      </c>
      <c r="I48" s="10">
        <v>0</v>
      </c>
      <c r="J48" s="10">
        <v>2144</v>
      </c>
      <c r="K48" s="10">
        <v>20652</v>
      </c>
    </row>
    <row r="49" spans="1:11" s="1" customFormat="1">
      <c r="A49" s="9">
        <v>14</v>
      </c>
      <c r="B49" s="4" t="s">
        <v>50</v>
      </c>
      <c r="C49" s="10">
        <v>1700</v>
      </c>
      <c r="D49" s="10">
        <v>901</v>
      </c>
      <c r="E49" s="10">
        <v>80</v>
      </c>
      <c r="F49" s="10">
        <v>665</v>
      </c>
      <c r="G49" s="10">
        <v>48</v>
      </c>
      <c r="H49" s="10">
        <v>0</v>
      </c>
      <c r="I49" s="10">
        <v>0</v>
      </c>
      <c r="J49" s="10">
        <v>73</v>
      </c>
      <c r="K49" s="10">
        <v>731</v>
      </c>
    </row>
    <row r="50" spans="1:11" s="1" customFormat="1">
      <c r="A50" s="9">
        <v>15</v>
      </c>
      <c r="B50" s="4" t="s">
        <v>51</v>
      </c>
      <c r="C50" s="10">
        <v>41027</v>
      </c>
      <c r="D50" s="10">
        <v>39250</v>
      </c>
      <c r="E50" s="10">
        <v>7344</v>
      </c>
      <c r="F50" s="10">
        <v>24330</v>
      </c>
      <c r="G50" s="10">
        <v>1022</v>
      </c>
      <c r="H50" s="10">
        <v>0</v>
      </c>
      <c r="I50" s="10">
        <v>0</v>
      </c>
      <c r="J50" s="10">
        <v>2914</v>
      </c>
      <c r="K50" s="10">
        <v>2</v>
      </c>
    </row>
    <row r="51" spans="1:11" s="1" customFormat="1">
      <c r="A51" s="9">
        <v>16</v>
      </c>
      <c r="B51" s="4" t="s">
        <v>52</v>
      </c>
      <c r="C51" s="10">
        <v>71954</v>
      </c>
      <c r="D51" s="10">
        <v>2</v>
      </c>
      <c r="E51" s="10">
        <v>71078</v>
      </c>
      <c r="F51" s="10">
        <v>0</v>
      </c>
      <c r="G51" s="10">
        <v>540</v>
      </c>
      <c r="H51" s="10">
        <v>0</v>
      </c>
      <c r="I51" s="10">
        <v>0</v>
      </c>
      <c r="J51" s="10">
        <v>51</v>
      </c>
      <c r="K51" s="10">
        <v>1</v>
      </c>
    </row>
    <row r="52" spans="1:11" s="1" customFormat="1">
      <c r="A52" s="9">
        <v>17</v>
      </c>
      <c r="B52" s="4" t="s">
        <v>53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</row>
    <row r="53" spans="1:11" s="1" customFormat="1">
      <c r="A53" s="9">
        <v>18</v>
      </c>
      <c r="B53" s="4" t="s">
        <v>54</v>
      </c>
      <c r="C53" s="10">
        <v>34</v>
      </c>
      <c r="D53" s="10">
        <v>23</v>
      </c>
      <c r="E53" s="10">
        <v>1</v>
      </c>
      <c r="F53" s="10">
        <v>17</v>
      </c>
      <c r="G53" s="10">
        <v>3</v>
      </c>
      <c r="H53" s="10">
        <v>0</v>
      </c>
      <c r="I53" s="10">
        <v>0</v>
      </c>
      <c r="J53" s="10">
        <v>4</v>
      </c>
      <c r="K53" s="10">
        <v>3</v>
      </c>
    </row>
    <row r="54" spans="1:11" s="1" customFormat="1">
      <c r="A54" s="9">
        <v>19</v>
      </c>
      <c r="B54" s="4" t="s">
        <v>55</v>
      </c>
      <c r="C54" s="10">
        <v>1</v>
      </c>
      <c r="D54" s="10">
        <v>0</v>
      </c>
      <c r="E54" s="10">
        <v>0</v>
      </c>
      <c r="F54" s="10">
        <v>1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</row>
    <row r="55" spans="1:11" s="1" customFormat="1">
      <c r="A55" s="11">
        <v>20</v>
      </c>
      <c r="B55" s="4" t="s">
        <v>60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</row>
    <row r="56" spans="1:11" s="1" customFormat="1" ht="21">
      <c r="A56" s="111" t="s">
        <v>19</v>
      </c>
      <c r="B56" s="112"/>
      <c r="C56" s="12">
        <f t="shared" ref="C56:K56" si="10">SUM(C36:C55)</f>
        <v>868299</v>
      </c>
      <c r="D56" s="12">
        <f t="shared" si="10"/>
        <v>397086</v>
      </c>
      <c r="E56" s="12">
        <f t="shared" si="10"/>
        <v>383323</v>
      </c>
      <c r="F56" s="12">
        <f t="shared" si="10"/>
        <v>311274</v>
      </c>
      <c r="G56" s="12">
        <f t="shared" si="10"/>
        <v>93714</v>
      </c>
      <c r="H56" s="12">
        <f t="shared" si="10"/>
        <v>0</v>
      </c>
      <c r="I56" s="12">
        <f t="shared" si="10"/>
        <v>0</v>
      </c>
      <c r="J56" s="12">
        <f t="shared" si="10"/>
        <v>145465</v>
      </c>
      <c r="K56" s="12">
        <f t="shared" si="10"/>
        <v>24776</v>
      </c>
    </row>
    <row r="57" spans="1:11" s="1" customFormat="1" ht="22.5" customHeight="1">
      <c r="A57" s="64"/>
    </row>
    <row r="59" spans="1:11" s="1" customFormat="1" ht="21">
      <c r="A59" s="104" t="s">
        <v>67</v>
      </c>
      <c r="B59" s="104"/>
      <c r="C59" s="104"/>
      <c r="D59" s="104"/>
      <c r="E59" s="104"/>
      <c r="F59" s="104"/>
      <c r="G59" s="104"/>
      <c r="H59" s="104"/>
      <c r="I59" s="104"/>
      <c r="J59" s="104"/>
      <c r="K59" s="104"/>
    </row>
    <row r="60" spans="1:11" s="1" customFormat="1" ht="21">
      <c r="A60" s="104" t="s">
        <v>57</v>
      </c>
      <c r="B60" s="104"/>
      <c r="C60" s="104"/>
      <c r="D60" s="104"/>
      <c r="E60" s="104"/>
      <c r="F60" s="104"/>
      <c r="G60" s="104"/>
      <c r="H60" s="104"/>
      <c r="I60" s="104"/>
      <c r="J60" s="104"/>
      <c r="K60" s="104"/>
    </row>
    <row r="61" spans="1:11" s="1" customFormat="1">
      <c r="A61" s="105" t="s">
        <v>21</v>
      </c>
      <c r="B61" s="108" t="s">
        <v>22</v>
      </c>
      <c r="C61" s="2" t="s">
        <v>23</v>
      </c>
      <c r="D61" s="3" t="s">
        <v>24</v>
      </c>
      <c r="E61" s="2" t="s">
        <v>25</v>
      </c>
      <c r="F61" s="3" t="s">
        <v>25</v>
      </c>
      <c r="G61" s="2" t="s">
        <v>26</v>
      </c>
      <c r="H61" s="3"/>
      <c r="I61" s="2"/>
      <c r="J61" s="3" t="s">
        <v>27</v>
      </c>
      <c r="K61" s="2"/>
    </row>
    <row r="62" spans="1:11" s="1" customFormat="1">
      <c r="A62" s="106"/>
      <c r="B62" s="109"/>
      <c r="C62" s="5" t="s">
        <v>28</v>
      </c>
      <c r="D62" s="6" t="s">
        <v>29</v>
      </c>
      <c r="E62" s="5" t="s">
        <v>3</v>
      </c>
      <c r="F62" s="6" t="s">
        <v>5</v>
      </c>
      <c r="G62" s="5" t="s">
        <v>25</v>
      </c>
      <c r="H62" s="6" t="s">
        <v>30</v>
      </c>
      <c r="I62" s="5" t="s">
        <v>31</v>
      </c>
      <c r="J62" s="6" t="s">
        <v>32</v>
      </c>
      <c r="K62" s="5" t="s">
        <v>33</v>
      </c>
    </row>
    <row r="63" spans="1:11" s="1" customFormat="1">
      <c r="A63" s="106"/>
      <c r="B63" s="109"/>
      <c r="C63" s="5"/>
      <c r="D63" s="6" t="s">
        <v>34</v>
      </c>
      <c r="E63" s="5"/>
      <c r="F63" s="6"/>
      <c r="G63" s="5"/>
      <c r="H63" s="6"/>
      <c r="I63" s="5"/>
      <c r="J63" s="6" t="s">
        <v>25</v>
      </c>
      <c r="K63" s="5"/>
    </row>
    <row r="64" spans="1:11" s="1" customFormat="1">
      <c r="A64" s="107"/>
      <c r="B64" s="110"/>
      <c r="C64" s="7" t="s">
        <v>35</v>
      </c>
      <c r="D64" s="8" t="s">
        <v>35</v>
      </c>
      <c r="E64" s="7" t="s">
        <v>36</v>
      </c>
      <c r="F64" s="8" t="s">
        <v>36</v>
      </c>
      <c r="G64" s="7" t="s">
        <v>36</v>
      </c>
      <c r="H64" s="8" t="s">
        <v>36</v>
      </c>
      <c r="I64" s="7" t="s">
        <v>36</v>
      </c>
      <c r="J64" s="8" t="s">
        <v>36</v>
      </c>
      <c r="K64" s="7" t="s">
        <v>36</v>
      </c>
    </row>
    <row r="65" spans="1:11" s="1" customFormat="1">
      <c r="A65" s="9">
        <v>1</v>
      </c>
      <c r="B65" s="66" t="s">
        <v>37</v>
      </c>
      <c r="C65" s="10">
        <v>793472</v>
      </c>
      <c r="D65" s="10">
        <v>407595</v>
      </c>
      <c r="E65" s="10">
        <v>699950</v>
      </c>
      <c r="F65" s="10">
        <v>0</v>
      </c>
      <c r="G65" s="10">
        <v>15756</v>
      </c>
      <c r="H65" s="10">
        <v>0</v>
      </c>
      <c r="I65" s="10">
        <v>0</v>
      </c>
      <c r="J65" s="10">
        <v>2971</v>
      </c>
      <c r="K65" s="10">
        <v>441</v>
      </c>
    </row>
    <row r="66" spans="1:11" s="1" customFormat="1">
      <c r="A66" s="9">
        <v>2</v>
      </c>
      <c r="B66" s="4" t="s">
        <v>38</v>
      </c>
      <c r="C66" s="10">
        <v>890</v>
      </c>
      <c r="D66" s="10">
        <v>631</v>
      </c>
      <c r="E66" s="10">
        <v>575</v>
      </c>
      <c r="F66" s="10">
        <v>0</v>
      </c>
      <c r="G66" s="10">
        <v>19</v>
      </c>
      <c r="H66" s="10">
        <v>0</v>
      </c>
      <c r="I66" s="10">
        <v>0</v>
      </c>
      <c r="J66" s="10">
        <v>1</v>
      </c>
      <c r="K66" s="10">
        <v>2</v>
      </c>
    </row>
    <row r="67" spans="1:11" s="1" customFormat="1">
      <c r="A67" s="9">
        <v>3</v>
      </c>
      <c r="B67" s="4" t="s">
        <v>39</v>
      </c>
      <c r="C67" s="10">
        <v>533925</v>
      </c>
      <c r="D67" s="10">
        <v>330735</v>
      </c>
      <c r="E67" s="10">
        <v>445221</v>
      </c>
      <c r="F67" s="10">
        <v>0</v>
      </c>
      <c r="G67" s="10">
        <v>11918</v>
      </c>
      <c r="H67" s="10">
        <v>0</v>
      </c>
      <c r="I67" s="10">
        <v>0</v>
      </c>
      <c r="J67" s="10">
        <v>1703</v>
      </c>
      <c r="K67" s="10">
        <v>63</v>
      </c>
    </row>
    <row r="68" spans="1:11" s="1" customFormat="1">
      <c r="A68" s="9">
        <v>4</v>
      </c>
      <c r="B68" s="4" t="s">
        <v>40</v>
      </c>
      <c r="C68" s="65">
        <v>0</v>
      </c>
      <c r="D68" s="65">
        <v>0</v>
      </c>
      <c r="E68" s="65">
        <v>0</v>
      </c>
      <c r="F68" s="65">
        <v>0</v>
      </c>
      <c r="G68" s="65">
        <v>0</v>
      </c>
      <c r="H68" s="65">
        <v>0</v>
      </c>
      <c r="I68" s="65">
        <v>0</v>
      </c>
      <c r="J68" s="65">
        <v>0</v>
      </c>
      <c r="K68" s="65">
        <v>0</v>
      </c>
    </row>
    <row r="69" spans="1:11" s="1" customFormat="1">
      <c r="A69" s="9">
        <v>5</v>
      </c>
      <c r="B69" s="4" t="s">
        <v>41</v>
      </c>
      <c r="C69" s="65">
        <v>0</v>
      </c>
      <c r="D69" s="65">
        <v>0</v>
      </c>
      <c r="E69" s="65">
        <v>0</v>
      </c>
      <c r="F69" s="65">
        <v>0</v>
      </c>
      <c r="G69" s="65">
        <v>0</v>
      </c>
      <c r="H69" s="65">
        <v>0</v>
      </c>
      <c r="I69" s="65">
        <v>0</v>
      </c>
      <c r="J69" s="65">
        <v>0</v>
      </c>
      <c r="K69" s="65">
        <v>0</v>
      </c>
    </row>
    <row r="70" spans="1:11" s="1" customFormat="1">
      <c r="A70" s="9">
        <v>6</v>
      </c>
      <c r="B70" s="4" t="s">
        <v>42</v>
      </c>
      <c r="C70" s="65">
        <v>0</v>
      </c>
      <c r="D70" s="65">
        <v>0</v>
      </c>
      <c r="E70" s="65">
        <v>0</v>
      </c>
      <c r="F70" s="65">
        <v>0</v>
      </c>
      <c r="G70" s="65">
        <v>0</v>
      </c>
      <c r="H70" s="65">
        <v>0</v>
      </c>
      <c r="I70" s="65">
        <v>0</v>
      </c>
      <c r="J70" s="65">
        <v>0</v>
      </c>
      <c r="K70" s="65">
        <v>0</v>
      </c>
    </row>
    <row r="71" spans="1:11" s="1" customFormat="1">
      <c r="A71" s="9">
        <v>7</v>
      </c>
      <c r="B71" s="4" t="s">
        <v>43</v>
      </c>
      <c r="C71" s="10">
        <v>1804191</v>
      </c>
      <c r="D71" s="10">
        <v>1021550</v>
      </c>
      <c r="E71" s="10">
        <v>617732</v>
      </c>
      <c r="F71" s="10">
        <v>1037462</v>
      </c>
      <c r="G71" s="10">
        <v>95699</v>
      </c>
      <c r="H71" s="10">
        <v>0</v>
      </c>
      <c r="I71" s="10">
        <v>0</v>
      </c>
      <c r="J71" s="10">
        <v>353204</v>
      </c>
      <c r="K71" s="10">
        <v>1008</v>
      </c>
    </row>
    <row r="72" spans="1:11" s="1" customFormat="1">
      <c r="A72" s="9">
        <v>8</v>
      </c>
      <c r="B72" s="4" t="s">
        <v>44</v>
      </c>
      <c r="C72" s="10">
        <v>1895</v>
      </c>
      <c r="D72" s="10">
        <v>1017</v>
      </c>
      <c r="E72" s="10">
        <v>437</v>
      </c>
      <c r="F72" s="10">
        <v>574</v>
      </c>
      <c r="G72" s="10">
        <v>98</v>
      </c>
      <c r="H72" s="10">
        <v>0</v>
      </c>
      <c r="I72" s="10">
        <v>0</v>
      </c>
      <c r="J72" s="10">
        <v>97</v>
      </c>
      <c r="K72" s="10">
        <v>0</v>
      </c>
    </row>
    <row r="73" spans="1:11" s="1" customFormat="1">
      <c r="A73" s="9">
        <v>9</v>
      </c>
      <c r="B73" s="4" t="s">
        <v>45</v>
      </c>
      <c r="C73" s="10">
        <v>1135611</v>
      </c>
      <c r="D73" s="10">
        <v>710696</v>
      </c>
      <c r="E73" s="10">
        <v>339748</v>
      </c>
      <c r="F73" s="10">
        <v>689702</v>
      </c>
      <c r="G73" s="10">
        <v>56147</v>
      </c>
      <c r="H73" s="10">
        <v>0</v>
      </c>
      <c r="I73" s="10">
        <v>0</v>
      </c>
      <c r="J73" s="10">
        <v>207008</v>
      </c>
      <c r="K73" s="10">
        <v>92</v>
      </c>
    </row>
    <row r="74" spans="1:11" s="1" customFormat="1">
      <c r="A74" s="9">
        <v>10</v>
      </c>
      <c r="B74" s="4" t="s">
        <v>46</v>
      </c>
      <c r="C74" s="10">
        <v>107949</v>
      </c>
      <c r="D74" s="65">
        <v>0</v>
      </c>
      <c r="E74" s="65">
        <v>0</v>
      </c>
      <c r="F74" s="65">
        <v>0</v>
      </c>
      <c r="G74" s="10">
        <v>97333</v>
      </c>
      <c r="H74" s="10">
        <v>0</v>
      </c>
      <c r="I74" s="10">
        <v>0</v>
      </c>
      <c r="J74" s="10">
        <v>62964</v>
      </c>
      <c r="K74" s="10">
        <v>127</v>
      </c>
    </row>
    <row r="75" spans="1:11" s="1" customFormat="1">
      <c r="A75" s="9">
        <v>11</v>
      </c>
      <c r="B75" s="4" t="s">
        <v>47</v>
      </c>
      <c r="C75" s="10">
        <v>21</v>
      </c>
      <c r="D75" s="65">
        <v>0</v>
      </c>
      <c r="E75" s="65">
        <v>0</v>
      </c>
      <c r="F75" s="65">
        <v>0</v>
      </c>
      <c r="G75" s="10">
        <v>20</v>
      </c>
      <c r="H75" s="10">
        <v>0</v>
      </c>
      <c r="I75" s="10">
        <v>0</v>
      </c>
      <c r="J75" s="10">
        <v>10</v>
      </c>
      <c r="K75" s="10">
        <v>0</v>
      </c>
    </row>
    <row r="76" spans="1:11" s="1" customFormat="1">
      <c r="A76" s="9">
        <v>12</v>
      </c>
      <c r="B76" s="4" t="s">
        <v>48</v>
      </c>
      <c r="C76" s="10">
        <v>79511</v>
      </c>
      <c r="D76" s="65">
        <v>0</v>
      </c>
      <c r="E76" s="65">
        <v>0</v>
      </c>
      <c r="F76" s="65">
        <v>0</v>
      </c>
      <c r="G76" s="10">
        <v>72175</v>
      </c>
      <c r="H76" s="10">
        <v>0</v>
      </c>
      <c r="I76" s="10">
        <v>0</v>
      </c>
      <c r="J76" s="10">
        <v>43932</v>
      </c>
      <c r="K76" s="10">
        <v>21</v>
      </c>
    </row>
    <row r="77" spans="1:11" s="1" customFormat="1">
      <c r="A77" s="9">
        <v>13</v>
      </c>
      <c r="B77" s="4" t="s">
        <v>49</v>
      </c>
      <c r="C77" s="10">
        <v>35637</v>
      </c>
      <c r="D77" s="10">
        <v>14845</v>
      </c>
      <c r="E77" s="10">
        <v>2826</v>
      </c>
      <c r="F77" s="10">
        <v>10128</v>
      </c>
      <c r="G77" s="10">
        <v>798</v>
      </c>
      <c r="H77" s="10">
        <v>0</v>
      </c>
      <c r="I77" s="10">
        <v>0</v>
      </c>
      <c r="J77" s="10">
        <v>1614</v>
      </c>
      <c r="K77" s="10">
        <v>17993</v>
      </c>
    </row>
    <row r="78" spans="1:11" s="1" customFormat="1">
      <c r="A78" s="9">
        <v>14</v>
      </c>
      <c r="B78" s="4" t="s">
        <v>50</v>
      </c>
      <c r="C78" s="10">
        <v>3222</v>
      </c>
      <c r="D78" s="10">
        <v>1639</v>
      </c>
      <c r="E78" s="10">
        <v>396</v>
      </c>
      <c r="F78" s="10">
        <v>1281</v>
      </c>
      <c r="G78" s="10">
        <v>23</v>
      </c>
      <c r="H78" s="10">
        <v>0</v>
      </c>
      <c r="I78" s="10">
        <v>0</v>
      </c>
      <c r="J78" s="10">
        <v>86</v>
      </c>
      <c r="K78" s="10">
        <v>1356</v>
      </c>
    </row>
    <row r="79" spans="1:11" s="1" customFormat="1">
      <c r="A79" s="9">
        <v>15</v>
      </c>
      <c r="B79" s="4" t="s">
        <v>51</v>
      </c>
      <c r="C79" s="10">
        <v>43437</v>
      </c>
      <c r="D79" s="10">
        <v>35101</v>
      </c>
      <c r="E79" s="10">
        <v>6657</v>
      </c>
      <c r="F79" s="10">
        <v>27473</v>
      </c>
      <c r="G79" s="10">
        <v>942</v>
      </c>
      <c r="H79" s="10">
        <v>0</v>
      </c>
      <c r="I79" s="10">
        <v>0</v>
      </c>
      <c r="J79" s="10">
        <v>2767</v>
      </c>
      <c r="K79" s="10">
        <v>1</v>
      </c>
    </row>
    <row r="80" spans="1:11" s="1" customFormat="1">
      <c r="A80" s="9">
        <v>16</v>
      </c>
      <c r="B80" s="4" t="s">
        <v>52</v>
      </c>
      <c r="C80" s="10">
        <v>42915</v>
      </c>
      <c r="D80" s="10">
        <v>0</v>
      </c>
      <c r="E80" s="10">
        <v>42155</v>
      </c>
      <c r="F80" s="10">
        <v>0</v>
      </c>
      <c r="G80" s="10">
        <v>206</v>
      </c>
      <c r="H80" s="10">
        <v>0</v>
      </c>
      <c r="I80" s="10">
        <v>0</v>
      </c>
      <c r="J80" s="10">
        <v>30</v>
      </c>
      <c r="K80" s="10">
        <v>2</v>
      </c>
    </row>
    <row r="81" spans="1:11" s="1" customFormat="1">
      <c r="A81" s="9">
        <v>17</v>
      </c>
      <c r="B81" s="4" t="s">
        <v>53</v>
      </c>
      <c r="C81" s="10">
        <v>64</v>
      </c>
      <c r="D81" s="10">
        <v>17</v>
      </c>
      <c r="E81" s="10">
        <v>30</v>
      </c>
      <c r="F81" s="10">
        <v>15</v>
      </c>
      <c r="G81" s="10">
        <v>3</v>
      </c>
      <c r="H81" s="10">
        <v>0</v>
      </c>
      <c r="I81" s="10">
        <v>0</v>
      </c>
      <c r="J81" s="10">
        <v>1</v>
      </c>
      <c r="K81" s="10">
        <v>0</v>
      </c>
    </row>
    <row r="82" spans="1:11" s="1" customFormat="1">
      <c r="A82" s="9">
        <v>18</v>
      </c>
      <c r="B82" s="4" t="s">
        <v>54</v>
      </c>
      <c r="C82" s="10">
        <v>1656</v>
      </c>
      <c r="D82" s="10">
        <v>999</v>
      </c>
      <c r="E82" s="10">
        <v>832</v>
      </c>
      <c r="F82" s="10">
        <v>533</v>
      </c>
      <c r="G82" s="10">
        <v>50</v>
      </c>
      <c r="H82" s="10">
        <v>0</v>
      </c>
      <c r="I82" s="10">
        <v>0</v>
      </c>
      <c r="J82" s="10">
        <v>69</v>
      </c>
      <c r="K82" s="10">
        <v>1</v>
      </c>
    </row>
    <row r="83" spans="1:11" s="1" customFormat="1">
      <c r="A83" s="9">
        <v>19</v>
      </c>
      <c r="B83" s="4" t="s">
        <v>55</v>
      </c>
      <c r="C83" s="10">
        <v>1591</v>
      </c>
      <c r="D83" s="10">
        <v>891</v>
      </c>
      <c r="E83" s="10">
        <v>663</v>
      </c>
      <c r="F83" s="10">
        <v>725</v>
      </c>
      <c r="G83" s="10">
        <v>42</v>
      </c>
      <c r="H83" s="10">
        <v>0</v>
      </c>
      <c r="I83" s="10">
        <v>0</v>
      </c>
      <c r="J83" s="10">
        <v>39</v>
      </c>
      <c r="K83" s="10">
        <v>0</v>
      </c>
    </row>
    <row r="84" spans="1:11" s="1" customFormat="1">
      <c r="A84" s="11">
        <v>20</v>
      </c>
      <c r="B84" s="4" t="s">
        <v>60</v>
      </c>
      <c r="C84" s="10">
        <v>1250</v>
      </c>
      <c r="D84" s="10">
        <v>993</v>
      </c>
      <c r="E84" s="10">
        <v>1150</v>
      </c>
      <c r="F84" s="10">
        <v>8</v>
      </c>
      <c r="G84" s="10">
        <v>0</v>
      </c>
      <c r="H84" s="10">
        <v>0</v>
      </c>
      <c r="I84" s="10">
        <v>0</v>
      </c>
      <c r="J84" s="10">
        <v>1</v>
      </c>
      <c r="K84" s="10">
        <v>0</v>
      </c>
    </row>
    <row r="85" spans="1:11" s="1" customFormat="1" ht="21">
      <c r="A85" s="111" t="s">
        <v>19</v>
      </c>
      <c r="B85" s="112"/>
      <c r="C85" s="12">
        <f t="shared" ref="C85:K85" si="11">SUM(C65:C84)</f>
        <v>4587237</v>
      </c>
      <c r="D85" s="12">
        <f t="shared" si="11"/>
        <v>2526709</v>
      </c>
      <c r="E85" s="12">
        <f t="shared" si="11"/>
        <v>2158372</v>
      </c>
      <c r="F85" s="12">
        <f t="shared" si="11"/>
        <v>1767901</v>
      </c>
      <c r="G85" s="12">
        <f t="shared" si="11"/>
        <v>351229</v>
      </c>
      <c r="H85" s="12">
        <f t="shared" si="11"/>
        <v>0</v>
      </c>
      <c r="I85" s="12">
        <f t="shared" si="11"/>
        <v>0</v>
      </c>
      <c r="J85" s="12">
        <f t="shared" si="11"/>
        <v>676497</v>
      </c>
      <c r="K85" s="12">
        <f t="shared" si="11"/>
        <v>21107</v>
      </c>
    </row>
    <row r="86" spans="1:11" s="1" customFormat="1" ht="22.5" customHeight="1">
      <c r="A86" s="64"/>
      <c r="C86" s="63"/>
      <c r="D86" s="63"/>
      <c r="E86" s="63"/>
      <c r="F86" s="63"/>
      <c r="G86" s="63"/>
      <c r="H86" s="63"/>
      <c r="I86" s="63"/>
      <c r="J86" s="63"/>
      <c r="K86" s="63"/>
    </row>
  </sheetData>
  <mergeCells count="15">
    <mergeCell ref="A60:K60"/>
    <mergeCell ref="A61:A64"/>
    <mergeCell ref="B61:B64"/>
    <mergeCell ref="A85:B85"/>
    <mergeCell ref="A1:K1"/>
    <mergeCell ref="A30:K30"/>
    <mergeCell ref="A31:K31"/>
    <mergeCell ref="A32:A35"/>
    <mergeCell ref="B32:B35"/>
    <mergeCell ref="A56:B56"/>
    <mergeCell ref="A2:K2"/>
    <mergeCell ref="A3:A6"/>
    <mergeCell ref="B3:B6"/>
    <mergeCell ref="A27:B27"/>
    <mergeCell ref="A59:K59"/>
  </mergeCells>
  <printOptions horizontalCentered="1"/>
  <pageMargins left="0.19685039370078741" right="0.19685039370078741" top="0.78740157480314965" bottom="0.19685039370078741" header="0.19685039370078741" footer="0.3937007874015748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วิเคราะห์</vt:lpstr>
      <vt:lpstr>ปีงบประมาณ2561</vt:lpstr>
      <vt:lpstr>วิเคราะห์!Print_Area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Hpper</cp:lastModifiedBy>
  <cp:lastPrinted>2018-02-20T09:58:13Z</cp:lastPrinted>
  <dcterms:created xsi:type="dcterms:W3CDTF">2012-09-01T05:35:17Z</dcterms:created>
  <dcterms:modified xsi:type="dcterms:W3CDTF">2018-10-03T04:44:31Z</dcterms:modified>
</cp:coreProperties>
</file>