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ewCar61\"/>
    </mc:Choice>
  </mc:AlternateContent>
  <xr:revisionPtr revIDLastSave="0" documentId="13_ncr:1_{A37C908E-A426-41CB-B6D0-9E5775A17F46}" xr6:coauthVersionLast="36" xr6:coauthVersionMax="36" xr10:uidLastSave="{00000000-0000-0000-0000-000000000000}"/>
  <bookViews>
    <workbookView xWindow="225" yWindow="-240" windowWidth="8895" windowHeight="9045" xr2:uid="{00000000-000D-0000-FFFF-FFFF00000000}"/>
  </bookViews>
  <sheets>
    <sheet name="cover" sheetId="16" r:id="rId1"/>
    <sheet name="Total" sheetId="9" r:id="rId2"/>
    <sheet name="Central" sheetId="1" r:id="rId3"/>
    <sheet name="East" sheetId="2" r:id="rId4"/>
    <sheet name="NE" sheetId="3" r:id="rId5"/>
    <sheet name="North" sheetId="4" r:id="rId6"/>
    <sheet name="West" sheetId="5" r:id="rId7"/>
    <sheet name="South" sheetId="6" r:id="rId8"/>
    <sheet name="ratio 2560" sheetId="17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</externalReferences>
  <definedNames>
    <definedName name="_xlnm.Print_Area" localSheetId="2">Central!$A$1:$L$36</definedName>
    <definedName name="_xlnm.Print_Area" localSheetId="4">NE!$A$1:$V$36</definedName>
    <definedName name="_xlnm.Print_Area" localSheetId="1">Total!$A$1:$D$39</definedName>
    <definedName name="_xlnm.Print_Area" localSheetId="6">West!$A$1:$J$36</definedName>
    <definedName name="_xlnm.Print_Titles" localSheetId="2">Central!$A:$A</definedName>
    <definedName name="_xlnm.Print_Titles" localSheetId="3">East!$A:$A</definedName>
    <definedName name="_xlnm.Print_Titles" localSheetId="4">NE!$A:$A</definedName>
    <definedName name="_xlnm.Print_Titles" localSheetId="5">North!$A:$A</definedName>
    <definedName name="_xlnm.Print_Titles" localSheetId="7">South!$A:$A</definedName>
    <definedName name="_xlnm.Print_Titles" localSheetId="6">West!$A:$A</definedName>
    <definedName name="ก6">#REF!</definedName>
    <definedName name="ก6.1">'[1]แบบ4 แบบ10'!$J$13</definedName>
    <definedName name="กด">'[1]แบบ4 แบบ10'!$J$13</definedName>
    <definedName name="กราฟ6">'[2]18แบบ4 แบบ10'!$J$13</definedName>
    <definedName name="มาตรฐาน">'[3]แบบ4 แบบ10'!$J$13</definedName>
    <definedName name="ห">'[1]แบบ4 แบบ10'!$J$13</definedName>
  </definedNames>
  <calcPr calcId="181029"/>
</workbook>
</file>

<file path=xl/calcChain.xml><?xml version="1.0" encoding="utf-8"?>
<calcChain xmlns="http://schemas.openxmlformats.org/spreadsheetml/2006/main">
  <c r="K15" i="5" l="1"/>
  <c r="L15" i="5"/>
  <c r="K16" i="5"/>
  <c r="L16" i="5"/>
  <c r="K17" i="5"/>
  <c r="L17" i="5"/>
  <c r="K18" i="5"/>
  <c r="L18" i="5"/>
  <c r="K19" i="5"/>
  <c r="L19" i="5"/>
  <c r="K20" i="5"/>
  <c r="L20" i="5"/>
  <c r="K21" i="5"/>
  <c r="L21" i="5"/>
  <c r="K22" i="5"/>
  <c r="L22" i="5"/>
  <c r="K23" i="5"/>
  <c r="L23" i="5"/>
  <c r="C6" i="17" l="1"/>
  <c r="C7" i="17"/>
  <c r="C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5" i="17"/>
  <c r="C26" i="17"/>
  <c r="C27" i="17"/>
  <c r="C29" i="17"/>
  <c r="C30" i="17"/>
  <c r="C31" i="17"/>
  <c r="E21" i="5"/>
  <c r="D21" i="5"/>
  <c r="C21" i="5"/>
  <c r="J23" i="5"/>
  <c r="F21" i="5"/>
  <c r="G21" i="5"/>
  <c r="H21" i="5"/>
  <c r="J22" i="5"/>
  <c r="J21" i="5"/>
  <c r="J20" i="5"/>
  <c r="J19" i="5"/>
  <c r="J18" i="5"/>
  <c r="J17" i="5"/>
  <c r="J16" i="5"/>
  <c r="J15" i="5"/>
  <c r="I23" i="5"/>
  <c r="I22" i="5"/>
  <c r="I21" i="5"/>
  <c r="I20" i="5"/>
  <c r="I19" i="5"/>
  <c r="I18" i="5"/>
  <c r="I17" i="5"/>
  <c r="I16" i="5"/>
  <c r="I15" i="5"/>
  <c r="H23" i="5"/>
  <c r="H22" i="5"/>
  <c r="H20" i="5"/>
  <c r="H19" i="5"/>
  <c r="H18" i="5"/>
  <c r="H16" i="5"/>
  <c r="H17" i="5"/>
  <c r="G23" i="5"/>
  <c r="G22" i="5"/>
  <c r="G20" i="5"/>
  <c r="G19" i="5"/>
  <c r="G18" i="5"/>
  <c r="G17" i="5"/>
  <c r="G16" i="5"/>
  <c r="G15" i="5"/>
  <c r="F24" i="5"/>
  <c r="F23" i="5"/>
  <c r="F22" i="5"/>
  <c r="F20" i="5"/>
  <c r="F19" i="5"/>
  <c r="F18" i="5"/>
  <c r="F16" i="5"/>
  <c r="F15" i="5"/>
  <c r="F17" i="5"/>
  <c r="E24" i="5"/>
  <c r="E23" i="5"/>
  <c r="E22" i="5"/>
  <c r="E20" i="5"/>
  <c r="E19" i="5"/>
  <c r="E18" i="5"/>
  <c r="E17" i="5"/>
  <c r="E15" i="5"/>
  <c r="E16" i="5"/>
  <c r="D19" i="5"/>
  <c r="C19" i="5"/>
  <c r="H15" i="5"/>
  <c r="D23" i="5"/>
  <c r="C23" i="5"/>
  <c r="D22" i="5"/>
  <c r="C22" i="5"/>
  <c r="D20" i="5"/>
  <c r="C20" i="5"/>
  <c r="D18" i="5"/>
  <c r="C18" i="5"/>
  <c r="D17" i="5"/>
  <c r="C17" i="5"/>
  <c r="D16" i="5"/>
  <c r="C16" i="5"/>
  <c r="D15" i="5"/>
  <c r="C15" i="5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J35" i="5"/>
  <c r="I35" i="5"/>
  <c r="H35" i="5"/>
  <c r="G35" i="5"/>
  <c r="F35" i="5"/>
  <c r="E35" i="5"/>
  <c r="D35" i="5"/>
  <c r="C35" i="5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J35" i="2"/>
  <c r="I35" i="2"/>
  <c r="H35" i="2"/>
  <c r="G35" i="2"/>
  <c r="F35" i="2"/>
  <c r="E35" i="2"/>
  <c r="D35" i="2"/>
  <c r="C35" i="2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J34" i="5"/>
  <c r="I34" i="5"/>
  <c r="H34" i="5"/>
  <c r="G34" i="5"/>
  <c r="F34" i="5"/>
  <c r="E34" i="5"/>
  <c r="D34" i="5"/>
  <c r="C34" i="5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J34" i="2"/>
  <c r="I34" i="2"/>
  <c r="H34" i="2"/>
  <c r="G34" i="2"/>
  <c r="F34" i="2"/>
  <c r="E34" i="2"/>
  <c r="D34" i="2"/>
  <c r="C34" i="2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J33" i="5"/>
  <c r="I33" i="5"/>
  <c r="H33" i="5"/>
  <c r="G33" i="5"/>
  <c r="F33" i="5"/>
  <c r="E33" i="5"/>
  <c r="D33" i="5"/>
  <c r="C33" i="5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J33" i="2"/>
  <c r="I33" i="2"/>
  <c r="H33" i="2"/>
  <c r="G33" i="2"/>
  <c r="F33" i="2"/>
  <c r="E33" i="2"/>
  <c r="D33" i="2"/>
  <c r="C33" i="2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J31" i="5"/>
  <c r="I31" i="5"/>
  <c r="H31" i="5"/>
  <c r="G31" i="5"/>
  <c r="F31" i="5"/>
  <c r="E31" i="5"/>
  <c r="D31" i="5"/>
  <c r="C31" i="5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J31" i="2"/>
  <c r="I31" i="2"/>
  <c r="H31" i="2"/>
  <c r="G31" i="2"/>
  <c r="F31" i="2"/>
  <c r="E31" i="2"/>
  <c r="D31" i="2"/>
  <c r="C31" i="2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J30" i="5"/>
  <c r="I30" i="5"/>
  <c r="H30" i="5"/>
  <c r="G30" i="5"/>
  <c r="F30" i="5"/>
  <c r="E30" i="5"/>
  <c r="D30" i="5"/>
  <c r="C30" i="5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J30" i="2"/>
  <c r="I30" i="2"/>
  <c r="H30" i="2"/>
  <c r="G30" i="2"/>
  <c r="F30" i="2"/>
  <c r="E30" i="2"/>
  <c r="D30" i="2"/>
  <c r="C30" i="2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J29" i="5"/>
  <c r="I29" i="5"/>
  <c r="H29" i="5"/>
  <c r="G29" i="5"/>
  <c r="F29" i="5"/>
  <c r="E29" i="5"/>
  <c r="D29" i="5"/>
  <c r="C29" i="5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J29" i="2"/>
  <c r="I29" i="2"/>
  <c r="H29" i="2"/>
  <c r="G29" i="2"/>
  <c r="F29" i="2"/>
  <c r="E29" i="2"/>
  <c r="D29" i="2"/>
  <c r="C29" i="2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J24" i="5"/>
  <c r="I24" i="5"/>
  <c r="H24" i="5"/>
  <c r="G24" i="5"/>
  <c r="D24" i="5"/>
  <c r="C24" i="5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J25" i="5"/>
  <c r="I25" i="5"/>
  <c r="H25" i="5"/>
  <c r="G25" i="5"/>
  <c r="F25" i="5"/>
  <c r="E25" i="5"/>
  <c r="D25" i="5"/>
  <c r="C25" i="5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J25" i="2"/>
  <c r="I25" i="2"/>
  <c r="H25" i="2"/>
  <c r="G25" i="2"/>
  <c r="F25" i="2"/>
  <c r="E25" i="2"/>
  <c r="D25" i="2"/>
  <c r="C25" i="2"/>
  <c r="J24" i="2"/>
  <c r="I24" i="2"/>
  <c r="H24" i="2"/>
  <c r="G24" i="2"/>
  <c r="F24" i="2"/>
  <c r="E24" i="2"/>
  <c r="D24" i="2"/>
  <c r="C24" i="2"/>
  <c r="J23" i="2"/>
  <c r="I23" i="2"/>
  <c r="H23" i="2"/>
  <c r="G23" i="2"/>
  <c r="F23" i="2"/>
  <c r="E23" i="2"/>
  <c r="D23" i="2"/>
  <c r="C23" i="2"/>
  <c r="J22" i="2"/>
  <c r="I22" i="2"/>
  <c r="H22" i="2"/>
  <c r="G22" i="2"/>
  <c r="F22" i="2"/>
  <c r="E22" i="2"/>
  <c r="D22" i="2"/>
  <c r="C22" i="2"/>
  <c r="J21" i="2"/>
  <c r="I21" i="2"/>
  <c r="H21" i="2"/>
  <c r="G21" i="2"/>
  <c r="F21" i="2"/>
  <c r="E21" i="2"/>
  <c r="D21" i="2"/>
  <c r="C21" i="2"/>
  <c r="J20" i="2"/>
  <c r="I20" i="2"/>
  <c r="H20" i="2"/>
  <c r="G20" i="2"/>
  <c r="F20" i="2"/>
  <c r="E20" i="2"/>
  <c r="D20" i="2"/>
  <c r="C20" i="2"/>
  <c r="J19" i="2"/>
  <c r="I19" i="2"/>
  <c r="H19" i="2"/>
  <c r="G19" i="2"/>
  <c r="F19" i="2"/>
  <c r="E19" i="2"/>
  <c r="D19" i="2"/>
  <c r="C19" i="2"/>
  <c r="J18" i="2"/>
  <c r="I18" i="2"/>
  <c r="H18" i="2"/>
  <c r="G18" i="2"/>
  <c r="F18" i="2"/>
  <c r="E18" i="2"/>
  <c r="D18" i="2"/>
  <c r="C18" i="2"/>
  <c r="J17" i="2"/>
  <c r="I17" i="2"/>
  <c r="H17" i="2"/>
  <c r="G17" i="2"/>
  <c r="F17" i="2"/>
  <c r="E17" i="2"/>
  <c r="D17" i="2"/>
  <c r="C17" i="2"/>
  <c r="J16" i="2"/>
  <c r="I16" i="2"/>
  <c r="H16" i="2"/>
  <c r="G16" i="2"/>
  <c r="F16" i="2"/>
  <c r="E16" i="2"/>
  <c r="D16" i="2"/>
  <c r="C16" i="2"/>
  <c r="J15" i="2"/>
  <c r="I15" i="2"/>
  <c r="H15" i="2"/>
  <c r="G15" i="2"/>
  <c r="F15" i="2"/>
  <c r="E15" i="2"/>
  <c r="D15" i="2"/>
  <c r="C15" i="2"/>
  <c r="K35" i="1"/>
  <c r="J35" i="1"/>
  <c r="I35" i="1"/>
  <c r="H35" i="1"/>
  <c r="G35" i="1"/>
  <c r="F35" i="1"/>
  <c r="E35" i="1"/>
  <c r="D35" i="1"/>
  <c r="C35" i="1"/>
  <c r="K34" i="1"/>
  <c r="J34" i="1"/>
  <c r="I34" i="1"/>
  <c r="H34" i="1"/>
  <c r="G34" i="1"/>
  <c r="F34" i="1"/>
  <c r="E34" i="1"/>
  <c r="D34" i="1"/>
  <c r="C34" i="1"/>
  <c r="C32" i="1" s="1"/>
  <c r="K33" i="1"/>
  <c r="J33" i="1"/>
  <c r="I33" i="1"/>
  <c r="H33" i="1"/>
  <c r="G33" i="1"/>
  <c r="F33" i="1"/>
  <c r="E33" i="1"/>
  <c r="D33" i="1"/>
  <c r="C33" i="1"/>
  <c r="K31" i="1"/>
  <c r="J31" i="1"/>
  <c r="I31" i="1"/>
  <c r="H31" i="1"/>
  <c r="G31" i="1"/>
  <c r="F31" i="1"/>
  <c r="E31" i="1"/>
  <c r="D31" i="1"/>
  <c r="C31" i="1"/>
  <c r="K30" i="1"/>
  <c r="J30" i="1"/>
  <c r="I30" i="1"/>
  <c r="H30" i="1"/>
  <c r="G30" i="1"/>
  <c r="F30" i="1"/>
  <c r="E30" i="1"/>
  <c r="D30" i="1"/>
  <c r="C30" i="1"/>
  <c r="K29" i="1"/>
  <c r="J29" i="1"/>
  <c r="I29" i="1"/>
  <c r="H29" i="1"/>
  <c r="G29" i="1"/>
  <c r="F29" i="1"/>
  <c r="E29" i="1"/>
  <c r="D29" i="1"/>
  <c r="C29" i="1"/>
  <c r="C28" i="1" s="1"/>
  <c r="K25" i="1"/>
  <c r="J25" i="1"/>
  <c r="I25" i="1"/>
  <c r="H25" i="1"/>
  <c r="G25" i="1"/>
  <c r="F25" i="1"/>
  <c r="E25" i="1"/>
  <c r="D25" i="1"/>
  <c r="C25" i="1"/>
  <c r="K24" i="1"/>
  <c r="J24" i="1"/>
  <c r="I24" i="1"/>
  <c r="H24" i="1"/>
  <c r="G24" i="1"/>
  <c r="F24" i="1"/>
  <c r="E24" i="1"/>
  <c r="D24" i="1"/>
  <c r="C24" i="1"/>
  <c r="K23" i="1"/>
  <c r="J23" i="1"/>
  <c r="I23" i="1"/>
  <c r="H23" i="1"/>
  <c r="G23" i="1"/>
  <c r="F23" i="1"/>
  <c r="E23" i="1"/>
  <c r="D23" i="1"/>
  <c r="C23" i="1"/>
  <c r="K22" i="1"/>
  <c r="J22" i="1"/>
  <c r="I22" i="1"/>
  <c r="H22" i="1"/>
  <c r="G22" i="1"/>
  <c r="F22" i="1"/>
  <c r="E22" i="1"/>
  <c r="D22" i="1"/>
  <c r="C22" i="1"/>
  <c r="K21" i="1"/>
  <c r="J21" i="1"/>
  <c r="I21" i="1"/>
  <c r="H21" i="1"/>
  <c r="G21" i="1"/>
  <c r="F21" i="1"/>
  <c r="E21" i="1"/>
  <c r="D21" i="1"/>
  <c r="C21" i="1"/>
  <c r="K20" i="1"/>
  <c r="J20" i="1"/>
  <c r="I20" i="1"/>
  <c r="H20" i="1"/>
  <c r="G20" i="1"/>
  <c r="F20" i="1"/>
  <c r="E20" i="1"/>
  <c r="D20" i="1"/>
  <c r="C20" i="1"/>
  <c r="K19" i="1"/>
  <c r="J19" i="1"/>
  <c r="I19" i="1"/>
  <c r="H19" i="1"/>
  <c r="G19" i="1"/>
  <c r="F19" i="1"/>
  <c r="E19" i="1"/>
  <c r="D19" i="1"/>
  <c r="C19" i="1"/>
  <c r="K18" i="1"/>
  <c r="J18" i="1"/>
  <c r="I18" i="1"/>
  <c r="H18" i="1"/>
  <c r="G18" i="1"/>
  <c r="F18" i="1"/>
  <c r="E18" i="1"/>
  <c r="D18" i="1"/>
  <c r="C18" i="1"/>
  <c r="K17" i="1"/>
  <c r="J17" i="1"/>
  <c r="I17" i="1"/>
  <c r="H17" i="1"/>
  <c r="G17" i="1"/>
  <c r="F17" i="1"/>
  <c r="E17" i="1"/>
  <c r="D17" i="1"/>
  <c r="C17" i="1"/>
  <c r="K16" i="1"/>
  <c r="J16" i="1"/>
  <c r="I16" i="1"/>
  <c r="H16" i="1"/>
  <c r="G16" i="1"/>
  <c r="F16" i="1"/>
  <c r="E16" i="1"/>
  <c r="D16" i="1"/>
  <c r="C16" i="1"/>
  <c r="C15" i="1"/>
  <c r="K15" i="1"/>
  <c r="J15" i="1"/>
  <c r="I15" i="1"/>
  <c r="H15" i="1"/>
  <c r="G15" i="1"/>
  <c r="F15" i="1"/>
  <c r="E15" i="1"/>
  <c r="D15" i="1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J14" i="5"/>
  <c r="I14" i="5"/>
  <c r="H14" i="5"/>
  <c r="G14" i="5"/>
  <c r="F14" i="5"/>
  <c r="E14" i="5"/>
  <c r="D14" i="5"/>
  <c r="C14" i="5"/>
  <c r="J13" i="5"/>
  <c r="I13" i="5"/>
  <c r="H13" i="5"/>
  <c r="G13" i="5"/>
  <c r="F13" i="5"/>
  <c r="E13" i="5"/>
  <c r="D13" i="5"/>
  <c r="C13" i="5"/>
  <c r="J12" i="5"/>
  <c r="I12" i="5"/>
  <c r="H12" i="5"/>
  <c r="G12" i="5"/>
  <c r="F12" i="5"/>
  <c r="E12" i="5"/>
  <c r="D12" i="5"/>
  <c r="C12" i="5"/>
  <c r="J11" i="5"/>
  <c r="I11" i="5"/>
  <c r="H11" i="5"/>
  <c r="G11" i="5"/>
  <c r="F11" i="5"/>
  <c r="E11" i="5"/>
  <c r="D11" i="5"/>
  <c r="C11" i="5"/>
  <c r="J10" i="5"/>
  <c r="I10" i="5"/>
  <c r="H10" i="5"/>
  <c r="G10" i="5"/>
  <c r="F10" i="5"/>
  <c r="E10" i="5"/>
  <c r="D10" i="5"/>
  <c r="C10" i="5"/>
  <c r="J9" i="5"/>
  <c r="I9" i="5"/>
  <c r="H9" i="5"/>
  <c r="G9" i="5"/>
  <c r="F9" i="5"/>
  <c r="E9" i="5"/>
  <c r="D9" i="5"/>
  <c r="C9" i="5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J14" i="2"/>
  <c r="I14" i="2"/>
  <c r="H14" i="2"/>
  <c r="G14" i="2"/>
  <c r="F14" i="2"/>
  <c r="E14" i="2"/>
  <c r="D14" i="2"/>
  <c r="C14" i="2"/>
  <c r="J13" i="2"/>
  <c r="I13" i="2"/>
  <c r="H13" i="2"/>
  <c r="G13" i="2"/>
  <c r="F13" i="2"/>
  <c r="E13" i="2"/>
  <c r="D13" i="2"/>
  <c r="C13" i="2"/>
  <c r="J12" i="2"/>
  <c r="I12" i="2"/>
  <c r="H12" i="2"/>
  <c r="G12" i="2"/>
  <c r="F12" i="2"/>
  <c r="E12" i="2"/>
  <c r="D12" i="2"/>
  <c r="C12" i="2"/>
  <c r="J11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D10" i="2"/>
  <c r="C10" i="2"/>
  <c r="J9" i="2"/>
  <c r="I9" i="2"/>
  <c r="H9" i="2"/>
  <c r="G9" i="2"/>
  <c r="F9" i="2"/>
  <c r="E9" i="2"/>
  <c r="D9" i="2"/>
  <c r="C9" i="2"/>
  <c r="K14" i="1"/>
  <c r="J14" i="1"/>
  <c r="I14" i="1"/>
  <c r="H14" i="1"/>
  <c r="G14" i="1"/>
  <c r="F14" i="1"/>
  <c r="E14" i="1"/>
  <c r="D14" i="1"/>
  <c r="C14" i="1"/>
  <c r="K13" i="1"/>
  <c r="J13" i="1"/>
  <c r="I13" i="1"/>
  <c r="H13" i="1"/>
  <c r="G13" i="1"/>
  <c r="F13" i="1"/>
  <c r="E13" i="1"/>
  <c r="D13" i="1"/>
  <c r="C13" i="1"/>
  <c r="K12" i="1"/>
  <c r="J12" i="1"/>
  <c r="I12" i="1"/>
  <c r="H12" i="1"/>
  <c r="G12" i="1"/>
  <c r="F12" i="1"/>
  <c r="E12" i="1"/>
  <c r="D12" i="1"/>
  <c r="C12" i="1"/>
  <c r="K11" i="1"/>
  <c r="J11" i="1"/>
  <c r="I11" i="1"/>
  <c r="H11" i="1"/>
  <c r="G11" i="1"/>
  <c r="F11" i="1"/>
  <c r="E11" i="1"/>
  <c r="D11" i="1"/>
  <c r="C11" i="1"/>
  <c r="K10" i="1"/>
  <c r="J10" i="1"/>
  <c r="I10" i="1"/>
  <c r="H10" i="1"/>
  <c r="G10" i="1"/>
  <c r="F10" i="1"/>
  <c r="E10" i="1"/>
  <c r="D10" i="1"/>
  <c r="C10" i="1"/>
  <c r="K9" i="1"/>
  <c r="J9" i="1"/>
  <c r="I9" i="1"/>
  <c r="H9" i="1"/>
  <c r="G9" i="1"/>
  <c r="F9" i="1"/>
  <c r="E9" i="1"/>
  <c r="D9" i="1"/>
  <c r="C9" i="1"/>
  <c r="B15" i="1" l="1"/>
  <c r="B16" i="1"/>
  <c r="B17" i="1"/>
  <c r="C28" i="17"/>
  <c r="C24" i="17"/>
  <c r="C5" i="17"/>
  <c r="B16" i="5"/>
  <c r="A36" i="2"/>
  <c r="C23" i="17" l="1"/>
  <c r="C4" i="17" s="1"/>
  <c r="C8" i="9"/>
  <c r="C33" i="9"/>
  <c r="C29" i="9"/>
  <c r="C27" i="9" l="1"/>
  <c r="C6" i="9" s="1"/>
  <c r="P32" i="6"/>
  <c r="J32" i="6"/>
  <c r="N28" i="6"/>
  <c r="Q32" i="6"/>
  <c r="E32" i="5"/>
  <c r="G28" i="6" l="1"/>
  <c r="O28" i="6"/>
  <c r="L32" i="6"/>
  <c r="P28" i="6"/>
  <c r="P26" i="6" s="1"/>
  <c r="H32" i="5"/>
  <c r="G28" i="5"/>
  <c r="I32" i="5"/>
  <c r="K28" i="6"/>
  <c r="M32" i="6"/>
  <c r="D32" i="5"/>
  <c r="C32" i="4"/>
  <c r="E28" i="5"/>
  <c r="E26" i="5" s="1"/>
  <c r="G32" i="5"/>
  <c r="F32" i="6"/>
  <c r="N32" i="6"/>
  <c r="N26" i="6" s="1"/>
  <c r="F32" i="5"/>
  <c r="J28" i="5"/>
  <c r="K32" i="6"/>
  <c r="H28" i="5"/>
  <c r="D28" i="5"/>
  <c r="C32" i="5"/>
  <c r="J28" i="6"/>
  <c r="J26" i="6" s="1"/>
  <c r="Q28" i="6"/>
  <c r="Q26" i="6" s="1"/>
  <c r="E28" i="6"/>
  <c r="G32" i="6"/>
  <c r="M28" i="6"/>
  <c r="J32" i="5"/>
  <c r="I32" i="6"/>
  <c r="F28" i="5"/>
  <c r="O32" i="6"/>
  <c r="C32" i="6"/>
  <c r="H28" i="6"/>
  <c r="I28" i="6"/>
  <c r="C28" i="5"/>
  <c r="E32" i="6"/>
  <c r="C7" i="5"/>
  <c r="D32" i="6"/>
  <c r="C28" i="4"/>
  <c r="C26" i="4" s="1"/>
  <c r="I28" i="5"/>
  <c r="I26" i="5" s="1"/>
  <c r="F28" i="6"/>
  <c r="H32" i="6"/>
  <c r="D28" i="6"/>
  <c r="L28" i="6"/>
  <c r="L26" i="6" s="1"/>
  <c r="C28" i="6"/>
  <c r="C7" i="6"/>
  <c r="O28" i="4"/>
  <c r="J28" i="4"/>
  <c r="Q32" i="4"/>
  <c r="G26" i="5" l="1"/>
  <c r="J28" i="3"/>
  <c r="O26" i="6"/>
  <c r="K26" i="6"/>
  <c r="H26" i="5"/>
  <c r="M32" i="3"/>
  <c r="D26" i="6"/>
  <c r="M26" i="6"/>
  <c r="I28" i="3"/>
  <c r="D26" i="5"/>
  <c r="V28" i="3"/>
  <c r="H26" i="6"/>
  <c r="E26" i="6"/>
  <c r="C32" i="3"/>
  <c r="O32" i="3"/>
  <c r="F26" i="6"/>
  <c r="I26" i="6"/>
  <c r="B32" i="6"/>
  <c r="G26" i="6"/>
  <c r="F26" i="5"/>
  <c r="H32" i="3"/>
  <c r="J26" i="5"/>
  <c r="S32" i="3"/>
  <c r="C26" i="5"/>
  <c r="L28" i="3"/>
  <c r="M28" i="3"/>
  <c r="E32" i="3"/>
  <c r="I32" i="3"/>
  <c r="T32" i="3"/>
  <c r="J32" i="3"/>
  <c r="N32" i="3"/>
  <c r="R32" i="3"/>
  <c r="U28" i="3"/>
  <c r="H28" i="3"/>
  <c r="R28" i="3"/>
  <c r="K32" i="3"/>
  <c r="N28" i="3"/>
  <c r="B28" i="5"/>
  <c r="T28" i="3"/>
  <c r="D28" i="3"/>
  <c r="G28" i="3"/>
  <c r="K28" i="3"/>
  <c r="O28" i="3"/>
  <c r="S28" i="3"/>
  <c r="U32" i="3"/>
  <c r="D32" i="3"/>
  <c r="L32" i="3"/>
  <c r="P32" i="3"/>
  <c r="R32" i="4"/>
  <c r="C28" i="3"/>
  <c r="I32" i="4"/>
  <c r="Q28" i="4"/>
  <c r="I28" i="4"/>
  <c r="P32" i="4"/>
  <c r="H32" i="4"/>
  <c r="P28" i="4"/>
  <c r="H28" i="4"/>
  <c r="J32" i="4"/>
  <c r="R28" i="4"/>
  <c r="F28" i="3"/>
  <c r="G32" i="3"/>
  <c r="O32" i="4"/>
  <c r="G32" i="4"/>
  <c r="G28" i="4"/>
  <c r="Q28" i="3"/>
  <c r="N32" i="4"/>
  <c r="F32" i="4"/>
  <c r="N28" i="4"/>
  <c r="F28" i="4"/>
  <c r="E28" i="4"/>
  <c r="M32" i="4"/>
  <c r="E32" i="4"/>
  <c r="M28" i="4"/>
  <c r="E28" i="3"/>
  <c r="F32" i="3"/>
  <c r="P28" i="3"/>
  <c r="V32" i="3"/>
  <c r="L32" i="4"/>
  <c r="D32" i="4"/>
  <c r="L28" i="4"/>
  <c r="D28" i="4"/>
  <c r="Q32" i="3"/>
  <c r="S32" i="4"/>
  <c r="K32" i="4"/>
  <c r="S28" i="4"/>
  <c r="K28" i="4"/>
  <c r="C7" i="4"/>
  <c r="C28" i="2"/>
  <c r="C26" i="3" l="1"/>
  <c r="B9" i="1"/>
  <c r="B19" i="1"/>
  <c r="B28" i="3"/>
  <c r="H32" i="2"/>
  <c r="B35" i="2"/>
  <c r="B34" i="2"/>
  <c r="D32" i="2"/>
  <c r="F32" i="2"/>
  <c r="E32" i="2"/>
  <c r="C32" i="2"/>
  <c r="B22" i="2"/>
  <c r="B14" i="2"/>
  <c r="B25" i="2"/>
  <c r="B17" i="2"/>
  <c r="I32" i="1"/>
  <c r="E32" i="1"/>
  <c r="J32" i="1"/>
  <c r="H32" i="1"/>
  <c r="B33" i="1"/>
  <c r="I28" i="1"/>
  <c r="E28" i="1"/>
  <c r="K28" i="1"/>
  <c r="J28" i="1"/>
  <c r="B10" i="1"/>
  <c r="F7" i="1"/>
  <c r="F28" i="1"/>
  <c r="G28" i="1"/>
  <c r="F32" i="1"/>
  <c r="G32" i="1"/>
  <c r="K32" i="1"/>
  <c r="B21" i="1"/>
  <c r="C7" i="1"/>
  <c r="B24" i="1"/>
  <c r="B25" i="1"/>
  <c r="M31" i="17"/>
  <c r="N31" i="17" s="1"/>
  <c r="D31" i="17"/>
  <c r="M30" i="17"/>
  <c r="N30" i="17" s="1"/>
  <c r="I30" i="17"/>
  <c r="J30" i="17" s="1"/>
  <c r="D30" i="17"/>
  <c r="M29" i="17"/>
  <c r="N29" i="17" s="1"/>
  <c r="I29" i="17"/>
  <c r="J29" i="17" s="1"/>
  <c r="D29" i="17"/>
  <c r="M28" i="17"/>
  <c r="N28" i="17" s="1"/>
  <c r="I28" i="17"/>
  <c r="J28" i="17" s="1"/>
  <c r="M27" i="17"/>
  <c r="N27" i="17" s="1"/>
  <c r="I27" i="17"/>
  <c r="J27" i="17" s="1"/>
  <c r="D27" i="17"/>
  <c r="M26" i="17"/>
  <c r="N26" i="17" s="1"/>
  <c r="I26" i="17"/>
  <c r="J26" i="17" s="1"/>
  <c r="D26" i="17"/>
  <c r="M25" i="17"/>
  <c r="N25" i="17" s="1"/>
  <c r="I25" i="17"/>
  <c r="J25" i="17" s="1"/>
  <c r="D25" i="17"/>
  <c r="M24" i="17"/>
  <c r="N24" i="17" s="1"/>
  <c r="I24" i="17"/>
  <c r="J24" i="17" s="1"/>
  <c r="M23" i="17"/>
  <c r="N23" i="17" s="1"/>
  <c r="I23" i="17"/>
  <c r="J23" i="17" s="1"/>
  <c r="M22" i="17"/>
  <c r="N22" i="17" s="1"/>
  <c r="I22" i="17"/>
  <c r="J22" i="17" s="1"/>
  <c r="D22" i="17"/>
  <c r="M21" i="17"/>
  <c r="N21" i="17" s="1"/>
  <c r="I21" i="17"/>
  <c r="J21" i="17" s="1"/>
  <c r="D21" i="17"/>
  <c r="M20" i="17"/>
  <c r="N20" i="17" s="1"/>
  <c r="I20" i="17"/>
  <c r="D20" i="17"/>
  <c r="M19" i="17"/>
  <c r="N19" i="17" s="1"/>
  <c r="I19" i="17"/>
  <c r="J19" i="17" s="1"/>
  <c r="D19" i="17"/>
  <c r="M18" i="17"/>
  <c r="N18" i="17" s="1"/>
  <c r="I18" i="17"/>
  <c r="J18" i="17" s="1"/>
  <c r="D18" i="17"/>
  <c r="M17" i="17"/>
  <c r="N17" i="17" s="1"/>
  <c r="I17" i="17"/>
  <c r="J17" i="17" s="1"/>
  <c r="D17" i="17"/>
  <c r="M16" i="17"/>
  <c r="I16" i="17"/>
  <c r="J16" i="17" s="1"/>
  <c r="D16" i="17"/>
  <c r="M15" i="17"/>
  <c r="N15" i="17" s="1"/>
  <c r="I15" i="17"/>
  <c r="J15" i="17" s="1"/>
  <c r="D15" i="17"/>
  <c r="M14" i="17"/>
  <c r="N14" i="17" s="1"/>
  <c r="I14" i="17"/>
  <c r="J14" i="17" s="1"/>
  <c r="D14" i="17"/>
  <c r="M13" i="17"/>
  <c r="N13" i="17" s="1"/>
  <c r="I13" i="17"/>
  <c r="J13" i="17" s="1"/>
  <c r="D13" i="17"/>
  <c r="M12" i="17"/>
  <c r="N12" i="17" s="1"/>
  <c r="I12" i="17"/>
  <c r="J12" i="17" s="1"/>
  <c r="D12" i="17"/>
  <c r="M11" i="17"/>
  <c r="N11" i="17" s="1"/>
  <c r="I11" i="17"/>
  <c r="J11" i="17" s="1"/>
  <c r="D11" i="17"/>
  <c r="M10" i="17"/>
  <c r="I10" i="17"/>
  <c r="D10" i="17"/>
  <c r="M9" i="17"/>
  <c r="N9" i="17" s="1"/>
  <c r="I9" i="17"/>
  <c r="J9" i="17" s="1"/>
  <c r="D9" i="17"/>
  <c r="M8" i="17"/>
  <c r="N8" i="17" s="1"/>
  <c r="I8" i="17"/>
  <c r="J8" i="17" s="1"/>
  <c r="D8" i="17"/>
  <c r="M7" i="17"/>
  <c r="N7" i="17" s="1"/>
  <c r="I7" i="17"/>
  <c r="J7" i="17" s="1"/>
  <c r="D7" i="17"/>
  <c r="M6" i="17"/>
  <c r="N6" i="17" s="1"/>
  <c r="I6" i="17"/>
  <c r="J6" i="17" s="1"/>
  <c r="D6" i="17"/>
  <c r="M5" i="17"/>
  <c r="N5" i="17" s="1"/>
  <c r="I5" i="17"/>
  <c r="J5" i="17" s="1"/>
  <c r="M4" i="17"/>
  <c r="N4" i="17" s="1"/>
  <c r="I4" i="17"/>
  <c r="J4" i="17" s="1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9" i="6"/>
  <c r="B35" i="6"/>
  <c r="B30" i="6"/>
  <c r="B31" i="6"/>
  <c r="B33" i="6"/>
  <c r="B34" i="6"/>
  <c r="B29" i="6"/>
  <c r="B28" i="6"/>
  <c r="C26" i="6"/>
  <c r="C5" i="6" s="1"/>
  <c r="Q7" i="6"/>
  <c r="D7" i="6"/>
  <c r="D5" i="6" s="1"/>
  <c r="E7" i="6"/>
  <c r="E5" i="6" s="1"/>
  <c r="F7" i="6"/>
  <c r="F5" i="6" s="1"/>
  <c r="G7" i="6"/>
  <c r="G5" i="6" s="1"/>
  <c r="H7" i="6"/>
  <c r="H5" i="6" s="1"/>
  <c r="I7" i="6"/>
  <c r="J7" i="6"/>
  <c r="J5" i="6" s="1"/>
  <c r="K7" i="6"/>
  <c r="K5" i="6" s="1"/>
  <c r="L7" i="6"/>
  <c r="L5" i="6" s="1"/>
  <c r="M7" i="6"/>
  <c r="M5" i="6" s="1"/>
  <c r="N7" i="6"/>
  <c r="N5" i="6" s="1"/>
  <c r="O7" i="6"/>
  <c r="O5" i="6" s="1"/>
  <c r="P7" i="6"/>
  <c r="P5" i="6" s="1"/>
  <c r="B10" i="5"/>
  <c r="B11" i="5"/>
  <c r="B12" i="5"/>
  <c r="B13" i="5"/>
  <c r="B14" i="5"/>
  <c r="B15" i="5"/>
  <c r="B17" i="5"/>
  <c r="B18" i="5"/>
  <c r="B19" i="5"/>
  <c r="B20" i="5"/>
  <c r="B21" i="5"/>
  <c r="B22" i="5"/>
  <c r="B23" i="5"/>
  <c r="B24" i="5"/>
  <c r="B25" i="5"/>
  <c r="B9" i="5"/>
  <c r="B35" i="5"/>
  <c r="B30" i="5"/>
  <c r="B31" i="5"/>
  <c r="B32" i="5"/>
  <c r="B33" i="5"/>
  <c r="B34" i="5"/>
  <c r="B29" i="5"/>
  <c r="D7" i="5"/>
  <c r="D5" i="5" s="1"/>
  <c r="E7" i="5"/>
  <c r="E5" i="5" s="1"/>
  <c r="F7" i="5"/>
  <c r="F5" i="5" s="1"/>
  <c r="G7" i="5"/>
  <c r="G5" i="5" s="1"/>
  <c r="H7" i="5"/>
  <c r="H5" i="5" s="1"/>
  <c r="I7" i="5"/>
  <c r="I5" i="5" s="1"/>
  <c r="J7" i="5"/>
  <c r="J5" i="5" s="1"/>
  <c r="C5" i="5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9" i="4"/>
  <c r="B35" i="4"/>
  <c r="B30" i="4"/>
  <c r="B31" i="4"/>
  <c r="B32" i="4"/>
  <c r="B33" i="4"/>
  <c r="B34" i="4"/>
  <c r="B29" i="4"/>
  <c r="B28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C5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B35" i="3"/>
  <c r="B32" i="3"/>
  <c r="B33" i="3"/>
  <c r="B34" i="3"/>
  <c r="B30" i="3"/>
  <c r="B31" i="3"/>
  <c r="B2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9" i="3"/>
  <c r="I32" i="2"/>
  <c r="J32" i="2"/>
  <c r="D28" i="2"/>
  <c r="E28" i="2"/>
  <c r="H28" i="2"/>
  <c r="I28" i="2"/>
  <c r="A36" i="6"/>
  <c r="A36" i="5"/>
  <c r="A36" i="4"/>
  <c r="A36" i="3"/>
  <c r="H5" i="4" l="1"/>
  <c r="D5" i="17"/>
  <c r="E5" i="17" s="1"/>
  <c r="F5" i="17" s="1"/>
  <c r="D26" i="9"/>
  <c r="B26" i="9" s="1"/>
  <c r="D18" i="9"/>
  <c r="B18" i="9" s="1"/>
  <c r="R5" i="4"/>
  <c r="J5" i="4"/>
  <c r="N5" i="4"/>
  <c r="F5" i="4"/>
  <c r="B26" i="6"/>
  <c r="I5" i="6"/>
  <c r="B26" i="5"/>
  <c r="P5" i="4"/>
  <c r="F26" i="1"/>
  <c r="F5" i="1" s="1"/>
  <c r="O5" i="4"/>
  <c r="G5" i="4"/>
  <c r="L5" i="4"/>
  <c r="D5" i="4"/>
  <c r="B26" i="4"/>
  <c r="Q5" i="4"/>
  <c r="I5" i="4"/>
  <c r="M5" i="4"/>
  <c r="E5" i="4"/>
  <c r="S5" i="4"/>
  <c r="K5" i="4"/>
  <c r="B7" i="4"/>
  <c r="U5" i="3"/>
  <c r="M5" i="3"/>
  <c r="T5" i="3"/>
  <c r="L5" i="3"/>
  <c r="E5" i="3"/>
  <c r="D5" i="3"/>
  <c r="S5" i="3"/>
  <c r="K5" i="3"/>
  <c r="C5" i="3"/>
  <c r="B26" i="3"/>
  <c r="R5" i="3"/>
  <c r="J5" i="3"/>
  <c r="Q5" i="3"/>
  <c r="I5" i="3"/>
  <c r="H5" i="3"/>
  <c r="O5" i="3"/>
  <c r="G5" i="3"/>
  <c r="P5" i="3"/>
  <c r="V5" i="3"/>
  <c r="N5" i="3"/>
  <c r="F5" i="3"/>
  <c r="B7" i="3"/>
  <c r="J26" i="1"/>
  <c r="G26" i="1"/>
  <c r="B20" i="1"/>
  <c r="E26" i="1"/>
  <c r="H26" i="2"/>
  <c r="K7" i="1"/>
  <c r="D7" i="2"/>
  <c r="B23" i="2"/>
  <c r="B11" i="2"/>
  <c r="B19" i="2"/>
  <c r="D20" i="9" s="1"/>
  <c r="B20" i="9" s="1"/>
  <c r="F7" i="2"/>
  <c r="B35" i="1"/>
  <c r="D36" i="9" s="1"/>
  <c r="B36" i="9" s="1"/>
  <c r="B9" i="2"/>
  <c r="D10" i="9" s="1"/>
  <c r="B31" i="2"/>
  <c r="J28" i="2"/>
  <c r="J26" i="2" s="1"/>
  <c r="G32" i="2"/>
  <c r="B34" i="1"/>
  <c r="D35" i="9" s="1"/>
  <c r="B35" i="9" s="1"/>
  <c r="B21" i="2"/>
  <c r="D22" i="9" s="1"/>
  <c r="B22" i="9" s="1"/>
  <c r="B20" i="2"/>
  <c r="C26" i="1"/>
  <c r="C5" i="1" s="1"/>
  <c r="H7" i="1"/>
  <c r="E7" i="2"/>
  <c r="C26" i="2"/>
  <c r="B30" i="1"/>
  <c r="I7" i="1"/>
  <c r="B23" i="1"/>
  <c r="B14" i="1"/>
  <c r="D15" i="9" s="1"/>
  <c r="B15" i="9" s="1"/>
  <c r="B22" i="1"/>
  <c r="D23" i="9" s="1"/>
  <c r="B23" i="9" s="1"/>
  <c r="B29" i="1"/>
  <c r="B16" i="2"/>
  <c r="D17" i="9" s="1"/>
  <c r="B17" i="9" s="1"/>
  <c r="B24" i="2"/>
  <c r="D25" i="9" s="1"/>
  <c r="B25" i="9" s="1"/>
  <c r="B10" i="2"/>
  <c r="D11" i="9" s="1"/>
  <c r="B11" i="9" s="1"/>
  <c r="B18" i="2"/>
  <c r="G7" i="2"/>
  <c r="B18" i="1"/>
  <c r="B31" i="1"/>
  <c r="E7" i="1"/>
  <c r="G7" i="1"/>
  <c r="K26" i="1"/>
  <c r="H7" i="2"/>
  <c r="B29" i="2"/>
  <c r="H28" i="1"/>
  <c r="H26" i="1" s="1"/>
  <c r="B12" i="1"/>
  <c r="J7" i="1"/>
  <c r="D28" i="1"/>
  <c r="C7" i="2"/>
  <c r="B15" i="2"/>
  <c r="I7" i="2"/>
  <c r="F28" i="2"/>
  <c r="F26" i="2" s="1"/>
  <c r="B13" i="1"/>
  <c r="I26" i="1"/>
  <c r="G28" i="2"/>
  <c r="E26" i="2"/>
  <c r="I26" i="2"/>
  <c r="B33" i="2"/>
  <c r="B32" i="2" s="1"/>
  <c r="B13" i="2"/>
  <c r="D7" i="1"/>
  <c r="B11" i="1"/>
  <c r="B12" i="2"/>
  <c r="E7" i="17"/>
  <c r="F7" i="17" s="1"/>
  <c r="E9" i="17"/>
  <c r="F9" i="17" s="1"/>
  <c r="E11" i="17"/>
  <c r="F11" i="17" s="1"/>
  <c r="E13" i="17"/>
  <c r="F13" i="17" s="1"/>
  <c r="E15" i="17"/>
  <c r="F15" i="17" s="1"/>
  <c r="E17" i="17"/>
  <c r="F17" i="17" s="1"/>
  <c r="E19" i="17"/>
  <c r="F19" i="17" s="1"/>
  <c r="E21" i="17"/>
  <c r="F21" i="17" s="1"/>
  <c r="E25" i="17"/>
  <c r="F25" i="17" s="1"/>
  <c r="E27" i="17"/>
  <c r="F27" i="17" s="1"/>
  <c r="E29" i="17"/>
  <c r="F29" i="17" s="1"/>
  <c r="E31" i="17"/>
  <c r="F31" i="17" s="1"/>
  <c r="D32" i="1"/>
  <c r="B30" i="2"/>
  <c r="J7" i="2"/>
  <c r="D26" i="2"/>
  <c r="E6" i="17"/>
  <c r="F6" i="17" s="1"/>
  <c r="E8" i="17"/>
  <c r="F8" i="17" s="1"/>
  <c r="E10" i="17"/>
  <c r="E12" i="17"/>
  <c r="F12" i="17" s="1"/>
  <c r="E14" i="17"/>
  <c r="F14" i="17" s="1"/>
  <c r="E16" i="17"/>
  <c r="F16" i="17" s="1"/>
  <c r="E18" i="17"/>
  <c r="F18" i="17" s="1"/>
  <c r="E20" i="17"/>
  <c r="F20" i="17" s="1"/>
  <c r="E22" i="17"/>
  <c r="F22" i="17" s="1"/>
  <c r="D24" i="17"/>
  <c r="E26" i="17"/>
  <c r="F26" i="17" s="1"/>
  <c r="D28" i="17"/>
  <c r="E30" i="17"/>
  <c r="F30" i="17" s="1"/>
  <c r="Q5" i="6"/>
  <c r="B7" i="5"/>
  <c r="B7" i="6"/>
  <c r="E5" i="2" l="1"/>
  <c r="D12" i="9"/>
  <c r="B12" i="9" s="1"/>
  <c r="B5" i="6"/>
  <c r="D32" i="9"/>
  <c r="B32" i="9" s="1"/>
  <c r="J5" i="2"/>
  <c r="D14" i="9"/>
  <c r="B14" i="9" s="1"/>
  <c r="D24" i="9"/>
  <c r="B24" i="9" s="1"/>
  <c r="J5" i="1"/>
  <c r="F5" i="2"/>
  <c r="D16" i="9"/>
  <c r="B16" i="9" s="1"/>
  <c r="D19" i="9"/>
  <c r="B19" i="9" s="1"/>
  <c r="E28" i="17"/>
  <c r="F28" i="17" s="1"/>
  <c r="B10" i="9"/>
  <c r="D21" i="9"/>
  <c r="B21" i="9" s="1"/>
  <c r="D13" i="9"/>
  <c r="B13" i="9" s="1"/>
  <c r="D34" i="9"/>
  <c r="D31" i="9"/>
  <c r="B31" i="9" s="1"/>
  <c r="D30" i="9"/>
  <c r="G26" i="2"/>
  <c r="G5" i="2" s="1"/>
  <c r="D5" i="2"/>
  <c r="C5" i="2"/>
  <c r="B5" i="5"/>
  <c r="B5" i="4"/>
  <c r="H5" i="2"/>
  <c r="G5" i="1"/>
  <c r="B5" i="3"/>
  <c r="E5" i="1"/>
  <c r="K5" i="1"/>
  <c r="H5" i="1"/>
  <c r="D26" i="1"/>
  <c r="D5" i="1" s="1"/>
  <c r="B28" i="2"/>
  <c r="B26" i="2" s="1"/>
  <c r="B32" i="1"/>
  <c r="B7" i="2"/>
  <c r="I5" i="2"/>
  <c r="B28" i="1"/>
  <c r="I5" i="1"/>
  <c r="E24" i="17"/>
  <c r="F24" i="17" s="1"/>
  <c r="D23" i="17"/>
  <c r="B7" i="1"/>
  <c r="D8" i="9" l="1"/>
  <c r="B8" i="9" s="1"/>
  <c r="B30" i="9"/>
  <c r="D29" i="9"/>
  <c r="D33" i="9"/>
  <c r="B33" i="9" s="1"/>
  <c r="B34" i="9"/>
  <c r="B26" i="1"/>
  <c r="B5" i="1" s="1"/>
  <c r="B5" i="2"/>
  <c r="E23" i="17"/>
  <c r="F23" i="17" s="1"/>
  <c r="D4" i="17"/>
  <c r="E4" i="17" s="1"/>
  <c r="F4" i="17" s="1"/>
  <c r="B29" i="9" l="1"/>
  <c r="D27" i="9"/>
  <c r="B27" i="9" l="1"/>
  <c r="B6" i="9" s="1"/>
  <c r="D6" i="9"/>
</calcChain>
</file>

<file path=xl/sharedStrings.xml><?xml version="1.0" encoding="utf-8"?>
<sst xmlns="http://schemas.openxmlformats.org/spreadsheetml/2006/main" count="465" uniqueCount="253">
  <si>
    <t>(คัน : Unit)</t>
  </si>
  <si>
    <t xml:space="preserve">ประเภทรถ </t>
  </si>
  <si>
    <t>รวมภาคกลาง</t>
  </si>
  <si>
    <t>ชัยนาท</t>
  </si>
  <si>
    <t>สิงห์บุรี</t>
  </si>
  <si>
    <t>ลพบุรี</t>
  </si>
  <si>
    <t>อ่างทอง</t>
  </si>
  <si>
    <t>สระบุรี</t>
  </si>
  <si>
    <t xml:space="preserve"> พระนครศรีอยุธยา</t>
  </si>
  <si>
    <t>ปทุมธานี</t>
  </si>
  <si>
    <t>นนทบุรี</t>
  </si>
  <si>
    <t>สมุทรปราการ</t>
  </si>
  <si>
    <t>(Type of Vehicle)</t>
  </si>
  <si>
    <t>Central</t>
  </si>
  <si>
    <t>Chai Nat</t>
  </si>
  <si>
    <t>Sing Buri</t>
  </si>
  <si>
    <t>Lop Buri</t>
  </si>
  <si>
    <t>Ang Thong</t>
  </si>
  <si>
    <t>Saraburi</t>
  </si>
  <si>
    <t>Ayuthaya</t>
  </si>
  <si>
    <t>Pathum Thani</t>
  </si>
  <si>
    <t>Nonthaburi</t>
  </si>
  <si>
    <t>Samut Prakarn</t>
  </si>
  <si>
    <t xml:space="preserve">  รวมทั้งสิ้น </t>
  </si>
  <si>
    <t xml:space="preserve">  Grand Total</t>
  </si>
  <si>
    <t xml:space="preserve">  ก. รวมรถตามกฎหมายว่าด้วยรถยนต์  </t>
  </si>
  <si>
    <t>Total Vehicle under Motor Vehicle Act</t>
  </si>
  <si>
    <t xml:space="preserve">    รย. 1 รถยนต์นั่งส่วนบุคคลไม่เกิน 7 คน Sedan (Not more than 7 Pass.)</t>
  </si>
  <si>
    <t xml:space="preserve">    รย. 2 รถยนต์นั่งส่วนบุคคลเกิน 7 คน Microbus &amp; Passenger Van</t>
  </si>
  <si>
    <t xml:space="preserve">    รย. 3 รถยนต์บรรทุกส่วนบุคคล Van &amp; Pick Up</t>
  </si>
  <si>
    <t xml:space="preserve">    รย. 4 รถยนต์สามล้อส่วนบุคคล Motortricycle</t>
  </si>
  <si>
    <t xml:space="preserve">    รย. 5 รถยนต์รับจ้างระหว่างจังหวัด Interprovincial Taxi</t>
  </si>
  <si>
    <t xml:space="preserve">    รย. 6 รถยนต์รับจ้างบรรทุกคนโดยสารไม่เกิน 7 คน Urban Taxi</t>
  </si>
  <si>
    <t xml:space="preserve">    รย. 7 รถยนต์สี่ล้อเล็กรับจ้าง Fixed Route Taxi</t>
  </si>
  <si>
    <t xml:space="preserve">    รย. 8 รถยนต์รับจ้างสามล้อ Motortricycle Taxi (Tuk Tuk)</t>
  </si>
  <si>
    <t xml:space="preserve">    รย. 9 รถยนต์บริการธุรกิจ Hotel Taxi</t>
  </si>
  <si>
    <t xml:space="preserve">    รย.10 รถยนต์บริการทัศนาจร Tour Taxi</t>
  </si>
  <si>
    <t xml:space="preserve">    รย.11 รถยนต์บริการให้เช่า Car For Hire</t>
  </si>
  <si>
    <t xml:space="preserve">    รย.12 รถจักรยานยนต์ Motorcycle</t>
  </si>
  <si>
    <t xml:space="preserve">    รย.13 รถแทรกเตอร์ Tractor</t>
  </si>
  <si>
    <t xml:space="preserve">    รย.14 รถบดถนน Road Roller</t>
  </si>
  <si>
    <t xml:space="preserve">    รย.15 รถใช้งานเกษตรกรรม Farm Vehicle</t>
  </si>
  <si>
    <t xml:space="preserve">    รย.16 รถพ่วง Automobile Trailer</t>
  </si>
  <si>
    <t xml:space="preserve">    รย.17 รถจักรยานยนต์สาธารณะ Public Motorcycle</t>
  </si>
  <si>
    <t xml:space="preserve">  ข. รวมรถตามกฎหมายว่าด้วยการขนส่งทางบก   </t>
  </si>
  <si>
    <t>Total Vehicle under Land Transport Act</t>
  </si>
  <si>
    <t xml:space="preserve">    รวมรถโดยสาร Bus : Total</t>
  </si>
  <si>
    <t xml:space="preserve">    แยกเป็น - ประจำทาง Fixed Route Bus</t>
  </si>
  <si>
    <t xml:space="preserve">                  - ไม่ประจำทาง Non Fixed Route Bus</t>
  </si>
  <si>
    <t xml:space="preserve">                  - ส่วนบุคคล Private Bus</t>
  </si>
  <si>
    <t xml:space="preserve">    รวมรถบรรทุก Truck : Total</t>
  </si>
  <si>
    <t xml:space="preserve">    แยกเป็น - ไม่ประจำทาง Non Fixed Route Truck</t>
  </si>
  <si>
    <t xml:space="preserve">                  - ส่วนบุคคล Private Truck</t>
  </si>
  <si>
    <t>รวมภาคตะวันออก</t>
  </si>
  <si>
    <t>นครนายก</t>
  </si>
  <si>
    <t>ปราจีนบุรี</t>
  </si>
  <si>
    <t>ฉะเชิงเทรา</t>
  </si>
  <si>
    <t>ชลบุรี</t>
  </si>
  <si>
    <t>ระยอง</t>
  </si>
  <si>
    <t>จันทบุรี</t>
  </si>
  <si>
    <t>ตราด</t>
  </si>
  <si>
    <t>สระแก้ว</t>
  </si>
  <si>
    <t>Eastern</t>
  </si>
  <si>
    <t>Nakhon Nayok</t>
  </si>
  <si>
    <t>Prachin Buri</t>
  </si>
  <si>
    <t>Chachoengsao</t>
  </si>
  <si>
    <t>Chonburi</t>
  </si>
  <si>
    <t>Rayong</t>
  </si>
  <si>
    <t>Chanthaburi</t>
  </si>
  <si>
    <t>Trad</t>
  </si>
  <si>
    <t>Sra Kaew</t>
  </si>
  <si>
    <t>รวมภาคตะวันออกเฉียงเหนือ</t>
  </si>
  <si>
    <t>ชัยภูมิ</t>
  </si>
  <si>
    <t>ยโสธร</t>
  </si>
  <si>
    <t>อุบลราชธานี</t>
  </si>
  <si>
    <t>ศรีสะเกษ</t>
  </si>
  <si>
    <t>บุรีรัมย์</t>
  </si>
  <si>
    <t>นครราชสีมา</t>
  </si>
  <si>
    <t>สุรินทร์</t>
  </si>
  <si>
    <t>อำนาจเจริญ</t>
  </si>
  <si>
    <t>หนองบัวลำภู</t>
  </si>
  <si>
    <t>หนองคาย</t>
  </si>
  <si>
    <t>เลย</t>
  </si>
  <si>
    <t>อุดรธานี</t>
  </si>
  <si>
    <t>นครพนม</t>
  </si>
  <si>
    <t>สกลนคร</t>
  </si>
  <si>
    <t>ขอนแก่น</t>
  </si>
  <si>
    <t>กาฬสินธุ์</t>
  </si>
  <si>
    <t>มหาสารคาม</t>
  </si>
  <si>
    <t>ร้อยเอ็ด</t>
  </si>
  <si>
    <t>มุกดาหาร</t>
  </si>
  <si>
    <t>North Eastern</t>
  </si>
  <si>
    <t>Chaiyaphum</t>
  </si>
  <si>
    <t>Yasothon</t>
  </si>
  <si>
    <t>Ubon Ratchathani</t>
  </si>
  <si>
    <t>Si Sa Ket</t>
  </si>
  <si>
    <t>Buri Rum</t>
  </si>
  <si>
    <t>Nakhon Ratchasima</t>
  </si>
  <si>
    <t>Surin</t>
  </si>
  <si>
    <t>Amnat Charoen</t>
  </si>
  <si>
    <t>Nong Bua Lamphu</t>
  </si>
  <si>
    <t>Nong Khai</t>
  </si>
  <si>
    <t>Loei</t>
  </si>
  <si>
    <t>Udon Thani</t>
  </si>
  <si>
    <t>Nakhon Phanom</t>
  </si>
  <si>
    <t>Sakon Nakhon</t>
  </si>
  <si>
    <t>Khon Kaen</t>
  </si>
  <si>
    <t>Kalasin</t>
  </si>
  <si>
    <t>Maha Sarakham</t>
  </si>
  <si>
    <t>Roi Et</t>
  </si>
  <si>
    <t>Mukdahan</t>
  </si>
  <si>
    <t>รวมภาคเหนือ</t>
  </si>
  <si>
    <t>เชียงราย</t>
  </si>
  <si>
    <t>แม่ฮองสอน</t>
  </si>
  <si>
    <t>เชียงใหม่</t>
  </si>
  <si>
    <t>พะเยา</t>
  </si>
  <si>
    <t>น่าน</t>
  </si>
  <si>
    <t>ลำพูน</t>
  </si>
  <si>
    <t>ลำปาง</t>
  </si>
  <si>
    <t>แพร่</t>
  </si>
  <si>
    <t>อุตรดิตถ์</t>
  </si>
  <si>
    <t>สุโขทัย</t>
  </si>
  <si>
    <t>ตาก</t>
  </si>
  <si>
    <t>พิษณุโลก</t>
  </si>
  <si>
    <t>กำแพงเพชร</t>
  </si>
  <si>
    <t>พิจิตร</t>
  </si>
  <si>
    <t>เพชรบูรณ์</t>
  </si>
  <si>
    <t>นครสวรรค์</t>
  </si>
  <si>
    <t>อุทัยธานี</t>
  </si>
  <si>
    <t>Northern</t>
  </si>
  <si>
    <t>Chiang Rai</t>
  </si>
  <si>
    <t>Mae Hong Son</t>
  </si>
  <si>
    <t>Chiang Mai</t>
  </si>
  <si>
    <t>Phayao</t>
  </si>
  <si>
    <t>nan</t>
  </si>
  <si>
    <t>Lamphun</t>
  </si>
  <si>
    <t>Lampang</t>
  </si>
  <si>
    <t>Phrae</t>
  </si>
  <si>
    <t>Uttaradit</t>
  </si>
  <si>
    <t>Sukhothai</t>
  </si>
  <si>
    <t>Tak</t>
  </si>
  <si>
    <t>Phitsanulok</t>
  </si>
  <si>
    <t>Kamphaeng Phet</t>
  </si>
  <si>
    <t>Phichit</t>
  </si>
  <si>
    <t>Phetchabun</t>
  </si>
  <si>
    <t>Nakhon Sawan</t>
  </si>
  <si>
    <t>Uthai Thani</t>
  </si>
  <si>
    <t>รวมภาคตะวันตก</t>
  </si>
  <si>
    <t>สุพรรณบุรี</t>
  </si>
  <si>
    <t>กาญจนบุรี</t>
  </si>
  <si>
    <t>นครปฐม</t>
  </si>
  <si>
    <t>ราชบุรี</t>
  </si>
  <si>
    <t>สมุทรสาคร</t>
  </si>
  <si>
    <t>สมุทรสงคราม</t>
  </si>
  <si>
    <t>เพชรบุรี</t>
  </si>
  <si>
    <t>ประจวบคีรีขันธ์</t>
  </si>
  <si>
    <t>Western</t>
  </si>
  <si>
    <t>Suphan Buri</t>
  </si>
  <si>
    <t>Khanchanaburi</t>
  </si>
  <si>
    <t>Nakhon Pathom</t>
  </si>
  <si>
    <t>Ratchaburi</t>
  </si>
  <si>
    <t>Samut Sakorn</t>
  </si>
  <si>
    <t>Samut Songkram</t>
  </si>
  <si>
    <t>Petchaburi</t>
  </si>
  <si>
    <t>Prachuap Kiri Khan</t>
  </si>
  <si>
    <t>รวมภาคใต้</t>
  </si>
  <si>
    <t>ชุมพร</t>
  </si>
  <si>
    <t>ระนอง</t>
  </si>
  <si>
    <t>สุราษฎร์ธานี</t>
  </si>
  <si>
    <t>พังงา</t>
  </si>
  <si>
    <t>นครศรีธรรมราช</t>
  </si>
  <si>
    <t>กระบี่</t>
  </si>
  <si>
    <t>ภูเก็ต</t>
  </si>
  <si>
    <t>พัทลุง</t>
  </si>
  <si>
    <t>ตรัง</t>
  </si>
  <si>
    <t>สงขลา</t>
  </si>
  <si>
    <t>สตูล</t>
  </si>
  <si>
    <t>ปัตตานี</t>
  </si>
  <si>
    <t>ยะลา</t>
  </si>
  <si>
    <t>นราธิวาส</t>
  </si>
  <si>
    <t>Southern</t>
  </si>
  <si>
    <t>Chumphon</t>
  </si>
  <si>
    <t>Ranong</t>
  </si>
  <si>
    <t>Surat Thani</t>
  </si>
  <si>
    <t>Pang Nga</t>
  </si>
  <si>
    <t>Nakhon Si Thammarat</t>
  </si>
  <si>
    <t>Krabi</t>
  </si>
  <si>
    <t>Phuket</t>
  </si>
  <si>
    <t>Phatthalung</t>
  </si>
  <si>
    <t>Trang</t>
  </si>
  <si>
    <t>Songkhla</t>
  </si>
  <si>
    <t>Satun</t>
  </si>
  <si>
    <t>Pattani</t>
  </si>
  <si>
    <t>Yala</t>
  </si>
  <si>
    <t>Narathiwat</t>
  </si>
  <si>
    <t>ประเภทรถ</t>
  </si>
  <si>
    <t>ทั่วประเทศ</t>
  </si>
  <si>
    <t>ส่วนกลาง (กรุงเทพฯ)</t>
  </si>
  <si>
    <t>ส่วนภูมิภาค</t>
  </si>
  <si>
    <t>Type of Vehicle</t>
  </si>
  <si>
    <t>Whole Kingdom</t>
  </si>
  <si>
    <t>Bangkok</t>
  </si>
  <si>
    <t>Regional</t>
  </si>
  <si>
    <t>รวมทั้งสิ้น</t>
  </si>
  <si>
    <t>Grand Total</t>
  </si>
  <si>
    <t>ก. รวมรถตามกฎหมายว่าด้วยรถยนต์</t>
  </si>
  <si>
    <t xml:space="preserve">    Total Vehicle under Motor Vehicle Act</t>
  </si>
  <si>
    <t>ข. รวมรถตามกฎหมายว่าด้วยการขนส่งทางบก</t>
  </si>
  <si>
    <t xml:space="preserve">    Total Vehicle under Land Transport Act</t>
  </si>
  <si>
    <t>กลุ่มสถิติการขนส่ง  กองแผนงาน  กรมการขนส่งทางบก</t>
  </si>
  <si>
    <t>บึงกาฬ</t>
  </si>
  <si>
    <t>Bueng Kan</t>
  </si>
  <si>
    <t>(Transport Statistics Group, Planning Division , Department of Land Transport)</t>
  </si>
  <si>
    <t>จำนวนรถจดทะเบียนใหม่</t>
  </si>
  <si>
    <t>Number of new registered vehicles</t>
  </si>
  <si>
    <t>สาขา อ.เบตง</t>
  </si>
  <si>
    <t>Bae Tong</t>
  </si>
  <si>
    <t>ส่วนกลาง</t>
  </si>
  <si>
    <t>จำนวนรถเปลี่ยนแปลง</t>
  </si>
  <si>
    <t>อัตราการเปลี่ยนแปลง</t>
  </si>
  <si>
    <t xml:space="preserve">  รวมทั้งสิ้น</t>
  </si>
  <si>
    <t xml:space="preserve">  ก. รวมรถตามกฎหมายว่าด้วยรถยนต์</t>
  </si>
  <si>
    <t xml:space="preserve">      รย. 1  รถยนต์นั่งส่วนบุคคลไม่เกิน 7 คน</t>
  </si>
  <si>
    <t xml:space="preserve">      รย. 2  รถยนต์นั่งส่วนบุคคลเกิน 7 คน</t>
  </si>
  <si>
    <t xml:space="preserve">      รย. 3  รถยนต์บรรทุกส่วนบุคคล</t>
  </si>
  <si>
    <t xml:space="preserve">      รย. 4  รถยนต์สามล้อส่วนบุคคล</t>
  </si>
  <si>
    <t xml:space="preserve">      รย. 5  รถยนต์รับจ้างระหว่างจังหวัด</t>
  </si>
  <si>
    <t xml:space="preserve">      รย. 6  รถยนต์รับจ้างบรรทุกคนโดยสารไม่เกิน 7 คน</t>
  </si>
  <si>
    <t xml:space="preserve">      รย. 7  รถยนต์สี่ล้อเล็กรับจ้าง</t>
  </si>
  <si>
    <t xml:space="preserve">      รย. 8  รถยนต์รับจ้างสามล้อ</t>
  </si>
  <si>
    <t xml:space="preserve">      รย. 9  รถยนต์บริการธุรกิจ</t>
  </si>
  <si>
    <t xml:space="preserve">      รย. 10 รถยนต์บริการทัศนาจร</t>
  </si>
  <si>
    <t xml:space="preserve">      รย. 11 รถยนต์บริการให้เช่า</t>
  </si>
  <si>
    <t xml:space="preserve">      รย. 12 รถจักรยานยนต์ส่วนบุคคล</t>
  </si>
  <si>
    <t xml:space="preserve">      รย. 13 รถแทรกเตอร์</t>
  </si>
  <si>
    <t xml:space="preserve">      รย. 14 รถบดถนน</t>
  </si>
  <si>
    <t xml:space="preserve">      รย. 15 รถใช้งานเกษตรกรรม</t>
  </si>
  <si>
    <t xml:space="preserve">      รย. 16 รถพ่วง</t>
  </si>
  <si>
    <t xml:space="preserve">      รย. 17 รถจักรยานยนต์สาธารณะ</t>
  </si>
  <si>
    <t xml:space="preserve">  ข. รวมรถตามกฎหมายว่าด้วยการขนส่งทางบก</t>
  </si>
  <si>
    <t xml:space="preserve">      รวมรถโดยสาร</t>
  </si>
  <si>
    <t xml:space="preserve">      แยกเป็น</t>
  </si>
  <si>
    <t xml:space="preserve"> - ประจำทาง</t>
  </si>
  <si>
    <t xml:space="preserve"> - ไม่ประจำทาง</t>
  </si>
  <si>
    <t xml:space="preserve"> - ส่วนบุคคล</t>
  </si>
  <si>
    <t xml:space="preserve">      รวมรถบรรทุก</t>
  </si>
  <si>
    <t xml:space="preserve">      รถขนาดเล็ก</t>
  </si>
  <si>
    <t xml:space="preserve">    รถขนาดเล็ก Small Rural Bus</t>
  </si>
  <si>
    <t>ปี พ.ศ.2561 / ค.ศ.2018</t>
  </si>
  <si>
    <t>จำนวนรถที่จดทะเบียนใหม่ตั้งแต่วันที่  1  มกราคม - 31 ธันวาคม  2561</t>
  </si>
  <si>
    <t>Number of  New Registered Vehicle in Thailand during 1 January - 31 December 2018</t>
  </si>
  <si>
    <t>จำนวนรถที่จดทะเบียนใหม่ตั้งแต่วันที่  1  มกราคม - 31 ธันวาคม  2561   Number of  New Registered Vehicle in Thailand during 1 January - 31 December 2018</t>
  </si>
  <si>
    <t>ตารางเปรียบเทียบจำนวนรถที่จดทะเบียนใหม่ตามกฎหมายว่าด้วยรถยนต์  กฎหมายว่าด้วยการขนส่งทางบก    ปี พ.ศ. 2560 และ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</si>
</sst>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0.000"/>
    <numFmt numFmtId="190" formatCode="_-* #,##0_-;\-* #,##0_-;_-* &quot;-&quot;??_-;_-@_-"/>
    <numFmt numFmtId="191" formatCode="#,##0\ \ ;[Red]\(#,##0\)\ \ "/>
    <numFmt numFmtId="192" formatCode="#,##0.00\ \ ;[Red]\(#,##0.00\)\ \ "/>
  </numFmts>
  <fonts count="45" x14ac:knownFonts="1">
    <font>
      <sz val="14"/>
      <name val="AngsanaUPC"/>
    </font>
    <font>
      <sz val="14"/>
      <name val="AngsanaUPC"/>
      <family val="1"/>
      <charset val="222"/>
    </font>
    <font>
      <b/>
      <sz val="16"/>
      <color indexed="18"/>
      <name val="AngsanaUPC"/>
      <family val="1"/>
      <charset val="222"/>
    </font>
    <font>
      <sz val="14"/>
      <color indexed="18"/>
      <name val="AngsanaUPC"/>
      <family val="1"/>
      <charset val="222"/>
    </font>
    <font>
      <b/>
      <sz val="14"/>
      <color indexed="18"/>
      <name val="AngsanaUPC"/>
      <family val="1"/>
      <charset val="222"/>
    </font>
    <font>
      <b/>
      <sz val="14"/>
      <color indexed="61"/>
      <name val="AngsanaUPC"/>
      <family val="1"/>
      <charset val="222"/>
    </font>
    <font>
      <b/>
      <sz val="14"/>
      <color indexed="16"/>
      <name val="AngsanaUPC"/>
      <family val="1"/>
      <charset val="222"/>
    </font>
    <font>
      <sz val="14"/>
      <color indexed="16"/>
      <name val="AngsanaUPC"/>
      <family val="1"/>
      <charset val="222"/>
    </font>
    <font>
      <b/>
      <sz val="14"/>
      <color indexed="53"/>
      <name val="AngsanaUPC"/>
      <family val="1"/>
      <charset val="222"/>
    </font>
    <font>
      <sz val="14"/>
      <color indexed="53"/>
      <name val="AngsanaUPC"/>
      <family val="1"/>
      <charset val="222"/>
    </font>
    <font>
      <b/>
      <i/>
      <sz val="12"/>
      <color indexed="18"/>
      <name val="AngsanaUPC"/>
      <family val="1"/>
      <charset val="222"/>
    </font>
    <font>
      <sz val="12"/>
      <color indexed="10"/>
      <name val="AngsanaUPC"/>
      <family val="1"/>
      <charset val="222"/>
    </font>
    <font>
      <sz val="14"/>
      <name val="CordiaUPC"/>
      <family val="2"/>
      <charset val="222"/>
    </font>
    <font>
      <sz val="16"/>
      <color indexed="18"/>
      <name val="AngsanaUPC"/>
      <family val="1"/>
      <charset val="222"/>
    </font>
    <font>
      <b/>
      <i/>
      <sz val="14"/>
      <color indexed="18"/>
      <name val="AngsanaUPC"/>
      <family val="1"/>
      <charset val="222"/>
    </font>
    <font>
      <i/>
      <sz val="14"/>
      <color indexed="18"/>
      <name val="AngsanaUPC"/>
      <family val="1"/>
      <charset val="222"/>
    </font>
    <font>
      <sz val="14"/>
      <name val="Cordia New"/>
      <family val="2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b/>
      <sz val="36"/>
      <name val="Angsana New"/>
      <family val="1"/>
    </font>
    <font>
      <b/>
      <sz val="30"/>
      <name val="Angsana New"/>
      <family val="1"/>
    </font>
    <font>
      <sz val="14"/>
      <name val="CordiaUPC"/>
      <family val="2"/>
      <charset val="222"/>
    </font>
    <font>
      <sz val="14"/>
      <name val="AngsanaUPC"/>
      <family val="1"/>
      <charset val="222"/>
    </font>
    <font>
      <sz val="14"/>
      <name val="Cordia New"/>
      <family val="2"/>
    </font>
    <font>
      <b/>
      <sz val="16"/>
      <name val="Angsana New"/>
      <family val="1"/>
    </font>
    <font>
      <b/>
      <sz val="14"/>
      <name val="Angsana New"/>
      <family val="1"/>
    </font>
    <font>
      <sz val="14"/>
      <name val="Angsana New"/>
      <family val="1"/>
    </font>
    <font>
      <sz val="14"/>
      <color indexed="10"/>
      <name val="Angsana New"/>
      <family val="1"/>
    </font>
    <font>
      <b/>
      <sz val="12"/>
      <color indexed="12"/>
      <name val="AngsanaUPC"/>
      <family val="1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gray0625">
        <bgColor indexed="15"/>
      </patternFill>
    </fill>
    <fill>
      <patternFill patternType="solid">
        <fgColor indexed="15"/>
        <bgColor indexed="64"/>
      </patternFill>
    </fill>
    <fill>
      <patternFill patternType="solid">
        <fgColor theme="9" tint="0.39997558519241921"/>
        <b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45"/>
      </patternFill>
    </fill>
    <fill>
      <patternFill patternType="solid">
        <fgColor indexed="65"/>
        <bgColor indexed="52"/>
      </patternFill>
    </fill>
    <fill>
      <patternFill patternType="solid">
        <fgColor indexed="65"/>
        <bgColor indexed="31"/>
      </patternFill>
    </fill>
    <fill>
      <patternFill patternType="solid">
        <fgColor theme="6" tint="0.39997558519241921"/>
        <bgColor indexed="11"/>
      </patternFill>
    </fill>
    <fill>
      <patternFill patternType="solid">
        <fgColor theme="6" tint="0.59999389629810485"/>
        <bgColor indexed="11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249977111117893"/>
        <bgColor indexed="45"/>
      </patternFill>
    </fill>
    <fill>
      <patternFill patternType="solid">
        <fgColor theme="6" tint="-0.249977111117893"/>
        <bgColor indexed="52"/>
      </patternFill>
    </fill>
    <fill>
      <patternFill patternType="solid">
        <fgColor theme="6" tint="0.79998168889431442"/>
        <bgColor indexed="31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2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/>
      <diagonal/>
    </border>
    <border>
      <left/>
      <right style="thin">
        <color indexed="28"/>
      </right>
      <top style="thin">
        <color indexed="28"/>
      </top>
      <bottom/>
      <diagonal/>
    </border>
    <border>
      <left style="thin">
        <color indexed="28"/>
      </left>
      <right style="thin">
        <color indexed="28"/>
      </right>
      <top/>
      <bottom style="thin">
        <color indexed="28"/>
      </bottom>
      <diagonal/>
    </border>
    <border>
      <left/>
      <right style="thin">
        <color indexed="28"/>
      </right>
      <top/>
      <bottom style="thin">
        <color indexed="2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18"/>
      </top>
      <bottom style="hair">
        <color indexed="18"/>
      </bottom>
      <diagonal/>
    </border>
    <border>
      <left style="hair">
        <color indexed="64"/>
      </left>
      <right style="thin">
        <color indexed="64"/>
      </right>
      <top style="hair">
        <color indexed="18"/>
      </top>
      <bottom style="hair">
        <color indexed="18"/>
      </bottom>
      <diagonal/>
    </border>
    <border>
      <left style="hair">
        <color indexed="64"/>
      </left>
      <right style="medium">
        <color indexed="64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medium">
        <color indexed="64"/>
      </right>
      <top style="hair">
        <color indexed="18"/>
      </top>
      <bottom style="hair">
        <color indexed="18"/>
      </bottom>
      <diagonal/>
    </border>
    <border>
      <left/>
      <right style="thin">
        <color indexed="64"/>
      </right>
      <top style="hair">
        <color indexed="18"/>
      </top>
      <bottom style="hair">
        <color indexed="18"/>
      </bottom>
      <diagonal/>
    </border>
    <border>
      <left/>
      <right style="medium">
        <color indexed="64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18"/>
      </top>
      <bottom style="hair">
        <color indexed="18"/>
      </bottom>
      <diagonal/>
    </border>
    <border>
      <left style="medium">
        <color indexed="64"/>
      </left>
      <right style="thin">
        <color indexed="64"/>
      </right>
      <top style="hair">
        <color indexed="18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18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1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1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18"/>
      </top>
      <bottom style="medium">
        <color indexed="64"/>
      </bottom>
      <diagonal/>
    </border>
    <border>
      <left/>
      <right style="medium">
        <color indexed="64"/>
      </right>
      <top style="hair">
        <color indexed="18"/>
      </top>
      <bottom style="medium">
        <color indexed="64"/>
      </bottom>
      <diagonal/>
    </border>
    <border>
      <left style="medium">
        <color indexed="64"/>
      </left>
      <right/>
      <top style="hair">
        <color indexed="18"/>
      </top>
      <bottom style="hair">
        <color indexed="18"/>
      </bottom>
      <diagonal/>
    </border>
    <border>
      <left style="medium">
        <color indexed="64"/>
      </left>
      <right/>
      <top/>
      <bottom style="hair">
        <color indexed="18"/>
      </bottom>
      <diagonal/>
    </border>
    <border>
      <left style="medium">
        <color indexed="64"/>
      </left>
      <right/>
      <top style="hair">
        <color indexed="1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18"/>
      </bottom>
      <diagonal/>
    </border>
    <border>
      <left/>
      <right style="thin">
        <color indexed="64"/>
      </right>
      <top/>
      <bottom style="hair">
        <color indexed="18"/>
      </bottom>
      <diagonal/>
    </border>
    <border>
      <left/>
      <right style="medium">
        <color indexed="64"/>
      </right>
      <top/>
      <bottom style="hair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1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43" fontId="1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7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0" fontId="1" fillId="0" borderId="0"/>
    <xf numFmtId="43" fontId="37" fillId="0" borderId="0" applyFont="0" applyFill="0" applyBorder="0" applyAlignment="0" applyProtection="0"/>
    <xf numFmtId="189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0" fontId="38" fillId="0" borderId="0"/>
    <xf numFmtId="0" fontId="17" fillId="0" borderId="0"/>
    <xf numFmtId="0" fontId="39" fillId="0" borderId="0"/>
    <xf numFmtId="43" fontId="39" fillId="0" borderId="0" applyFont="0" applyFill="0" applyBorder="0" applyAlignment="0" applyProtection="0"/>
  </cellStyleXfs>
  <cellXfs count="151">
    <xf numFmtId="0" fontId="0" fillId="0" borderId="0" xfId="0"/>
    <xf numFmtId="188" fontId="2" fillId="0" borderId="0" xfId="43" applyNumberFormat="1" applyFont="1" applyAlignment="1"/>
    <xf numFmtId="0" fontId="3" fillId="0" borderId="0" xfId="44" applyFont="1"/>
    <xf numFmtId="0" fontId="3" fillId="0" borderId="0" xfId="44" applyFont="1" applyAlignment="1">
      <alignment horizontal="right"/>
    </xf>
    <xf numFmtId="0" fontId="3" fillId="0" borderId="0" xfId="44" applyFont="1" applyAlignment="1">
      <alignment horizontal="center"/>
    </xf>
    <xf numFmtId="0" fontId="5" fillId="0" borderId="10" xfId="44" applyFont="1" applyBorder="1" applyAlignment="1">
      <alignment horizontal="left"/>
    </xf>
    <xf numFmtId="188" fontId="6" fillId="0" borderId="11" xfId="43" applyNumberFormat="1" applyFont="1" applyBorder="1"/>
    <xf numFmtId="0" fontId="5" fillId="0" borderId="0" xfId="44" applyFont="1"/>
    <xf numFmtId="0" fontId="5" fillId="0" borderId="12" xfId="44" applyFont="1" applyBorder="1" applyAlignment="1">
      <alignment horizontal="left"/>
    </xf>
    <xf numFmtId="188" fontId="7" fillId="0" borderId="11" xfId="43" applyNumberFormat="1" applyFont="1" applyBorder="1"/>
    <xf numFmtId="0" fontId="3" fillId="0" borderId="12" xfId="43" applyNumberFormat="1" applyFont="1" applyBorder="1"/>
    <xf numFmtId="188" fontId="3" fillId="0" borderId="12" xfId="43" applyNumberFormat="1" applyFont="1" applyBorder="1"/>
    <xf numFmtId="188" fontId="7" fillId="0" borderId="11" xfId="43" applyNumberFormat="1" applyFont="1" applyBorder="1" applyAlignment="1">
      <alignment horizontal="right"/>
    </xf>
    <xf numFmtId="0" fontId="8" fillId="0" borderId="0" xfId="44" applyFont="1"/>
    <xf numFmtId="0" fontId="3" fillId="0" borderId="12" xfId="44" quotePrefix="1" applyFont="1" applyBorder="1" applyAlignment="1">
      <alignment horizontal="left"/>
    </xf>
    <xf numFmtId="188" fontId="3" fillId="0" borderId="11" xfId="43" applyNumberFormat="1" applyFont="1" applyBorder="1"/>
    <xf numFmtId="0" fontId="3" fillId="0" borderId="12" xfId="44" applyFont="1" applyBorder="1"/>
    <xf numFmtId="0" fontId="4" fillId="0" borderId="0" xfId="44" applyFont="1"/>
    <xf numFmtId="0" fontId="4" fillId="0" borderId="12" xfId="44" applyFont="1" applyBorder="1"/>
    <xf numFmtId="188" fontId="4" fillId="0" borderId="11" xfId="43" applyNumberFormat="1" applyFont="1" applyBorder="1"/>
    <xf numFmtId="0" fontId="3" fillId="0" borderId="12" xfId="44" applyFont="1" applyBorder="1" applyAlignment="1">
      <alignment horizontal="left"/>
    </xf>
    <xf numFmtId="0" fontId="4" fillId="0" borderId="12" xfId="44" quotePrefix="1" applyFont="1" applyBorder="1" applyAlignment="1">
      <alignment horizontal="left"/>
    </xf>
    <xf numFmtId="188" fontId="4" fillId="0" borderId="12" xfId="43" applyNumberFormat="1" applyFont="1" applyBorder="1"/>
    <xf numFmtId="188" fontId="10" fillId="0" borderId="0" xfId="43" applyNumberFormat="1" applyFont="1"/>
    <xf numFmtId="188" fontId="11" fillId="0" borderId="0" xfId="43" applyNumberFormat="1" applyFont="1"/>
    <xf numFmtId="188" fontId="2" fillId="0" borderId="0" xfId="43" applyNumberFormat="1" applyFont="1" applyAlignment="1">
      <alignment horizontal="center"/>
    </xf>
    <xf numFmtId="0" fontId="4" fillId="0" borderId="0" xfId="44" applyFont="1" applyAlignment="1">
      <alignment horizontal="center"/>
    </xf>
    <xf numFmtId="0" fontId="7" fillId="0" borderId="12" xfId="43" applyNumberFormat="1" applyFont="1" applyBorder="1"/>
    <xf numFmtId="188" fontId="7" fillId="0" borderId="12" xfId="43" applyNumberFormat="1" applyFont="1" applyBorder="1"/>
    <xf numFmtId="188" fontId="13" fillId="0" borderId="0" xfId="43" applyNumberFormat="1" applyFont="1"/>
    <xf numFmtId="188" fontId="13" fillId="0" borderId="0" xfId="43" applyNumberFormat="1" applyFont="1" applyBorder="1"/>
    <xf numFmtId="188" fontId="3" fillId="0" borderId="13" xfId="43" applyNumberFormat="1" applyFont="1" applyBorder="1" applyAlignment="1"/>
    <xf numFmtId="188" fontId="3" fillId="0" borderId="0" xfId="43" applyNumberFormat="1" applyFont="1" applyBorder="1"/>
    <xf numFmtId="188" fontId="3" fillId="0" borderId="0" xfId="43" applyNumberFormat="1" applyFont="1" applyBorder="1" applyAlignment="1">
      <alignment horizontal="right"/>
    </xf>
    <xf numFmtId="188" fontId="3" fillId="0" borderId="0" xfId="43" applyNumberFormat="1" applyFont="1"/>
    <xf numFmtId="188" fontId="4" fillId="0" borderId="0" xfId="43" applyNumberFormat="1" applyFont="1" applyBorder="1"/>
    <xf numFmtId="188" fontId="4" fillId="0" borderId="0" xfId="43" applyNumberFormat="1" applyFont="1"/>
    <xf numFmtId="188" fontId="6" fillId="0" borderId="12" xfId="43" applyNumberFormat="1" applyFont="1" applyBorder="1"/>
    <xf numFmtId="0" fontId="3" fillId="0" borderId="0" xfId="43" applyNumberFormat="1" applyFont="1" applyBorder="1"/>
    <xf numFmtId="0" fontId="4" fillId="0" borderId="0" xfId="43" applyNumberFormat="1" applyFont="1" applyBorder="1"/>
    <xf numFmtId="188" fontId="9" fillId="0" borderId="0" xfId="43" applyNumberFormat="1" applyFont="1" applyFill="1" applyBorder="1"/>
    <xf numFmtId="188" fontId="14" fillId="0" borderId="0" xfId="43" applyNumberFormat="1" applyFont="1" applyAlignment="1">
      <alignment horizontal="left"/>
    </xf>
    <xf numFmtId="188" fontId="15" fillId="0" borderId="0" xfId="43" applyNumberFormat="1" applyFont="1" applyAlignment="1">
      <alignment horizontal="left"/>
    </xf>
    <xf numFmtId="188" fontId="4" fillId="0" borderId="14" xfId="43" applyNumberFormat="1" applyFont="1" applyBorder="1"/>
    <xf numFmtId="188" fontId="4" fillId="0" borderId="15" xfId="43" applyNumberFormat="1" applyFont="1" applyBorder="1"/>
    <xf numFmtId="0" fontId="4" fillId="0" borderId="14" xfId="44" applyFont="1" applyBorder="1"/>
    <xf numFmtId="188" fontId="3" fillId="0" borderId="14" xfId="43" applyNumberFormat="1" applyFont="1" applyBorder="1"/>
    <xf numFmtId="188" fontId="8" fillId="24" borderId="12" xfId="43" applyNumberFormat="1" applyFont="1" applyFill="1" applyBorder="1"/>
    <xf numFmtId="188" fontId="8" fillId="24" borderId="11" xfId="43" applyNumberFormat="1" applyFont="1" applyFill="1" applyBorder="1"/>
    <xf numFmtId="188" fontId="9" fillId="24" borderId="12" xfId="43" applyNumberFormat="1" applyFont="1" applyFill="1" applyBorder="1"/>
    <xf numFmtId="188" fontId="9" fillId="24" borderId="11" xfId="43" applyNumberFormat="1" applyFont="1" applyFill="1" applyBorder="1"/>
    <xf numFmtId="188" fontId="4" fillId="25" borderId="16" xfId="43" applyNumberFormat="1" applyFont="1" applyFill="1" applyBorder="1" applyAlignment="1">
      <alignment horizontal="center"/>
    </xf>
    <xf numFmtId="188" fontId="4" fillId="25" borderId="17" xfId="43" applyNumberFormat="1" applyFont="1" applyFill="1" applyBorder="1" applyAlignment="1">
      <alignment horizontal="center"/>
    </xf>
    <xf numFmtId="188" fontId="4" fillId="25" borderId="18" xfId="43" applyNumberFormat="1" applyFont="1" applyFill="1" applyBorder="1" applyAlignment="1">
      <alignment horizontal="center"/>
    </xf>
    <xf numFmtId="188" fontId="4" fillId="25" borderId="19" xfId="43" applyNumberFormat="1" applyFont="1" applyFill="1" applyBorder="1" applyAlignment="1">
      <alignment horizontal="center"/>
    </xf>
    <xf numFmtId="0" fontId="4" fillId="26" borderId="10" xfId="44" applyFont="1" applyFill="1" applyBorder="1" applyAlignment="1">
      <alignment horizontal="center" vertical="center"/>
    </xf>
    <xf numFmtId="0" fontId="4" fillId="26" borderId="10" xfId="44" applyFont="1" applyFill="1" applyBorder="1" applyAlignment="1">
      <alignment horizontal="center" vertical="center" wrapText="1"/>
    </xf>
    <xf numFmtId="0" fontId="4" fillId="26" borderId="14" xfId="44" applyFont="1" applyFill="1" applyBorder="1" applyAlignment="1">
      <alignment horizontal="center" vertical="center"/>
    </xf>
    <xf numFmtId="0" fontId="4" fillId="26" borderId="14" xfId="44" applyFont="1" applyFill="1" applyBorder="1" applyAlignment="1">
      <alignment horizontal="center" vertical="center" wrapText="1"/>
    </xf>
    <xf numFmtId="0" fontId="8" fillId="24" borderId="12" xfId="44" applyFont="1" applyFill="1" applyBorder="1"/>
    <xf numFmtId="0" fontId="8" fillId="24" borderId="12" xfId="44" applyFont="1" applyFill="1" applyBorder="1" applyAlignment="1">
      <alignment horizontal="left" indent="1"/>
    </xf>
    <xf numFmtId="188" fontId="3" fillId="24" borderId="12" xfId="43" applyNumberFormat="1" applyFont="1" applyFill="1" applyBorder="1"/>
    <xf numFmtId="188" fontId="9" fillId="24" borderId="11" xfId="43" applyNumberFormat="1" applyFont="1" applyFill="1" applyBorder="1" applyAlignment="1">
      <alignment horizontal="right"/>
    </xf>
    <xf numFmtId="188" fontId="3" fillId="0" borderId="0" xfId="44" applyNumberFormat="1" applyFont="1"/>
    <xf numFmtId="0" fontId="35" fillId="0" borderId="0" xfId="50" applyFont="1" applyAlignment="1">
      <alignment horizontal="center"/>
    </xf>
    <xf numFmtId="0" fontId="39" fillId="0" borderId="0" xfId="50"/>
    <xf numFmtId="0" fontId="36" fillId="0" borderId="0" xfId="50" applyFont="1" applyAlignment="1">
      <alignment horizontal="center"/>
    </xf>
    <xf numFmtId="0" fontId="5" fillId="0" borderId="12" xfId="44" applyFont="1" applyBorder="1"/>
    <xf numFmtId="0" fontId="41" fillId="0" borderId="0" xfId="50" applyFont="1" applyBorder="1" applyAlignment="1" applyProtection="1">
      <alignment horizontal="centerContinuous"/>
      <protection locked="0"/>
    </xf>
    <xf numFmtId="0" fontId="42" fillId="0" borderId="0" xfId="50" applyFont="1" applyProtection="1">
      <protection locked="0"/>
    </xf>
    <xf numFmtId="0" fontId="43" fillId="0" borderId="0" xfId="50" applyFont="1" applyAlignment="1" applyProtection="1">
      <alignment horizontal="center"/>
      <protection locked="0"/>
    </xf>
    <xf numFmtId="0" fontId="42" fillId="0" borderId="0" xfId="50" applyFont="1"/>
    <xf numFmtId="0" fontId="41" fillId="0" borderId="0" xfId="50" applyFont="1"/>
    <xf numFmtId="0" fontId="41" fillId="0" borderId="0" xfId="50" applyFont="1" applyAlignment="1">
      <alignment horizontal="right"/>
    </xf>
    <xf numFmtId="0" fontId="42" fillId="0" borderId="0" xfId="50" applyFont="1" applyAlignment="1"/>
    <xf numFmtId="0" fontId="42" fillId="28" borderId="36" xfId="50" quotePrefix="1" applyFont="1" applyFill="1" applyBorder="1" applyAlignment="1">
      <alignment horizontal="left"/>
    </xf>
    <xf numFmtId="0" fontId="42" fillId="28" borderId="28" xfId="50" applyFont="1" applyFill="1" applyBorder="1"/>
    <xf numFmtId="190" fontId="42" fillId="28" borderId="23" xfId="51" applyNumberFormat="1" applyFont="1" applyFill="1" applyBorder="1"/>
    <xf numFmtId="190" fontId="42" fillId="29" borderId="27" xfId="51" applyNumberFormat="1" applyFont="1" applyFill="1" applyBorder="1"/>
    <xf numFmtId="191" fontId="42" fillId="28" borderId="27" xfId="51" applyNumberFormat="1" applyFont="1" applyFill="1" applyBorder="1"/>
    <xf numFmtId="192" fontId="42" fillId="28" borderId="28" xfId="51" applyNumberFormat="1" applyFont="1" applyFill="1" applyBorder="1"/>
    <xf numFmtId="190" fontId="42" fillId="30" borderId="27" xfId="51" applyNumberFormat="1" applyFont="1" applyFill="1" applyBorder="1"/>
    <xf numFmtId="192" fontId="42" fillId="28" borderId="26" xfId="51" applyNumberFormat="1" applyFont="1" applyFill="1" applyBorder="1"/>
    <xf numFmtId="190" fontId="42" fillId="28" borderId="29" xfId="51" applyNumberFormat="1" applyFont="1" applyFill="1" applyBorder="1"/>
    <xf numFmtId="190" fontId="42" fillId="28" borderId="26" xfId="51" applyNumberFormat="1" applyFont="1" applyFill="1" applyBorder="1"/>
    <xf numFmtId="190" fontId="42" fillId="28" borderId="30" xfId="51" applyNumberFormat="1" applyFont="1" applyFill="1" applyBorder="1"/>
    <xf numFmtId="190" fontId="42" fillId="28" borderId="27" xfId="51" applyNumberFormat="1" applyFont="1" applyFill="1" applyBorder="1" applyAlignment="1">
      <alignment horizontal="center"/>
    </xf>
    <xf numFmtId="0" fontId="42" fillId="28" borderId="37" xfId="50" applyFont="1" applyFill="1" applyBorder="1"/>
    <xf numFmtId="0" fontId="42" fillId="28" borderId="41" xfId="50" applyFont="1" applyFill="1" applyBorder="1"/>
    <xf numFmtId="190" fontId="42" fillId="28" borderId="39" xfId="51" applyNumberFormat="1" applyFont="1" applyFill="1" applyBorder="1"/>
    <xf numFmtId="190" fontId="42" fillId="29" borderId="40" xfId="51" applyNumberFormat="1" applyFont="1" applyFill="1" applyBorder="1"/>
    <xf numFmtId="191" fontId="42" fillId="28" borderId="40" xfId="51" applyNumberFormat="1" applyFont="1" applyFill="1" applyBorder="1"/>
    <xf numFmtId="192" fontId="42" fillId="28" borderId="41" xfId="51" applyNumberFormat="1" applyFont="1" applyFill="1" applyBorder="1"/>
    <xf numFmtId="0" fontId="42" fillId="28" borderId="36" xfId="50" applyFont="1" applyFill="1" applyBorder="1"/>
    <xf numFmtId="0" fontId="42" fillId="28" borderId="36" xfId="50" applyFont="1" applyFill="1" applyBorder="1" applyAlignment="1">
      <alignment horizontal="left"/>
    </xf>
    <xf numFmtId="190" fontId="42" fillId="29" borderId="29" xfId="51" applyNumberFormat="1" applyFont="1" applyFill="1" applyBorder="1"/>
    <xf numFmtId="191" fontId="42" fillId="28" borderId="29" xfId="51" applyNumberFormat="1" applyFont="1" applyFill="1" applyBorder="1"/>
    <xf numFmtId="190" fontId="42" fillId="30" borderId="29" xfId="51" applyNumberFormat="1" applyFont="1" applyFill="1" applyBorder="1"/>
    <xf numFmtId="0" fontId="42" fillId="31" borderId="38" xfId="50" applyFont="1" applyFill="1" applyBorder="1"/>
    <xf numFmtId="0" fontId="42" fillId="31" borderId="35" xfId="50" applyFont="1" applyFill="1" applyBorder="1"/>
    <xf numFmtId="190" fontId="42" fillId="31" borderId="30" xfId="51" applyNumberFormat="1" applyFont="1" applyFill="1" applyBorder="1"/>
    <xf numFmtId="190" fontId="42" fillId="31" borderId="31" xfId="51" applyNumberFormat="1" applyFont="1" applyFill="1" applyBorder="1"/>
    <xf numFmtId="191" fontId="42" fillId="31" borderId="31" xfId="51" applyNumberFormat="1" applyFont="1" applyFill="1" applyBorder="1"/>
    <xf numFmtId="192" fontId="42" fillId="31" borderId="32" xfId="51" applyNumberFormat="1" applyFont="1" applyFill="1" applyBorder="1"/>
    <xf numFmtId="190" fontId="42" fillId="30" borderId="33" xfId="51" applyNumberFormat="1" applyFont="1" applyFill="1" applyBorder="1"/>
    <xf numFmtId="190" fontId="42" fillId="28" borderId="33" xfId="51" applyNumberFormat="1" applyFont="1" applyFill="1" applyBorder="1"/>
    <xf numFmtId="190" fontId="42" fillId="28" borderId="34" xfId="51" applyNumberFormat="1" applyFont="1" applyFill="1" applyBorder="1"/>
    <xf numFmtId="192" fontId="42" fillId="31" borderId="34" xfId="51" applyNumberFormat="1" applyFont="1" applyFill="1" applyBorder="1"/>
    <xf numFmtId="0" fontId="41" fillId="32" borderId="36" xfId="50" applyFont="1" applyFill="1" applyBorder="1"/>
    <xf numFmtId="0" fontId="41" fillId="32" borderId="28" xfId="50" applyFont="1" applyFill="1" applyBorder="1"/>
    <xf numFmtId="190" fontId="41" fillId="32" borderId="23" xfId="51" applyNumberFormat="1" applyFont="1" applyFill="1" applyBorder="1"/>
    <xf numFmtId="192" fontId="41" fillId="32" borderId="26" xfId="51" applyNumberFormat="1" applyFont="1" applyFill="1" applyBorder="1"/>
    <xf numFmtId="0" fontId="41" fillId="33" borderId="36" xfId="50" applyFont="1" applyFill="1" applyBorder="1"/>
    <xf numFmtId="0" fontId="41" fillId="33" borderId="28" xfId="50" applyFont="1" applyFill="1" applyBorder="1"/>
    <xf numFmtId="190" fontId="41" fillId="33" borderId="23" xfId="51" applyNumberFormat="1" applyFont="1" applyFill="1" applyBorder="1"/>
    <xf numFmtId="190" fontId="41" fillId="33" borderId="24" xfId="51" applyNumberFormat="1" applyFont="1" applyFill="1" applyBorder="1"/>
    <xf numFmtId="191" fontId="41" fillId="33" borderId="24" xfId="51" applyNumberFormat="1" applyFont="1" applyFill="1" applyBorder="1"/>
    <xf numFmtId="192" fontId="41" fillId="33" borderId="25" xfId="51" applyNumberFormat="1" applyFont="1" applyFill="1" applyBorder="1"/>
    <xf numFmtId="192" fontId="41" fillId="33" borderId="26" xfId="51" applyNumberFormat="1" applyFont="1" applyFill="1" applyBorder="1"/>
    <xf numFmtId="0" fontId="41" fillId="34" borderId="37" xfId="50" applyFont="1" applyFill="1" applyBorder="1"/>
    <xf numFmtId="0" fontId="41" fillId="34" borderId="41" xfId="50" applyFont="1" applyFill="1" applyBorder="1"/>
    <xf numFmtId="190" fontId="41" fillId="34" borderId="39" xfId="51" applyNumberFormat="1" applyFont="1" applyFill="1" applyBorder="1"/>
    <xf numFmtId="190" fontId="41" fillId="35" borderId="40" xfId="51" applyNumberFormat="1" applyFont="1" applyFill="1" applyBorder="1"/>
    <xf numFmtId="191" fontId="41" fillId="34" borderId="40" xfId="51" applyNumberFormat="1" applyFont="1" applyFill="1" applyBorder="1"/>
    <xf numFmtId="192" fontId="41" fillId="34" borderId="41" xfId="51" applyNumberFormat="1" applyFont="1" applyFill="1" applyBorder="1"/>
    <xf numFmtId="190" fontId="41" fillId="36" borderId="40" xfId="51" applyNumberFormat="1" applyFont="1" applyFill="1" applyBorder="1"/>
    <xf numFmtId="192" fontId="41" fillId="34" borderId="44" xfId="51" applyNumberFormat="1" applyFont="1" applyFill="1" applyBorder="1"/>
    <xf numFmtId="0" fontId="41" fillId="27" borderId="45" xfId="50" applyFont="1" applyFill="1" applyBorder="1" applyAlignment="1">
      <alignment horizontal="center" vertical="center" wrapText="1"/>
    </xf>
    <xf numFmtId="0" fontId="41" fillId="27" borderId="46" xfId="50" applyFont="1" applyFill="1" applyBorder="1" applyAlignment="1">
      <alignment horizontal="center" vertical="center" wrapText="1"/>
    </xf>
    <xf numFmtId="0" fontId="41" fillId="27" borderId="47" xfId="50" applyFont="1" applyFill="1" applyBorder="1" applyAlignment="1">
      <alignment horizontal="center" vertical="center" wrapText="1"/>
    </xf>
    <xf numFmtId="190" fontId="41" fillId="32" borderId="27" xfId="51" applyNumberFormat="1" applyFont="1" applyFill="1" applyBorder="1"/>
    <xf numFmtId="191" fontId="41" fillId="32" borderId="27" xfId="51" applyNumberFormat="1" applyFont="1" applyFill="1" applyBorder="1"/>
    <xf numFmtId="192" fontId="41" fillId="32" borderId="28" xfId="51" applyNumberFormat="1" applyFont="1" applyFill="1" applyBorder="1"/>
    <xf numFmtId="0" fontId="42" fillId="37" borderId="36" xfId="50" applyFont="1" applyFill="1" applyBorder="1"/>
    <xf numFmtId="0" fontId="42" fillId="37" borderId="28" xfId="50" applyFont="1" applyFill="1" applyBorder="1"/>
    <xf numFmtId="190" fontId="42" fillId="37" borderId="23" xfId="51" applyNumberFormat="1" applyFont="1" applyFill="1" applyBorder="1"/>
    <xf numFmtId="190" fontId="42" fillId="37" borderId="24" xfId="51" applyNumberFormat="1" applyFont="1" applyFill="1" applyBorder="1"/>
    <xf numFmtId="191" fontId="42" fillId="37" borderId="24" xfId="51" applyNumberFormat="1" applyFont="1" applyFill="1" applyBorder="1"/>
    <xf numFmtId="192" fontId="42" fillId="37" borderId="25" xfId="51" applyNumberFormat="1" applyFont="1" applyFill="1" applyBorder="1"/>
    <xf numFmtId="192" fontId="42" fillId="37" borderId="26" xfId="51" applyNumberFormat="1" applyFont="1" applyFill="1" applyBorder="1"/>
    <xf numFmtId="188" fontId="44" fillId="0" borderId="0" xfId="43" applyNumberFormat="1" applyFont="1"/>
    <xf numFmtId="0" fontId="40" fillId="0" borderId="0" xfId="50" applyFont="1" applyBorder="1" applyAlignment="1" applyProtection="1">
      <alignment horizontal="centerContinuous"/>
      <protection locked="0"/>
    </xf>
    <xf numFmtId="188" fontId="2" fillId="0" borderId="0" xfId="43" applyNumberFormat="1" applyFont="1" applyAlignment="1">
      <alignment horizontal="center"/>
    </xf>
    <xf numFmtId="188" fontId="2" fillId="0" borderId="0" xfId="43" applyNumberFormat="1" applyFont="1" applyBorder="1" applyAlignment="1">
      <alignment horizontal="center"/>
    </xf>
    <xf numFmtId="0" fontId="41" fillId="27" borderId="42" xfId="50" applyFont="1" applyFill="1" applyBorder="1" applyAlignment="1">
      <alignment horizontal="center" vertical="center" wrapText="1"/>
    </xf>
    <xf numFmtId="0" fontId="41" fillId="27" borderId="43" xfId="50" applyFont="1" applyFill="1" applyBorder="1" applyAlignment="1">
      <alignment horizontal="center" vertical="center" wrapText="1"/>
    </xf>
    <xf numFmtId="0" fontId="41" fillId="27" borderId="48" xfId="50" applyFont="1" applyFill="1" applyBorder="1" applyAlignment="1">
      <alignment horizontal="center" vertical="center" wrapText="1"/>
    </xf>
    <xf numFmtId="0" fontId="41" fillId="27" borderId="49" xfId="50" applyFont="1" applyFill="1" applyBorder="1" applyAlignment="1">
      <alignment horizontal="center" vertical="center" wrapText="1"/>
    </xf>
    <xf numFmtId="0" fontId="41" fillId="27" borderId="20" xfId="50" applyFont="1" applyFill="1" applyBorder="1" applyAlignment="1">
      <alignment horizontal="center" vertical="center" wrapText="1"/>
    </xf>
    <xf numFmtId="0" fontId="41" fillId="27" borderId="21" xfId="50" applyFont="1" applyFill="1" applyBorder="1" applyAlignment="1">
      <alignment horizontal="center" vertical="center" wrapText="1"/>
    </xf>
    <xf numFmtId="0" fontId="41" fillId="27" borderId="22" xfId="50" applyFont="1" applyFill="1" applyBorder="1" applyAlignment="1">
      <alignment horizontal="center" vertical="center" wrapText="1"/>
    </xf>
  </cellXfs>
  <cellStyles count="5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3" builtinId="3"/>
    <cellStyle name="Comma 2" xfId="28" xr:uid="{00000000-0005-0000-0000-00001C000000}"/>
    <cellStyle name="Comma 2 2" xfId="51" xr:uid="{00000000-0005-0000-0000-00001D000000}"/>
    <cellStyle name="Comma 3" xfId="45" xr:uid="{00000000-0005-0000-0000-00001E000000}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50" xr:uid="{00000000-0005-0000-0000-000029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  <cellStyle name="เครื่องหมายจุลภาค 2" xfId="46" xr:uid="{00000000-0005-0000-0000-00002F000000}"/>
    <cellStyle name="เครื่องหมายจุลภาค_Book11" xfId="47" xr:uid="{00000000-0005-0000-0000-000030000000}"/>
    <cellStyle name="ปกติ 2" xfId="48" xr:uid="{00000000-0005-0000-0000-000031000000}"/>
    <cellStyle name="ปกติ_Book1" xfId="49" xr:uid="{00000000-0005-0000-0000-000032000000}"/>
    <cellStyle name="ปกติ_รวมกทม." xfId="44" xr:uid="{00000000-0005-0000-0000-000033000000}"/>
  </cellStyles>
  <dxfs count="0"/>
  <tableStyles count="0" defaultTableStyle="TableStyleMedium9" defaultPivotStyle="PivotStyleLight16"/>
  <colors>
    <mruColors>
      <color rgb="FF0066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7.xml"/><Relationship Id="rId21" Type="http://schemas.openxmlformats.org/officeDocument/2006/relationships/externalLink" Target="externalLinks/externalLink12.xml"/><Relationship Id="rId42" Type="http://schemas.openxmlformats.org/officeDocument/2006/relationships/externalLink" Target="externalLinks/externalLink33.xml"/><Relationship Id="rId47" Type="http://schemas.openxmlformats.org/officeDocument/2006/relationships/externalLink" Target="externalLinks/externalLink38.xml"/><Relationship Id="rId63" Type="http://schemas.openxmlformats.org/officeDocument/2006/relationships/externalLink" Target="externalLinks/externalLink54.xml"/><Relationship Id="rId68" Type="http://schemas.openxmlformats.org/officeDocument/2006/relationships/externalLink" Target="externalLinks/externalLink59.xml"/><Relationship Id="rId84" Type="http://schemas.openxmlformats.org/officeDocument/2006/relationships/externalLink" Target="externalLinks/externalLink75.xml"/><Relationship Id="rId89" Type="http://schemas.openxmlformats.org/officeDocument/2006/relationships/externalLink" Target="externalLinks/externalLink80.xml"/><Relationship Id="rId16" Type="http://schemas.openxmlformats.org/officeDocument/2006/relationships/externalLink" Target="externalLinks/externalLink7.xml"/><Relationship Id="rId11" Type="http://schemas.openxmlformats.org/officeDocument/2006/relationships/externalLink" Target="externalLinks/externalLink2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53" Type="http://schemas.openxmlformats.org/officeDocument/2006/relationships/externalLink" Target="externalLinks/externalLink44.xml"/><Relationship Id="rId58" Type="http://schemas.openxmlformats.org/officeDocument/2006/relationships/externalLink" Target="externalLinks/externalLink49.xml"/><Relationship Id="rId74" Type="http://schemas.openxmlformats.org/officeDocument/2006/relationships/externalLink" Target="externalLinks/externalLink65.xml"/><Relationship Id="rId79" Type="http://schemas.openxmlformats.org/officeDocument/2006/relationships/externalLink" Target="externalLinks/externalLink70.xml"/><Relationship Id="rId5" Type="http://schemas.openxmlformats.org/officeDocument/2006/relationships/worksheet" Target="worksheets/sheet5.xml"/><Relationship Id="rId90" Type="http://schemas.openxmlformats.org/officeDocument/2006/relationships/theme" Target="theme/theme1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43" Type="http://schemas.openxmlformats.org/officeDocument/2006/relationships/externalLink" Target="externalLinks/externalLink34.xml"/><Relationship Id="rId48" Type="http://schemas.openxmlformats.org/officeDocument/2006/relationships/externalLink" Target="externalLinks/externalLink39.xml"/><Relationship Id="rId64" Type="http://schemas.openxmlformats.org/officeDocument/2006/relationships/externalLink" Target="externalLinks/externalLink55.xml"/><Relationship Id="rId69" Type="http://schemas.openxmlformats.org/officeDocument/2006/relationships/externalLink" Target="externalLinks/externalLink60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2.xml"/><Relationship Id="rId72" Type="http://schemas.openxmlformats.org/officeDocument/2006/relationships/externalLink" Target="externalLinks/externalLink63.xml"/><Relationship Id="rId80" Type="http://schemas.openxmlformats.org/officeDocument/2006/relationships/externalLink" Target="externalLinks/externalLink71.xml"/><Relationship Id="rId85" Type="http://schemas.openxmlformats.org/officeDocument/2006/relationships/externalLink" Target="externalLinks/externalLink76.xml"/><Relationship Id="rId9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externalLink" Target="externalLinks/externalLink37.xml"/><Relationship Id="rId59" Type="http://schemas.openxmlformats.org/officeDocument/2006/relationships/externalLink" Target="externalLinks/externalLink50.xml"/><Relationship Id="rId67" Type="http://schemas.openxmlformats.org/officeDocument/2006/relationships/externalLink" Target="externalLinks/externalLink58.xml"/><Relationship Id="rId20" Type="http://schemas.openxmlformats.org/officeDocument/2006/relationships/externalLink" Target="externalLinks/externalLink11.xml"/><Relationship Id="rId41" Type="http://schemas.openxmlformats.org/officeDocument/2006/relationships/externalLink" Target="externalLinks/externalLink32.xml"/><Relationship Id="rId54" Type="http://schemas.openxmlformats.org/officeDocument/2006/relationships/externalLink" Target="externalLinks/externalLink45.xml"/><Relationship Id="rId62" Type="http://schemas.openxmlformats.org/officeDocument/2006/relationships/externalLink" Target="externalLinks/externalLink53.xml"/><Relationship Id="rId70" Type="http://schemas.openxmlformats.org/officeDocument/2006/relationships/externalLink" Target="externalLinks/externalLink61.xml"/><Relationship Id="rId75" Type="http://schemas.openxmlformats.org/officeDocument/2006/relationships/externalLink" Target="externalLinks/externalLink66.xml"/><Relationship Id="rId83" Type="http://schemas.openxmlformats.org/officeDocument/2006/relationships/externalLink" Target="externalLinks/externalLink74.xml"/><Relationship Id="rId88" Type="http://schemas.openxmlformats.org/officeDocument/2006/relationships/externalLink" Target="externalLinks/externalLink79.xml"/><Relationship Id="rId9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49" Type="http://schemas.openxmlformats.org/officeDocument/2006/relationships/externalLink" Target="externalLinks/externalLink40.xml"/><Relationship Id="rId57" Type="http://schemas.openxmlformats.org/officeDocument/2006/relationships/externalLink" Target="externalLinks/externalLink48.xml"/><Relationship Id="rId10" Type="http://schemas.openxmlformats.org/officeDocument/2006/relationships/externalLink" Target="externalLinks/externalLink1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52" Type="http://schemas.openxmlformats.org/officeDocument/2006/relationships/externalLink" Target="externalLinks/externalLink43.xml"/><Relationship Id="rId60" Type="http://schemas.openxmlformats.org/officeDocument/2006/relationships/externalLink" Target="externalLinks/externalLink51.xml"/><Relationship Id="rId65" Type="http://schemas.openxmlformats.org/officeDocument/2006/relationships/externalLink" Target="externalLinks/externalLink56.xml"/><Relationship Id="rId73" Type="http://schemas.openxmlformats.org/officeDocument/2006/relationships/externalLink" Target="externalLinks/externalLink64.xml"/><Relationship Id="rId78" Type="http://schemas.openxmlformats.org/officeDocument/2006/relationships/externalLink" Target="externalLinks/externalLink69.xml"/><Relationship Id="rId81" Type="http://schemas.openxmlformats.org/officeDocument/2006/relationships/externalLink" Target="externalLinks/externalLink72.xml"/><Relationship Id="rId86" Type="http://schemas.openxmlformats.org/officeDocument/2006/relationships/externalLink" Target="externalLinks/externalLink7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9" Type="http://schemas.openxmlformats.org/officeDocument/2006/relationships/externalLink" Target="externalLinks/externalLink30.xml"/><Relationship Id="rId34" Type="http://schemas.openxmlformats.org/officeDocument/2006/relationships/externalLink" Target="externalLinks/externalLink25.xml"/><Relationship Id="rId50" Type="http://schemas.openxmlformats.org/officeDocument/2006/relationships/externalLink" Target="externalLinks/externalLink41.xml"/><Relationship Id="rId55" Type="http://schemas.openxmlformats.org/officeDocument/2006/relationships/externalLink" Target="externalLinks/externalLink46.xml"/><Relationship Id="rId76" Type="http://schemas.openxmlformats.org/officeDocument/2006/relationships/externalLink" Target="externalLinks/externalLink67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2.xml"/><Relationship Id="rId9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0.xml"/><Relationship Id="rId24" Type="http://schemas.openxmlformats.org/officeDocument/2006/relationships/externalLink" Target="externalLinks/externalLink15.xml"/><Relationship Id="rId40" Type="http://schemas.openxmlformats.org/officeDocument/2006/relationships/externalLink" Target="externalLinks/externalLink31.xml"/><Relationship Id="rId45" Type="http://schemas.openxmlformats.org/officeDocument/2006/relationships/externalLink" Target="externalLinks/externalLink36.xml"/><Relationship Id="rId66" Type="http://schemas.openxmlformats.org/officeDocument/2006/relationships/externalLink" Target="externalLinks/externalLink57.xml"/><Relationship Id="rId87" Type="http://schemas.openxmlformats.org/officeDocument/2006/relationships/externalLink" Target="externalLinks/externalLink78.xml"/><Relationship Id="rId61" Type="http://schemas.openxmlformats.org/officeDocument/2006/relationships/externalLink" Target="externalLinks/externalLink52.xml"/><Relationship Id="rId82" Type="http://schemas.openxmlformats.org/officeDocument/2006/relationships/externalLink" Target="externalLinks/externalLink73.xml"/><Relationship Id="rId19" Type="http://schemas.openxmlformats.org/officeDocument/2006/relationships/externalLink" Target="externalLinks/externalLink10.xml"/><Relationship Id="rId14" Type="http://schemas.openxmlformats.org/officeDocument/2006/relationships/externalLink" Target="externalLinks/externalLink5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56" Type="http://schemas.openxmlformats.org/officeDocument/2006/relationships/externalLink" Target="externalLinks/externalLink47.xml"/><Relationship Id="rId77" Type="http://schemas.openxmlformats.org/officeDocument/2006/relationships/externalLink" Target="externalLinks/externalLink6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.192\data%20(d)\&#3614;&#3637;&#3656;&#3605;&#3636;&#3659;&#3617;\&#3619;&#3634;&#3618;&#3591;&#3634;&#3609;&#3611;&#3619;&#3632;&#3592;&#3635;&#3652;&#3605;&#3619;&#3617;&#3634;&#3626;\&#3619;&#3634;&#3618;&#3591;&#3634;&#3609;&#3652;&#3605;&#3619;&#3617;&#3634;&#3626;%202%20&#3611;&#3637;%202550\&#3619;&#3634;&#3618;&#3591;&#3634;&#3609;&#3652;&#3605;&#3619;&#3617;&#3634;&#3626;%202-2550%20(&#3591;&#3634;&#3609;1)-&#3626;&#3656;&#3591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n_16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n_17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n_18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n_20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n_2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n_22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n_23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n_24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n_25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n_26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619;&#3634;&#3618;&#3591;&#3634;&#3609;&#3611;&#3619;&#3632;&#3592;&#3635;&#3652;&#3605;&#3619;&#3617;&#3634;&#3626;\Q1_51\&#3652;&#3605;&#3619;&#3617;&#3634;&#3626;%201%20&#3611;&#3637;%2051\&#3619;&#3623;&#3617;%20&#3652;&#3605;&#3619;&#3617;&#3634;&#3626;%201-5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n_27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n_30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n_3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n_32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n_33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n_34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n_35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n_36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n_37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n_38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.192\data%20(d)\&#3619;&#3634;&#3618;&#3591;&#3634;&#3609;&#3611;&#3619;&#3632;&#3592;&#3635;&#3611;&#3637;2549\&#3619;&#3634;&#3618;&#3591;&#3634;&#3609;&#3652;&#3605;&#3619;&#3617;&#3634;&#3626;%202%20&#3611;&#3637;%202550\&#3619;&#3634;&#3618;&#3591;&#3634;&#3609;&#3652;&#3605;&#3619;&#3617;&#3634;&#3626;%202-2550%20(&#3591;&#3634;&#3609;1)-&#3626;&#3656;&#3591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n_39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n_40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n_410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n_420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n_43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n_440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n_45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n_46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n_47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n_48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n_10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n_49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n_500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n_510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n_52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n_53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n_540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n_550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n_560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n_570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n_6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n_110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n_610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n_620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n_630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n_640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n_650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n_660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n_670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n_680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n_700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n_7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n_12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n_720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n_730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n_740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n_750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n_760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n_770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n_800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n_810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n_820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n_83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n_130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n_840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n_850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n_860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n_900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n_910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n_920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n_930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n_940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n_950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n_95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n_140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n_96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n_15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ใบอนุญาตสะสม"/>
      <sheetName val="แบบ4 แบบ10"/>
      <sheetName val="รายได้"/>
      <sheetName val="ค้างชำระขนส่ง"/>
      <sheetName val="ค้างชำระรถยนต์"/>
      <sheetName val="จำนวนรถสะสม"/>
      <sheetName val="มาตรฐานรถ "/>
      <sheetName val="ลักษณะรถ"/>
      <sheetName val="ตรวจสภาพ (พี่เซียน)"/>
    </sheetNames>
    <sheetDataSet>
      <sheetData sheetId="0"/>
      <sheetData sheetId="1" refreshError="1">
        <row r="13">
          <cell r="J13">
            <v>64783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865</v>
          </cell>
        </row>
        <row r="7">
          <cell r="B7">
            <v>98</v>
          </cell>
        </row>
        <row r="8">
          <cell r="B8">
            <v>477</v>
          </cell>
        </row>
        <row r="9">
          <cell r="B9">
            <v>1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1625</v>
          </cell>
        </row>
        <row r="20">
          <cell r="B20">
            <v>33</v>
          </cell>
        </row>
        <row r="21">
          <cell r="B21">
            <v>3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105</v>
          </cell>
        </row>
        <row r="27">
          <cell r="B27">
            <v>63</v>
          </cell>
        </row>
        <row r="33">
          <cell r="B33">
            <v>124</v>
          </cell>
        </row>
        <row r="36">
          <cell r="B36">
            <v>12</v>
          </cell>
        </row>
        <row r="40">
          <cell r="B40">
            <v>582</v>
          </cell>
        </row>
        <row r="43">
          <cell r="B43">
            <v>782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1832</v>
          </cell>
        </row>
        <row r="7">
          <cell r="B7">
            <v>164</v>
          </cell>
        </row>
        <row r="8">
          <cell r="B8">
            <v>581</v>
          </cell>
        </row>
        <row r="9">
          <cell r="B9">
            <v>3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16</v>
          </cell>
        </row>
        <row r="16">
          <cell r="B16">
            <v>2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1326</v>
          </cell>
        </row>
        <row r="20">
          <cell r="B20">
            <v>48</v>
          </cell>
        </row>
        <row r="21">
          <cell r="B21">
            <v>14</v>
          </cell>
        </row>
        <row r="22">
          <cell r="B22">
            <v>0</v>
          </cell>
        </row>
        <row r="23">
          <cell r="B23">
            <v>1</v>
          </cell>
        </row>
        <row r="24">
          <cell r="B24">
            <v>112</v>
          </cell>
        </row>
        <row r="27">
          <cell r="B27">
            <v>43</v>
          </cell>
        </row>
        <row r="33">
          <cell r="B33">
            <v>107</v>
          </cell>
        </row>
        <row r="36">
          <cell r="B36">
            <v>33</v>
          </cell>
        </row>
        <row r="40">
          <cell r="B40">
            <v>525</v>
          </cell>
        </row>
        <row r="43">
          <cell r="B43">
            <v>783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268</v>
          </cell>
        </row>
        <row r="7">
          <cell r="B7">
            <v>565</v>
          </cell>
        </row>
        <row r="8">
          <cell r="B8">
            <v>310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8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1349</v>
          </cell>
        </row>
        <row r="20">
          <cell r="B20">
            <v>2078</v>
          </cell>
        </row>
        <row r="21">
          <cell r="B21">
            <v>3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335</v>
          </cell>
        </row>
        <row r="27">
          <cell r="B27">
            <v>58</v>
          </cell>
        </row>
        <row r="33">
          <cell r="B33">
            <v>183</v>
          </cell>
        </row>
        <row r="36">
          <cell r="B36">
            <v>20</v>
          </cell>
        </row>
        <row r="40">
          <cell r="B40">
            <v>2293</v>
          </cell>
        </row>
        <row r="43">
          <cell r="B43">
            <v>633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1807</v>
          </cell>
        </row>
        <row r="7">
          <cell r="B7">
            <v>21</v>
          </cell>
        </row>
        <row r="8">
          <cell r="B8">
            <v>1044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4874</v>
          </cell>
        </row>
        <row r="20">
          <cell r="B20">
            <v>66</v>
          </cell>
        </row>
        <row r="21">
          <cell r="B21">
            <v>13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8</v>
          </cell>
        </row>
        <row r="27">
          <cell r="B27">
            <v>6</v>
          </cell>
        </row>
        <row r="33">
          <cell r="B33">
            <v>44</v>
          </cell>
        </row>
        <row r="36">
          <cell r="B36">
            <v>1</v>
          </cell>
        </row>
        <row r="40">
          <cell r="B40">
            <v>53</v>
          </cell>
        </row>
        <row r="43">
          <cell r="B43">
            <v>132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3466</v>
          </cell>
        </row>
        <row r="7">
          <cell r="B7">
            <v>35</v>
          </cell>
        </row>
        <row r="8">
          <cell r="B8">
            <v>1675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4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14634</v>
          </cell>
        </row>
        <row r="20">
          <cell r="B20">
            <v>276</v>
          </cell>
        </row>
        <row r="21">
          <cell r="B21">
            <v>3</v>
          </cell>
        </row>
        <row r="22">
          <cell r="B22">
            <v>0</v>
          </cell>
        </row>
        <row r="23">
          <cell r="B23">
            <v>2</v>
          </cell>
        </row>
        <row r="24">
          <cell r="B24">
            <v>6</v>
          </cell>
        </row>
        <row r="27">
          <cell r="B27">
            <v>1</v>
          </cell>
        </row>
        <row r="33">
          <cell r="B33">
            <v>84</v>
          </cell>
        </row>
        <row r="36">
          <cell r="B36">
            <v>2</v>
          </cell>
        </row>
        <row r="40">
          <cell r="B40">
            <v>204</v>
          </cell>
        </row>
        <row r="43">
          <cell r="B43">
            <v>371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5107</v>
          </cell>
        </row>
        <row r="7">
          <cell r="B7">
            <v>65</v>
          </cell>
        </row>
        <row r="8">
          <cell r="B8">
            <v>2179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11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21909</v>
          </cell>
        </row>
        <row r="20">
          <cell r="B20">
            <v>288</v>
          </cell>
        </row>
        <row r="21">
          <cell r="B21">
            <v>7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61</v>
          </cell>
        </row>
        <row r="27">
          <cell r="B27">
            <v>21</v>
          </cell>
        </row>
        <row r="33">
          <cell r="B33">
            <v>149</v>
          </cell>
        </row>
        <row r="36">
          <cell r="B36">
            <v>4</v>
          </cell>
        </row>
        <row r="40">
          <cell r="B40">
            <v>785</v>
          </cell>
        </row>
        <row r="43">
          <cell r="B43">
            <v>640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30169</v>
          </cell>
        </row>
        <row r="7">
          <cell r="B7">
            <v>292</v>
          </cell>
        </row>
        <row r="8">
          <cell r="B8">
            <v>9618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73</v>
          </cell>
        </row>
        <row r="14">
          <cell r="B14">
            <v>0</v>
          </cell>
        </row>
        <row r="15">
          <cell r="B15">
            <v>3</v>
          </cell>
        </row>
        <row r="16">
          <cell r="B16">
            <v>16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105286</v>
          </cell>
        </row>
        <row r="20">
          <cell r="B20">
            <v>656</v>
          </cell>
        </row>
        <row r="21">
          <cell r="B21">
            <v>23</v>
          </cell>
        </row>
        <row r="22">
          <cell r="B22">
            <v>0</v>
          </cell>
        </row>
        <row r="23">
          <cell r="B23">
            <v>59</v>
          </cell>
        </row>
        <row r="24">
          <cell r="B24">
            <v>122</v>
          </cell>
        </row>
        <row r="27">
          <cell r="B27">
            <v>162</v>
          </cell>
        </row>
        <row r="33">
          <cell r="B33">
            <v>667</v>
          </cell>
        </row>
        <row r="36">
          <cell r="B36">
            <v>19</v>
          </cell>
        </row>
        <row r="40">
          <cell r="B40">
            <v>1990</v>
          </cell>
        </row>
        <row r="43">
          <cell r="B43">
            <v>1237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12884</v>
          </cell>
        </row>
        <row r="7">
          <cell r="B7">
            <v>124</v>
          </cell>
        </row>
        <row r="8">
          <cell r="B8">
            <v>4357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48314</v>
          </cell>
        </row>
        <row r="20">
          <cell r="B20">
            <v>388</v>
          </cell>
        </row>
        <row r="21">
          <cell r="B21">
            <v>7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36</v>
          </cell>
        </row>
        <row r="27">
          <cell r="B27">
            <v>42</v>
          </cell>
        </row>
        <row r="33">
          <cell r="B33">
            <v>415</v>
          </cell>
        </row>
        <row r="36">
          <cell r="B36">
            <v>32</v>
          </cell>
        </row>
        <row r="40">
          <cell r="B40">
            <v>1448</v>
          </cell>
        </row>
        <row r="43">
          <cell r="B43">
            <v>546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4327</v>
          </cell>
        </row>
        <row r="7">
          <cell r="B7">
            <v>42</v>
          </cell>
        </row>
        <row r="8">
          <cell r="B8">
            <v>2995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16615</v>
          </cell>
        </row>
        <row r="20">
          <cell r="B20">
            <v>370</v>
          </cell>
        </row>
        <row r="21">
          <cell r="B21">
            <v>8</v>
          </cell>
        </row>
        <row r="22">
          <cell r="B22">
            <v>0</v>
          </cell>
        </row>
        <row r="23">
          <cell r="B23">
            <v>1</v>
          </cell>
        </row>
        <row r="24">
          <cell r="B24">
            <v>19</v>
          </cell>
        </row>
        <row r="27">
          <cell r="B27">
            <v>4</v>
          </cell>
        </row>
        <row r="33">
          <cell r="B33">
            <v>49</v>
          </cell>
        </row>
        <row r="36">
          <cell r="B36">
            <v>0</v>
          </cell>
        </row>
        <row r="40">
          <cell r="B40">
            <v>270</v>
          </cell>
        </row>
        <row r="43">
          <cell r="B43">
            <v>239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814</v>
          </cell>
        </row>
        <row r="7">
          <cell r="B7">
            <v>12</v>
          </cell>
        </row>
        <row r="8">
          <cell r="B8">
            <v>822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2</v>
          </cell>
        </row>
        <row r="19">
          <cell r="B19">
            <v>4675</v>
          </cell>
        </row>
        <row r="20">
          <cell r="B20">
            <v>12</v>
          </cell>
        </row>
        <row r="21">
          <cell r="B21">
            <v>3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6</v>
          </cell>
        </row>
        <row r="27">
          <cell r="B27">
            <v>16</v>
          </cell>
        </row>
        <row r="33">
          <cell r="B33">
            <v>21</v>
          </cell>
        </row>
        <row r="36">
          <cell r="B36">
            <v>1</v>
          </cell>
        </row>
        <row r="40">
          <cell r="B40">
            <v>38</v>
          </cell>
        </row>
        <row r="43">
          <cell r="B43">
            <v>105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ประกอบการ-ตรวจสภาพ"/>
      <sheetName val="2ประกอบการสะสม"/>
      <sheetName val="3รถสะสม"/>
      <sheetName val="3.1"/>
      <sheetName val="4มาตรฐานรถ  "/>
      <sheetName val="4.1"/>
      <sheetName val="5"/>
      <sheetName val="6เชื้อเพลิง"/>
      <sheetName val="7จดใหม่"/>
      <sheetName val="8fuelCar"/>
      <sheetName val="9fuelTruck"/>
      <sheetName val="10แยกยี่ห้อ"/>
      <sheetName val="11ชำระภาษี"/>
      <sheetName val="12Drive Thru"/>
      <sheetName val="13ค้างชำระรถยนต์"/>
      <sheetName val="14ค้างชำระขนส่ง"/>
      <sheetName val="15-16"/>
      <sheetName val="17ตรวจสภาพ-สาเหตุ"/>
      <sheetName val="18แบบ4 แบบ10"/>
      <sheetName val="19ใบอนุญาตสะสม"/>
      <sheetName val="20เพศ"/>
      <sheetName val="21อายุ"/>
      <sheetName val="22สัญชาติ"/>
      <sheetName val="23ประเภท"/>
      <sheetName val="23.1ข้อหา"/>
      <sheetName val="23.2กราฟ"/>
      <sheetName val="24สถานี"/>
      <sheetName val="25รายได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2120</v>
          </cell>
        </row>
        <row r="7">
          <cell r="B7">
            <v>26</v>
          </cell>
        </row>
        <row r="8">
          <cell r="B8">
            <v>1291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3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12333</v>
          </cell>
        </row>
        <row r="20">
          <cell r="B20">
            <v>1120</v>
          </cell>
        </row>
        <row r="21">
          <cell r="B21">
            <v>7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1</v>
          </cell>
        </row>
        <row r="27">
          <cell r="B27">
            <v>12</v>
          </cell>
        </row>
        <row r="33">
          <cell r="B33">
            <v>36</v>
          </cell>
        </row>
        <row r="36">
          <cell r="B36">
            <v>0</v>
          </cell>
        </row>
        <row r="40">
          <cell r="B40">
            <v>97</v>
          </cell>
        </row>
        <row r="43">
          <cell r="B43">
            <v>397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3093</v>
          </cell>
        </row>
        <row r="7">
          <cell r="B7">
            <v>37</v>
          </cell>
        </row>
        <row r="8">
          <cell r="B8">
            <v>1787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1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15813</v>
          </cell>
        </row>
        <row r="20">
          <cell r="B20">
            <v>1880</v>
          </cell>
        </row>
        <row r="21">
          <cell r="B21">
            <v>6</v>
          </cell>
        </row>
        <row r="22">
          <cell r="B22">
            <v>487</v>
          </cell>
        </row>
        <row r="23">
          <cell r="B23">
            <v>1</v>
          </cell>
        </row>
        <row r="24">
          <cell r="B24">
            <v>0</v>
          </cell>
        </row>
        <row r="27">
          <cell r="B27">
            <v>11</v>
          </cell>
        </row>
        <row r="33">
          <cell r="B33">
            <v>29</v>
          </cell>
        </row>
        <row r="36">
          <cell r="B36">
            <v>13</v>
          </cell>
        </row>
        <row r="40">
          <cell r="B40">
            <v>216</v>
          </cell>
        </row>
        <row r="43">
          <cell r="B43">
            <v>980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2136</v>
          </cell>
        </row>
        <row r="7">
          <cell r="B7">
            <v>14</v>
          </cell>
        </row>
        <row r="8">
          <cell r="B8">
            <v>1402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11766</v>
          </cell>
        </row>
        <row r="20">
          <cell r="B20">
            <v>513</v>
          </cell>
        </row>
        <row r="21">
          <cell r="B21">
            <v>10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1</v>
          </cell>
        </row>
        <row r="27">
          <cell r="B27">
            <v>4</v>
          </cell>
        </row>
        <row r="33">
          <cell r="B33">
            <v>8</v>
          </cell>
        </row>
        <row r="36">
          <cell r="B36">
            <v>4</v>
          </cell>
        </row>
        <row r="40">
          <cell r="B40">
            <v>71</v>
          </cell>
        </row>
        <row r="43">
          <cell r="B43">
            <v>296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8403</v>
          </cell>
        </row>
        <row r="7">
          <cell r="B7">
            <v>140</v>
          </cell>
        </row>
        <row r="8">
          <cell r="B8">
            <v>6031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6</v>
          </cell>
        </row>
        <row r="14">
          <cell r="B14">
            <v>0</v>
          </cell>
        </row>
        <row r="15">
          <cell r="B15">
            <v>3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39608</v>
          </cell>
        </row>
        <row r="20">
          <cell r="B20">
            <v>2003</v>
          </cell>
        </row>
        <row r="21">
          <cell r="B21">
            <v>10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7">
          <cell r="B27">
            <v>29</v>
          </cell>
        </row>
        <row r="33">
          <cell r="B33">
            <v>30</v>
          </cell>
        </row>
        <row r="36">
          <cell r="B36">
            <v>18</v>
          </cell>
        </row>
        <row r="40">
          <cell r="B40">
            <v>312</v>
          </cell>
        </row>
        <row r="43">
          <cell r="B43">
            <v>751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4165</v>
          </cell>
        </row>
        <row r="7">
          <cell r="B7">
            <v>43</v>
          </cell>
        </row>
        <row r="8">
          <cell r="B8">
            <v>3088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1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23189</v>
          </cell>
        </row>
        <row r="20">
          <cell r="B20">
            <v>1646</v>
          </cell>
        </row>
        <row r="21">
          <cell r="B21">
            <v>6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7">
          <cell r="B27">
            <v>8</v>
          </cell>
        </row>
        <row r="33">
          <cell r="B33">
            <v>21</v>
          </cell>
        </row>
        <row r="36">
          <cell r="B36">
            <v>9</v>
          </cell>
        </row>
        <row r="40">
          <cell r="B40">
            <v>183</v>
          </cell>
        </row>
        <row r="43">
          <cell r="B43">
            <v>629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4703</v>
          </cell>
        </row>
        <row r="7">
          <cell r="B7">
            <v>61</v>
          </cell>
        </row>
        <row r="8">
          <cell r="B8">
            <v>2801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1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29360</v>
          </cell>
        </row>
        <row r="20">
          <cell r="B20">
            <v>1444</v>
          </cell>
        </row>
        <row r="21">
          <cell r="B21">
            <v>13</v>
          </cell>
        </row>
        <row r="22">
          <cell r="B22">
            <v>1</v>
          </cell>
        </row>
        <row r="23">
          <cell r="B23">
            <v>0</v>
          </cell>
        </row>
        <row r="24">
          <cell r="B24">
            <v>1</v>
          </cell>
        </row>
        <row r="27">
          <cell r="B27">
            <v>12</v>
          </cell>
        </row>
        <row r="33">
          <cell r="B33">
            <v>32</v>
          </cell>
        </row>
        <row r="36">
          <cell r="B36">
            <v>1</v>
          </cell>
        </row>
        <row r="40">
          <cell r="B40">
            <v>194</v>
          </cell>
        </row>
        <row r="43">
          <cell r="B43">
            <v>1192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18146</v>
          </cell>
        </row>
        <row r="7">
          <cell r="B7">
            <v>223</v>
          </cell>
        </row>
        <row r="8">
          <cell r="B8">
            <v>8162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37</v>
          </cell>
        </row>
        <row r="14">
          <cell r="B14">
            <v>0</v>
          </cell>
        </row>
        <row r="15">
          <cell r="B15">
            <v>23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49789</v>
          </cell>
        </row>
        <row r="20">
          <cell r="B20">
            <v>4312</v>
          </cell>
        </row>
        <row r="21">
          <cell r="B21">
            <v>15</v>
          </cell>
        </row>
        <row r="22">
          <cell r="B22">
            <v>76</v>
          </cell>
        </row>
        <row r="23">
          <cell r="B23">
            <v>46</v>
          </cell>
        </row>
        <row r="24">
          <cell r="B24">
            <v>3</v>
          </cell>
        </row>
        <row r="27">
          <cell r="B27">
            <v>46</v>
          </cell>
        </row>
        <row r="33">
          <cell r="B33">
            <v>234</v>
          </cell>
        </row>
        <row r="36">
          <cell r="B36">
            <v>23</v>
          </cell>
        </row>
        <row r="40">
          <cell r="B40">
            <v>549</v>
          </cell>
        </row>
        <row r="43">
          <cell r="B43">
            <v>2002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3425</v>
          </cell>
        </row>
        <row r="7">
          <cell r="B7">
            <v>32</v>
          </cell>
        </row>
        <row r="8">
          <cell r="B8">
            <v>2062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29017</v>
          </cell>
        </row>
        <row r="20">
          <cell r="B20">
            <v>1015</v>
          </cell>
        </row>
        <row r="21">
          <cell r="B21">
            <v>3</v>
          </cell>
        </row>
        <row r="22">
          <cell r="B22">
            <v>1</v>
          </cell>
        </row>
        <row r="23">
          <cell r="B23">
            <v>2</v>
          </cell>
        </row>
        <row r="24">
          <cell r="B24">
            <v>1</v>
          </cell>
        </row>
        <row r="27">
          <cell r="B27">
            <v>20</v>
          </cell>
        </row>
        <row r="33">
          <cell r="B33">
            <v>32</v>
          </cell>
        </row>
        <row r="36">
          <cell r="B36">
            <v>11</v>
          </cell>
        </row>
        <row r="40">
          <cell r="B40">
            <v>283</v>
          </cell>
        </row>
        <row r="43">
          <cell r="B43">
            <v>621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1318</v>
          </cell>
        </row>
        <row r="7">
          <cell r="B7">
            <v>11</v>
          </cell>
        </row>
        <row r="8">
          <cell r="B8">
            <v>987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7344</v>
          </cell>
        </row>
        <row r="20">
          <cell r="B20">
            <v>391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1</v>
          </cell>
        </row>
        <row r="27">
          <cell r="B27">
            <v>3</v>
          </cell>
        </row>
        <row r="33">
          <cell r="B33">
            <v>8</v>
          </cell>
        </row>
        <row r="36">
          <cell r="B36">
            <v>1</v>
          </cell>
        </row>
        <row r="40">
          <cell r="B40">
            <v>31</v>
          </cell>
        </row>
        <row r="43">
          <cell r="B43">
            <v>159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2131</v>
          </cell>
        </row>
        <row r="7">
          <cell r="B7">
            <v>21</v>
          </cell>
        </row>
        <row r="8">
          <cell r="B8">
            <v>1530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10846</v>
          </cell>
        </row>
        <row r="20">
          <cell r="B20">
            <v>1175</v>
          </cell>
        </row>
        <row r="21">
          <cell r="B21">
            <v>6</v>
          </cell>
        </row>
        <row r="22">
          <cell r="B22">
            <v>2</v>
          </cell>
        </row>
        <row r="23">
          <cell r="B23">
            <v>1</v>
          </cell>
        </row>
        <row r="24">
          <cell r="B24">
            <v>0</v>
          </cell>
        </row>
        <row r="27">
          <cell r="B27">
            <v>8</v>
          </cell>
        </row>
        <row r="33">
          <cell r="B33">
            <v>13</v>
          </cell>
        </row>
        <row r="36">
          <cell r="B36">
            <v>6</v>
          </cell>
        </row>
        <row r="40">
          <cell r="B40">
            <v>29</v>
          </cell>
        </row>
        <row r="43">
          <cell r="B43">
            <v>348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ใบอนุญาตสะสม"/>
      <sheetName val="แบบ4 แบบ10"/>
      <sheetName val="รายได้"/>
      <sheetName val="ค้างชำระขนส่ง"/>
      <sheetName val="ค้างชำระรถยนต์"/>
      <sheetName val="จำนวนรถสะสม"/>
      <sheetName val="มาตรฐานรถ "/>
      <sheetName val="ลักษณะรถ"/>
    </sheetNames>
    <sheetDataSet>
      <sheetData sheetId="0"/>
      <sheetData sheetId="1">
        <row r="13">
          <cell r="J13">
            <v>64783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</sheetNames>
    <sheetDataSet>
      <sheetData sheetId="0">
        <row r="6">
          <cell r="B6">
            <v>1265</v>
          </cell>
        </row>
        <row r="7">
          <cell r="B7">
            <v>17</v>
          </cell>
        </row>
        <row r="8">
          <cell r="B8">
            <v>955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8215</v>
          </cell>
        </row>
        <row r="20">
          <cell r="B20">
            <v>230</v>
          </cell>
        </row>
        <row r="21">
          <cell r="B21">
            <v>1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7">
          <cell r="B27">
            <v>1</v>
          </cell>
        </row>
        <row r="33">
          <cell r="B33">
            <v>15</v>
          </cell>
        </row>
        <row r="36">
          <cell r="B36">
            <v>13</v>
          </cell>
        </row>
        <row r="40">
          <cell r="B40">
            <v>69</v>
          </cell>
        </row>
        <row r="43">
          <cell r="B43">
            <v>136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1911</v>
          </cell>
        </row>
        <row r="7">
          <cell r="B7">
            <v>16</v>
          </cell>
        </row>
        <row r="8">
          <cell r="B8">
            <v>986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1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14476</v>
          </cell>
        </row>
        <row r="20">
          <cell r="B20">
            <v>302</v>
          </cell>
        </row>
        <row r="21">
          <cell r="B21">
            <v>1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7">
          <cell r="B27">
            <v>3</v>
          </cell>
        </row>
        <row r="33">
          <cell r="B33">
            <v>9</v>
          </cell>
        </row>
        <row r="36">
          <cell r="B36">
            <v>1</v>
          </cell>
        </row>
        <row r="40">
          <cell r="B40">
            <v>98</v>
          </cell>
        </row>
        <row r="43">
          <cell r="B43">
            <v>227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3558</v>
          </cell>
        </row>
        <row r="7">
          <cell r="B7">
            <v>37</v>
          </cell>
        </row>
        <row r="8">
          <cell r="B8">
            <v>2333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2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16583</v>
          </cell>
        </row>
        <row r="20">
          <cell r="B20">
            <v>930</v>
          </cell>
        </row>
        <row r="21">
          <cell r="B21">
            <v>12</v>
          </cell>
        </row>
        <row r="22">
          <cell r="B22">
            <v>1</v>
          </cell>
        </row>
        <row r="23">
          <cell r="B23">
            <v>0</v>
          </cell>
        </row>
        <row r="24">
          <cell r="B24">
            <v>0</v>
          </cell>
        </row>
        <row r="27">
          <cell r="B27">
            <v>12</v>
          </cell>
        </row>
        <row r="33">
          <cell r="B33">
            <v>29</v>
          </cell>
        </row>
        <row r="36">
          <cell r="B36">
            <v>1</v>
          </cell>
        </row>
        <row r="40">
          <cell r="B40">
            <v>209</v>
          </cell>
        </row>
        <row r="43">
          <cell r="B43">
            <v>454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9530</v>
          </cell>
        </row>
        <row r="7">
          <cell r="B7">
            <v>146</v>
          </cell>
        </row>
        <row r="8">
          <cell r="B8">
            <v>4452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5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4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47503</v>
          </cell>
        </row>
        <row r="20">
          <cell r="B20">
            <v>1937</v>
          </cell>
        </row>
        <row r="21">
          <cell r="B21">
            <v>6</v>
          </cell>
        </row>
        <row r="22">
          <cell r="B22">
            <v>3</v>
          </cell>
        </row>
        <row r="23">
          <cell r="B23">
            <v>7</v>
          </cell>
        </row>
        <row r="24">
          <cell r="B24">
            <v>0</v>
          </cell>
        </row>
        <row r="27">
          <cell r="B27">
            <v>24</v>
          </cell>
        </row>
        <row r="33">
          <cell r="B33">
            <v>16</v>
          </cell>
        </row>
        <row r="36">
          <cell r="B36">
            <v>16</v>
          </cell>
        </row>
        <row r="40">
          <cell r="B40">
            <v>180</v>
          </cell>
        </row>
        <row r="43">
          <cell r="B43">
            <v>777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1699</v>
          </cell>
        </row>
        <row r="7">
          <cell r="B7">
            <v>29</v>
          </cell>
        </row>
        <row r="8">
          <cell r="B8">
            <v>991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13775</v>
          </cell>
        </row>
        <row r="20">
          <cell r="B20">
            <v>394</v>
          </cell>
        </row>
        <row r="21">
          <cell r="B21">
            <v>3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7">
          <cell r="B27">
            <v>3</v>
          </cell>
        </row>
        <row r="33">
          <cell r="B33">
            <v>29</v>
          </cell>
        </row>
        <row r="36">
          <cell r="B36">
            <v>5</v>
          </cell>
        </row>
        <row r="40">
          <cell r="B40">
            <v>155</v>
          </cell>
        </row>
        <row r="43">
          <cell r="B43">
            <v>261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3650</v>
          </cell>
        </row>
        <row r="7">
          <cell r="B7">
            <v>48</v>
          </cell>
        </row>
        <row r="8">
          <cell r="B8">
            <v>2547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36356</v>
          </cell>
        </row>
        <row r="20">
          <cell r="B20">
            <v>1000</v>
          </cell>
        </row>
        <row r="21">
          <cell r="B21">
            <v>10</v>
          </cell>
        </row>
        <row r="22">
          <cell r="B22">
            <v>1</v>
          </cell>
        </row>
        <row r="23">
          <cell r="B23">
            <v>0</v>
          </cell>
        </row>
        <row r="24">
          <cell r="B24">
            <v>2</v>
          </cell>
        </row>
        <row r="27">
          <cell r="B27">
            <v>11</v>
          </cell>
        </row>
        <row r="33">
          <cell r="B33">
            <v>13</v>
          </cell>
        </row>
        <row r="36">
          <cell r="B36">
            <v>10</v>
          </cell>
        </row>
        <row r="40">
          <cell r="B40">
            <v>138</v>
          </cell>
        </row>
        <row r="43">
          <cell r="B43">
            <v>366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16716</v>
          </cell>
        </row>
        <row r="7">
          <cell r="B7">
            <v>175</v>
          </cell>
        </row>
        <row r="8">
          <cell r="B8">
            <v>8256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21</v>
          </cell>
        </row>
        <row r="14">
          <cell r="B14">
            <v>0</v>
          </cell>
        </row>
        <row r="15">
          <cell r="B15">
            <v>1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47700</v>
          </cell>
        </row>
        <row r="20">
          <cell r="B20">
            <v>1603</v>
          </cell>
        </row>
        <row r="21">
          <cell r="B21">
            <v>11</v>
          </cell>
        </row>
        <row r="22">
          <cell r="B22">
            <v>1</v>
          </cell>
        </row>
        <row r="23">
          <cell r="B23">
            <v>1</v>
          </cell>
        </row>
        <row r="24">
          <cell r="B24">
            <v>2</v>
          </cell>
        </row>
        <row r="27">
          <cell r="B27">
            <v>39</v>
          </cell>
        </row>
        <row r="33">
          <cell r="B33">
            <v>45</v>
          </cell>
        </row>
        <row r="36">
          <cell r="B36">
            <v>21</v>
          </cell>
        </row>
        <row r="40">
          <cell r="B40">
            <v>493</v>
          </cell>
        </row>
        <row r="43">
          <cell r="B43">
            <v>1081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2786</v>
          </cell>
        </row>
        <row r="7">
          <cell r="B7">
            <v>37</v>
          </cell>
        </row>
        <row r="8">
          <cell r="B8">
            <v>1661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16388</v>
          </cell>
        </row>
        <row r="20">
          <cell r="B20">
            <v>1147</v>
          </cell>
        </row>
        <row r="21">
          <cell r="B21">
            <v>4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7">
          <cell r="B27">
            <v>10</v>
          </cell>
        </row>
        <row r="33">
          <cell r="B33">
            <v>10</v>
          </cell>
        </row>
        <row r="36">
          <cell r="B36">
            <v>15</v>
          </cell>
        </row>
        <row r="40">
          <cell r="B40">
            <v>77</v>
          </cell>
        </row>
        <row r="43">
          <cell r="B43">
            <v>623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3856</v>
          </cell>
        </row>
        <row r="7">
          <cell r="B7">
            <v>37</v>
          </cell>
        </row>
        <row r="8">
          <cell r="B8">
            <v>2213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31561</v>
          </cell>
        </row>
        <row r="20">
          <cell r="B20">
            <v>960</v>
          </cell>
        </row>
        <row r="21">
          <cell r="B21">
            <v>10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1</v>
          </cell>
        </row>
        <row r="27">
          <cell r="B27">
            <v>31</v>
          </cell>
        </row>
        <row r="33">
          <cell r="B33">
            <v>16</v>
          </cell>
        </row>
        <row r="36">
          <cell r="B36">
            <v>10</v>
          </cell>
        </row>
        <row r="40">
          <cell r="B40">
            <v>265</v>
          </cell>
        </row>
        <row r="43">
          <cell r="B43">
            <v>398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4080</v>
          </cell>
        </row>
        <row r="7">
          <cell r="B7">
            <v>41</v>
          </cell>
        </row>
        <row r="8">
          <cell r="B8">
            <v>2471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4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26523</v>
          </cell>
        </row>
        <row r="20">
          <cell r="B20">
            <v>1117</v>
          </cell>
        </row>
        <row r="21">
          <cell r="B21">
            <v>1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7">
          <cell r="B27">
            <v>8</v>
          </cell>
        </row>
        <row r="33">
          <cell r="B33">
            <v>33</v>
          </cell>
        </row>
        <row r="36">
          <cell r="B36">
            <v>22</v>
          </cell>
        </row>
        <row r="40">
          <cell r="B40">
            <v>140</v>
          </cell>
        </row>
        <row r="43">
          <cell r="B43">
            <v>612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1797</v>
          </cell>
        </row>
        <row r="7">
          <cell r="B7">
            <v>23</v>
          </cell>
        </row>
        <row r="8">
          <cell r="B8">
            <v>995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5424</v>
          </cell>
        </row>
        <row r="20">
          <cell r="B20">
            <v>387</v>
          </cell>
        </row>
        <row r="21">
          <cell r="B21">
            <v>5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7">
          <cell r="B27">
            <v>6</v>
          </cell>
        </row>
        <row r="33">
          <cell r="B33">
            <v>12</v>
          </cell>
        </row>
        <row r="36">
          <cell r="B36">
            <v>4</v>
          </cell>
        </row>
        <row r="40">
          <cell r="B40">
            <v>325</v>
          </cell>
        </row>
        <row r="43">
          <cell r="B43">
            <v>269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1987</v>
          </cell>
        </row>
        <row r="7">
          <cell r="B7">
            <v>22</v>
          </cell>
        </row>
        <row r="8">
          <cell r="B8">
            <v>1207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4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10280</v>
          </cell>
        </row>
        <row r="20">
          <cell r="B20">
            <v>279</v>
          </cell>
        </row>
        <row r="21">
          <cell r="B21">
            <v>6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7">
          <cell r="B27">
            <v>2</v>
          </cell>
        </row>
        <row r="33">
          <cell r="B33">
            <v>6</v>
          </cell>
        </row>
        <row r="36">
          <cell r="B36">
            <v>2</v>
          </cell>
        </row>
        <row r="40">
          <cell r="B40">
            <v>116</v>
          </cell>
        </row>
        <row r="43">
          <cell r="B43">
            <v>195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9500</v>
          </cell>
        </row>
        <row r="7">
          <cell r="B7">
            <v>95</v>
          </cell>
        </row>
        <row r="8">
          <cell r="B8">
            <v>5164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14</v>
          </cell>
        </row>
        <row r="14">
          <cell r="B14">
            <v>0</v>
          </cell>
        </row>
        <row r="15">
          <cell r="B15">
            <v>3</v>
          </cell>
        </row>
        <row r="16">
          <cell r="B16">
            <v>4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33890</v>
          </cell>
        </row>
        <row r="20">
          <cell r="B20">
            <v>561</v>
          </cell>
        </row>
        <row r="21">
          <cell r="B21">
            <v>24</v>
          </cell>
        </row>
        <row r="22">
          <cell r="B22">
            <v>0</v>
          </cell>
        </row>
        <row r="23">
          <cell r="B23">
            <v>1</v>
          </cell>
        </row>
        <row r="24">
          <cell r="B24">
            <v>26</v>
          </cell>
        </row>
        <row r="27">
          <cell r="B27">
            <v>7</v>
          </cell>
        </row>
        <row r="33">
          <cell r="B33">
            <v>57</v>
          </cell>
        </row>
        <row r="36">
          <cell r="B36">
            <v>11</v>
          </cell>
        </row>
        <row r="40">
          <cell r="B40">
            <v>388</v>
          </cell>
        </row>
        <row r="43">
          <cell r="B43">
            <v>520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103</v>
          </cell>
        </row>
        <row r="7">
          <cell r="B7">
            <v>12</v>
          </cell>
        </row>
        <row r="8">
          <cell r="B8">
            <v>281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5154</v>
          </cell>
        </row>
        <row r="20">
          <cell r="B20">
            <v>5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2</v>
          </cell>
        </row>
        <row r="27">
          <cell r="B27">
            <v>5</v>
          </cell>
        </row>
        <row r="33">
          <cell r="B33">
            <v>8</v>
          </cell>
        </row>
        <row r="36">
          <cell r="B36">
            <v>1</v>
          </cell>
        </row>
        <row r="40">
          <cell r="B40">
            <v>4</v>
          </cell>
        </row>
        <row r="43">
          <cell r="B43">
            <v>59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22303</v>
          </cell>
        </row>
        <row r="7">
          <cell r="B7">
            <v>275</v>
          </cell>
        </row>
        <row r="8">
          <cell r="B8">
            <v>9937</v>
          </cell>
        </row>
        <row r="9">
          <cell r="B9">
            <v>2</v>
          </cell>
        </row>
        <row r="10">
          <cell r="B10">
            <v>0</v>
          </cell>
        </row>
        <row r="11">
          <cell r="B11">
            <v>4</v>
          </cell>
        </row>
        <row r="14">
          <cell r="B14">
            <v>0</v>
          </cell>
        </row>
        <row r="15">
          <cell r="B15">
            <v>23</v>
          </cell>
        </row>
        <row r="16">
          <cell r="B16">
            <v>13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56152</v>
          </cell>
        </row>
        <row r="20">
          <cell r="B20">
            <v>369</v>
          </cell>
        </row>
        <row r="21">
          <cell r="B21">
            <v>29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4</v>
          </cell>
        </row>
        <row r="27">
          <cell r="B27">
            <v>56</v>
          </cell>
        </row>
        <row r="33">
          <cell r="B33">
            <v>365</v>
          </cell>
        </row>
        <row r="36">
          <cell r="B36">
            <v>19</v>
          </cell>
        </row>
        <row r="40">
          <cell r="B40">
            <v>550</v>
          </cell>
        </row>
        <row r="43">
          <cell r="B43">
            <v>703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2467</v>
          </cell>
        </row>
        <row r="7">
          <cell r="B7">
            <v>18</v>
          </cell>
        </row>
        <row r="8">
          <cell r="B8">
            <v>1262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11519</v>
          </cell>
        </row>
        <row r="20">
          <cell r="B20">
            <v>284</v>
          </cell>
        </row>
        <row r="21">
          <cell r="B21">
            <v>1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7">
          <cell r="B27">
            <v>8</v>
          </cell>
        </row>
        <row r="33">
          <cell r="B33">
            <v>18</v>
          </cell>
        </row>
        <row r="36">
          <cell r="B36">
            <v>4</v>
          </cell>
        </row>
        <row r="40">
          <cell r="B40">
            <v>189</v>
          </cell>
        </row>
        <row r="43">
          <cell r="B43">
            <v>307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1537</v>
          </cell>
        </row>
        <row r="7">
          <cell r="B7">
            <v>23</v>
          </cell>
        </row>
        <row r="8">
          <cell r="B8">
            <v>949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1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7719</v>
          </cell>
        </row>
        <row r="20">
          <cell r="B20">
            <v>333</v>
          </cell>
        </row>
        <row r="21">
          <cell r="B21">
            <v>14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9</v>
          </cell>
        </row>
        <row r="27">
          <cell r="B27">
            <v>5</v>
          </cell>
        </row>
        <row r="33">
          <cell r="B33">
            <v>12</v>
          </cell>
        </row>
        <row r="36">
          <cell r="B36">
            <v>4</v>
          </cell>
        </row>
        <row r="40">
          <cell r="B40">
            <v>88</v>
          </cell>
        </row>
        <row r="43">
          <cell r="B43">
            <v>189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1350</v>
          </cell>
        </row>
        <row r="7">
          <cell r="B7">
            <v>12</v>
          </cell>
        </row>
        <row r="8">
          <cell r="B8">
            <v>1100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11011</v>
          </cell>
        </row>
        <row r="20">
          <cell r="B20">
            <v>128</v>
          </cell>
        </row>
        <row r="21">
          <cell r="B21">
            <v>4</v>
          </cell>
        </row>
        <row r="22">
          <cell r="B22">
            <v>1</v>
          </cell>
        </row>
        <row r="23">
          <cell r="B23">
            <v>0</v>
          </cell>
        </row>
        <row r="24">
          <cell r="B24">
            <v>5</v>
          </cell>
        </row>
        <row r="27">
          <cell r="B27">
            <v>3</v>
          </cell>
        </row>
        <row r="33">
          <cell r="B33">
            <v>31</v>
          </cell>
        </row>
        <row r="36">
          <cell r="B36">
            <v>4</v>
          </cell>
        </row>
        <row r="40">
          <cell r="B40">
            <v>96</v>
          </cell>
        </row>
        <row r="43">
          <cell r="B43">
            <v>195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3673</v>
          </cell>
        </row>
        <row r="7">
          <cell r="B7">
            <v>69</v>
          </cell>
        </row>
        <row r="8">
          <cell r="B8">
            <v>2118</v>
          </cell>
        </row>
        <row r="9">
          <cell r="B9">
            <v>1</v>
          </cell>
        </row>
        <row r="10">
          <cell r="B10">
            <v>0</v>
          </cell>
        </row>
        <row r="11">
          <cell r="B11">
            <v>1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15343</v>
          </cell>
        </row>
        <row r="20">
          <cell r="B20">
            <v>294</v>
          </cell>
        </row>
        <row r="21">
          <cell r="B21">
            <v>4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7">
          <cell r="B27">
            <v>13</v>
          </cell>
        </row>
        <row r="33">
          <cell r="B33">
            <v>25</v>
          </cell>
        </row>
        <row r="36">
          <cell r="B36">
            <v>11</v>
          </cell>
        </row>
        <row r="40">
          <cell r="B40">
            <v>251</v>
          </cell>
        </row>
        <row r="43">
          <cell r="B43">
            <v>220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2131</v>
          </cell>
        </row>
        <row r="7">
          <cell r="B7">
            <v>17</v>
          </cell>
        </row>
        <row r="8">
          <cell r="B8">
            <v>1381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10936</v>
          </cell>
        </row>
        <row r="20">
          <cell r="B20">
            <v>225</v>
          </cell>
        </row>
        <row r="21">
          <cell r="B21">
            <v>8</v>
          </cell>
        </row>
        <row r="22">
          <cell r="B22">
            <v>0</v>
          </cell>
        </row>
        <row r="23">
          <cell r="B23">
            <v>2</v>
          </cell>
        </row>
        <row r="24">
          <cell r="B24">
            <v>1</v>
          </cell>
        </row>
        <row r="27">
          <cell r="B27">
            <v>3</v>
          </cell>
        </row>
        <row r="33">
          <cell r="B33">
            <v>4</v>
          </cell>
        </row>
        <row r="36">
          <cell r="B36">
            <v>5</v>
          </cell>
        </row>
        <row r="40">
          <cell r="B40">
            <v>46</v>
          </cell>
        </row>
        <row r="43">
          <cell r="B43">
            <v>221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2022</v>
          </cell>
        </row>
        <row r="7">
          <cell r="B7">
            <v>23</v>
          </cell>
        </row>
        <row r="8">
          <cell r="B8">
            <v>1157</v>
          </cell>
        </row>
        <row r="9">
          <cell r="B9">
            <v>3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9464</v>
          </cell>
        </row>
        <row r="20">
          <cell r="B20">
            <v>462</v>
          </cell>
        </row>
        <row r="21">
          <cell r="B21">
            <v>4</v>
          </cell>
        </row>
        <row r="22">
          <cell r="B22">
            <v>100</v>
          </cell>
        </row>
        <row r="23">
          <cell r="B23">
            <v>0</v>
          </cell>
        </row>
        <row r="24">
          <cell r="B24">
            <v>2</v>
          </cell>
        </row>
        <row r="27">
          <cell r="B27">
            <v>5</v>
          </cell>
        </row>
        <row r="33">
          <cell r="B33">
            <v>9</v>
          </cell>
        </row>
        <row r="36">
          <cell r="B36">
            <v>4</v>
          </cell>
        </row>
        <row r="40">
          <cell r="B40">
            <v>75</v>
          </cell>
        </row>
        <row r="43">
          <cell r="B43">
            <v>196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1532</v>
          </cell>
        </row>
        <row r="7">
          <cell r="B7">
            <v>49</v>
          </cell>
        </row>
        <row r="8">
          <cell r="B8">
            <v>751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4980</v>
          </cell>
        </row>
        <row r="20">
          <cell r="B20">
            <v>129</v>
          </cell>
        </row>
        <row r="21">
          <cell r="B21">
            <v>6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4</v>
          </cell>
        </row>
        <row r="27">
          <cell r="B27">
            <v>1</v>
          </cell>
        </row>
        <row r="33">
          <cell r="B33">
            <v>14</v>
          </cell>
        </row>
        <row r="36">
          <cell r="B36">
            <v>1</v>
          </cell>
        </row>
        <row r="40">
          <cell r="B40">
            <v>84</v>
          </cell>
        </row>
        <row r="43">
          <cell r="B43">
            <v>208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2146</v>
          </cell>
        </row>
        <row r="7">
          <cell r="B7">
            <v>27</v>
          </cell>
        </row>
        <row r="8">
          <cell r="B8">
            <v>1410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13389</v>
          </cell>
        </row>
        <row r="20">
          <cell r="B20">
            <v>1006</v>
          </cell>
        </row>
        <row r="21">
          <cell r="B21">
            <v>9</v>
          </cell>
        </row>
        <row r="22">
          <cell r="B22">
            <v>12</v>
          </cell>
        </row>
        <row r="23">
          <cell r="B23">
            <v>0</v>
          </cell>
        </row>
        <row r="24">
          <cell r="B24">
            <v>0</v>
          </cell>
        </row>
        <row r="27">
          <cell r="B27">
            <v>6</v>
          </cell>
        </row>
        <row r="33">
          <cell r="B33">
            <v>8</v>
          </cell>
        </row>
        <row r="36">
          <cell r="B36">
            <v>5</v>
          </cell>
        </row>
        <row r="40">
          <cell r="B40">
            <v>144</v>
          </cell>
        </row>
        <row r="43">
          <cell r="B43">
            <v>483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2278</v>
          </cell>
        </row>
        <row r="7">
          <cell r="B7">
            <v>28</v>
          </cell>
        </row>
        <row r="8">
          <cell r="B8">
            <v>2250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5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15642</v>
          </cell>
        </row>
        <row r="20">
          <cell r="B20">
            <v>358</v>
          </cell>
        </row>
        <row r="21">
          <cell r="B21">
            <v>3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7">
          <cell r="B27">
            <v>25</v>
          </cell>
        </row>
        <row r="33">
          <cell r="B33">
            <v>17</v>
          </cell>
        </row>
        <row r="36">
          <cell r="B36">
            <v>4</v>
          </cell>
        </row>
        <row r="40">
          <cell r="B40">
            <v>357</v>
          </cell>
        </row>
        <row r="43">
          <cell r="B43">
            <v>273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6161</v>
          </cell>
        </row>
        <row r="7">
          <cell r="B7">
            <v>106</v>
          </cell>
        </row>
        <row r="8">
          <cell r="B8">
            <v>3029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2</v>
          </cell>
        </row>
        <row r="14">
          <cell r="B14">
            <v>0</v>
          </cell>
        </row>
        <row r="15">
          <cell r="B15">
            <v>2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20152</v>
          </cell>
        </row>
        <row r="20">
          <cell r="B20">
            <v>1000</v>
          </cell>
        </row>
        <row r="21">
          <cell r="B21">
            <v>15</v>
          </cell>
        </row>
        <row r="22">
          <cell r="B22">
            <v>20</v>
          </cell>
        </row>
        <row r="23">
          <cell r="B23">
            <v>0</v>
          </cell>
        </row>
        <row r="24">
          <cell r="B24">
            <v>9</v>
          </cell>
        </row>
        <row r="27">
          <cell r="B27">
            <v>18</v>
          </cell>
        </row>
        <row r="33">
          <cell r="B33">
            <v>26</v>
          </cell>
        </row>
        <row r="36">
          <cell r="B36">
            <v>3</v>
          </cell>
        </row>
        <row r="40">
          <cell r="B40">
            <v>158</v>
          </cell>
        </row>
        <row r="43">
          <cell r="B43">
            <v>654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2732</v>
          </cell>
        </row>
        <row r="7">
          <cell r="B7">
            <v>34</v>
          </cell>
        </row>
        <row r="8">
          <cell r="B8">
            <v>1759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15404</v>
          </cell>
        </row>
        <row r="20">
          <cell r="B20">
            <v>1458</v>
          </cell>
        </row>
        <row r="21">
          <cell r="B21">
            <v>23</v>
          </cell>
        </row>
        <row r="22">
          <cell r="B22">
            <v>2</v>
          </cell>
        </row>
        <row r="23">
          <cell r="B23">
            <v>0</v>
          </cell>
        </row>
        <row r="24">
          <cell r="B24">
            <v>0</v>
          </cell>
        </row>
        <row r="27">
          <cell r="B27">
            <v>4</v>
          </cell>
        </row>
        <row r="33">
          <cell r="B33">
            <v>17</v>
          </cell>
        </row>
        <row r="36">
          <cell r="B36">
            <v>2</v>
          </cell>
        </row>
        <row r="40">
          <cell r="B40">
            <v>306</v>
          </cell>
        </row>
        <row r="43">
          <cell r="B43">
            <v>702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1695</v>
          </cell>
        </row>
        <row r="7">
          <cell r="B7">
            <v>24</v>
          </cell>
        </row>
        <row r="8">
          <cell r="B8">
            <v>1261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11539</v>
          </cell>
        </row>
        <row r="20">
          <cell r="B20">
            <v>658</v>
          </cell>
        </row>
        <row r="21">
          <cell r="B21">
            <v>11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2</v>
          </cell>
        </row>
        <row r="27">
          <cell r="B27">
            <v>7</v>
          </cell>
        </row>
        <row r="33">
          <cell r="B33">
            <v>17</v>
          </cell>
        </row>
        <row r="36">
          <cell r="B36">
            <v>5</v>
          </cell>
        </row>
        <row r="40">
          <cell r="B40">
            <v>43</v>
          </cell>
        </row>
        <row r="43">
          <cell r="B43">
            <v>403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3793</v>
          </cell>
        </row>
        <row r="7">
          <cell r="B7">
            <v>51</v>
          </cell>
        </row>
        <row r="8">
          <cell r="B8">
            <v>2842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12</v>
          </cell>
        </row>
        <row r="14">
          <cell r="B14">
            <v>0</v>
          </cell>
        </row>
        <row r="15">
          <cell r="B15">
            <v>1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19738</v>
          </cell>
        </row>
        <row r="20">
          <cell r="B20">
            <v>1584</v>
          </cell>
        </row>
        <row r="21">
          <cell r="B21">
            <v>5</v>
          </cell>
        </row>
        <row r="22">
          <cell r="B22">
            <v>3</v>
          </cell>
        </row>
        <row r="23">
          <cell r="B23">
            <v>2</v>
          </cell>
        </row>
        <row r="24">
          <cell r="B24">
            <v>0</v>
          </cell>
        </row>
        <row r="27">
          <cell r="B27">
            <v>13</v>
          </cell>
        </row>
        <row r="33">
          <cell r="B33">
            <v>18</v>
          </cell>
        </row>
        <row r="36">
          <cell r="B36">
            <v>6</v>
          </cell>
        </row>
        <row r="40">
          <cell r="B40">
            <v>37</v>
          </cell>
        </row>
        <row r="43">
          <cell r="B43">
            <v>685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5924</v>
          </cell>
        </row>
        <row r="7">
          <cell r="B7">
            <v>86</v>
          </cell>
        </row>
        <row r="8">
          <cell r="B8">
            <v>3165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19708</v>
          </cell>
        </row>
        <row r="20">
          <cell r="B20">
            <v>1913</v>
          </cell>
        </row>
        <row r="21">
          <cell r="B21">
            <v>6</v>
          </cell>
        </row>
        <row r="22">
          <cell r="B22">
            <v>4</v>
          </cell>
        </row>
        <row r="23">
          <cell r="B23">
            <v>0</v>
          </cell>
        </row>
        <row r="24">
          <cell r="B24">
            <v>3</v>
          </cell>
        </row>
        <row r="27">
          <cell r="B27">
            <v>4</v>
          </cell>
        </row>
        <row r="33">
          <cell r="B33">
            <v>23</v>
          </cell>
        </row>
        <row r="36">
          <cell r="B36">
            <v>5</v>
          </cell>
        </row>
        <row r="40">
          <cell r="B40">
            <v>240</v>
          </cell>
        </row>
        <row r="43">
          <cell r="B43">
            <v>775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1945</v>
          </cell>
        </row>
        <row r="7">
          <cell r="B7">
            <v>16</v>
          </cell>
        </row>
        <row r="8">
          <cell r="B8">
            <v>1237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6287</v>
          </cell>
        </row>
        <row r="20">
          <cell r="B20">
            <v>484</v>
          </cell>
        </row>
        <row r="21">
          <cell r="B21">
            <v>4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7">
          <cell r="B27">
            <v>6</v>
          </cell>
        </row>
        <row r="33">
          <cell r="B33">
            <v>19</v>
          </cell>
        </row>
        <row r="36">
          <cell r="B36">
            <v>2</v>
          </cell>
        </row>
        <row r="40">
          <cell r="B40">
            <v>125</v>
          </cell>
        </row>
        <row r="43">
          <cell r="B43">
            <v>256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3739</v>
          </cell>
        </row>
        <row r="7">
          <cell r="B7">
            <v>43</v>
          </cell>
        </row>
        <row r="8">
          <cell r="B8">
            <v>1914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1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14015</v>
          </cell>
        </row>
        <row r="20">
          <cell r="B20">
            <v>636</v>
          </cell>
        </row>
        <row r="21">
          <cell r="B21">
            <v>24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2</v>
          </cell>
        </row>
        <row r="27">
          <cell r="B27">
            <v>8</v>
          </cell>
        </row>
        <row r="33">
          <cell r="B33">
            <v>42</v>
          </cell>
        </row>
        <row r="36">
          <cell r="B36">
            <v>7</v>
          </cell>
        </row>
        <row r="40">
          <cell r="B40">
            <v>345</v>
          </cell>
        </row>
        <row r="43">
          <cell r="B43">
            <v>1010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4784</v>
          </cell>
        </row>
        <row r="7">
          <cell r="B7">
            <v>54</v>
          </cell>
        </row>
        <row r="8">
          <cell r="B8">
            <v>2309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13579</v>
          </cell>
        </row>
        <row r="20">
          <cell r="B20">
            <v>576</v>
          </cell>
        </row>
        <row r="21">
          <cell r="B21">
            <v>3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6</v>
          </cell>
        </row>
        <row r="27">
          <cell r="B27">
            <v>16</v>
          </cell>
        </row>
        <row r="33">
          <cell r="B33">
            <v>29</v>
          </cell>
        </row>
        <row r="36">
          <cell r="B36">
            <v>0</v>
          </cell>
        </row>
        <row r="40">
          <cell r="B40">
            <v>344</v>
          </cell>
        </row>
        <row r="43">
          <cell r="B43">
            <v>523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5516</v>
          </cell>
        </row>
        <row r="7">
          <cell r="B7">
            <v>54</v>
          </cell>
        </row>
        <row r="8">
          <cell r="B8">
            <v>2623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21316</v>
          </cell>
        </row>
        <row r="20">
          <cell r="B20">
            <v>1172</v>
          </cell>
        </row>
        <row r="21">
          <cell r="B21">
            <v>6</v>
          </cell>
        </row>
        <row r="22">
          <cell r="B22">
            <v>0</v>
          </cell>
        </row>
        <row r="23">
          <cell r="B23">
            <v>1</v>
          </cell>
        </row>
        <row r="24">
          <cell r="B24">
            <v>42</v>
          </cell>
        </row>
        <row r="27">
          <cell r="B27">
            <v>19</v>
          </cell>
        </row>
        <row r="33">
          <cell r="B33">
            <v>89</v>
          </cell>
        </row>
        <row r="36">
          <cell r="B36">
            <v>4</v>
          </cell>
        </row>
        <row r="40">
          <cell r="B40">
            <v>114</v>
          </cell>
        </row>
        <row r="43">
          <cell r="B43">
            <v>518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4149</v>
          </cell>
        </row>
        <row r="7">
          <cell r="B7">
            <v>93</v>
          </cell>
        </row>
        <row r="8">
          <cell r="B8">
            <v>3003</v>
          </cell>
        </row>
        <row r="9">
          <cell r="B9">
            <v>1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19095</v>
          </cell>
        </row>
        <row r="20">
          <cell r="B20">
            <v>128</v>
          </cell>
        </row>
        <row r="21">
          <cell r="B21">
            <v>6</v>
          </cell>
        </row>
        <row r="22">
          <cell r="B22">
            <v>0</v>
          </cell>
        </row>
        <row r="23">
          <cell r="B23">
            <v>15</v>
          </cell>
        </row>
        <row r="24">
          <cell r="B24">
            <v>85</v>
          </cell>
        </row>
        <row r="27">
          <cell r="B27">
            <v>39</v>
          </cell>
        </row>
        <row r="33">
          <cell r="B33">
            <v>81</v>
          </cell>
        </row>
        <row r="36">
          <cell r="B36">
            <v>7</v>
          </cell>
        </row>
        <row r="40">
          <cell r="B40">
            <v>1397</v>
          </cell>
        </row>
        <row r="43">
          <cell r="B43">
            <v>1251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4412</v>
          </cell>
        </row>
        <row r="7">
          <cell r="B7">
            <v>60</v>
          </cell>
        </row>
        <row r="8">
          <cell r="B8">
            <v>2724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4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28796</v>
          </cell>
        </row>
        <row r="20">
          <cell r="B20">
            <v>101</v>
          </cell>
        </row>
        <row r="21">
          <cell r="B21">
            <v>34</v>
          </cell>
        </row>
        <row r="22">
          <cell r="B22">
            <v>0</v>
          </cell>
        </row>
        <row r="23">
          <cell r="B23">
            <v>2</v>
          </cell>
        </row>
        <row r="24">
          <cell r="B24">
            <v>16</v>
          </cell>
        </row>
        <row r="27">
          <cell r="B27">
            <v>3</v>
          </cell>
        </row>
        <row r="33">
          <cell r="B33">
            <v>35</v>
          </cell>
        </row>
        <row r="36">
          <cell r="B36">
            <v>12</v>
          </cell>
        </row>
        <row r="40">
          <cell r="B40">
            <v>333</v>
          </cell>
        </row>
        <row r="43">
          <cell r="B43">
            <v>496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363</v>
          </cell>
        </row>
        <row r="7">
          <cell r="B7">
            <v>48</v>
          </cell>
        </row>
        <row r="8">
          <cell r="B8">
            <v>239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17128</v>
          </cell>
        </row>
        <row r="20">
          <cell r="B20">
            <v>6</v>
          </cell>
        </row>
        <row r="21">
          <cell r="B21">
            <v>2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128</v>
          </cell>
        </row>
        <row r="27">
          <cell r="B27">
            <v>42</v>
          </cell>
        </row>
        <row r="33">
          <cell r="B33">
            <v>35</v>
          </cell>
        </row>
        <row r="36">
          <cell r="B36">
            <v>10</v>
          </cell>
        </row>
        <row r="40">
          <cell r="B40">
            <v>334</v>
          </cell>
        </row>
        <row r="43">
          <cell r="B43">
            <v>492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761</v>
          </cell>
        </row>
        <row r="7">
          <cell r="B7">
            <v>26</v>
          </cell>
        </row>
        <row r="8">
          <cell r="B8">
            <v>550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5">
          <cell r="B15">
            <v>1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2745</v>
          </cell>
        </row>
        <row r="20">
          <cell r="B20">
            <v>4</v>
          </cell>
        </row>
        <row r="21">
          <cell r="B21">
            <v>1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47</v>
          </cell>
        </row>
        <row r="27">
          <cell r="B27">
            <v>4</v>
          </cell>
        </row>
        <row r="33">
          <cell r="B33">
            <v>12</v>
          </cell>
        </row>
        <row r="36">
          <cell r="B36">
            <v>0</v>
          </cell>
        </row>
        <row r="40">
          <cell r="B40">
            <v>59</v>
          </cell>
        </row>
        <row r="43">
          <cell r="B43">
            <v>134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4467</v>
          </cell>
        </row>
        <row r="7">
          <cell r="B7">
            <v>38</v>
          </cell>
        </row>
        <row r="8">
          <cell r="B8">
            <v>2302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18478</v>
          </cell>
        </row>
        <row r="20">
          <cell r="B20">
            <v>185</v>
          </cell>
        </row>
        <row r="21">
          <cell r="B21">
            <v>4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20</v>
          </cell>
        </row>
        <row r="27">
          <cell r="B27">
            <v>9</v>
          </cell>
        </row>
        <row r="33">
          <cell r="B33">
            <v>42</v>
          </cell>
        </row>
        <row r="36">
          <cell r="B36">
            <v>3</v>
          </cell>
        </row>
        <row r="40">
          <cell r="B40">
            <v>482</v>
          </cell>
        </row>
        <row r="43">
          <cell r="B43">
            <v>234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3638</v>
          </cell>
        </row>
        <row r="7">
          <cell r="B7">
            <v>28</v>
          </cell>
        </row>
        <row r="8">
          <cell r="B8">
            <v>1646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2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15115</v>
          </cell>
        </row>
        <row r="20">
          <cell r="B20">
            <v>208</v>
          </cell>
        </row>
        <row r="21">
          <cell r="B21">
            <v>4</v>
          </cell>
        </row>
        <row r="22">
          <cell r="B22">
            <v>0</v>
          </cell>
        </row>
        <row r="23">
          <cell r="B23">
            <v>2</v>
          </cell>
        </row>
        <row r="24">
          <cell r="B24">
            <v>10</v>
          </cell>
        </row>
        <row r="27">
          <cell r="B27">
            <v>4</v>
          </cell>
        </row>
        <row r="33">
          <cell r="B33">
            <v>66</v>
          </cell>
        </row>
        <row r="36">
          <cell r="B36">
            <v>6</v>
          </cell>
        </row>
        <row r="40">
          <cell r="B40">
            <v>182</v>
          </cell>
        </row>
        <row r="43">
          <cell r="B43">
            <v>224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3676</v>
          </cell>
        </row>
        <row r="7">
          <cell r="B7">
            <v>32</v>
          </cell>
        </row>
        <row r="8">
          <cell r="B8">
            <v>3396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12224</v>
          </cell>
        </row>
        <row r="20">
          <cell r="B20">
            <v>177</v>
          </cell>
        </row>
        <row r="21">
          <cell r="B21">
            <v>8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1</v>
          </cell>
        </row>
        <row r="27">
          <cell r="B27">
            <v>17</v>
          </cell>
        </row>
        <row r="33">
          <cell r="B33">
            <v>28</v>
          </cell>
        </row>
        <row r="36">
          <cell r="B36">
            <v>3</v>
          </cell>
        </row>
        <row r="40">
          <cell r="B40">
            <v>258</v>
          </cell>
        </row>
        <row r="43">
          <cell r="B43">
            <v>332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924</v>
          </cell>
        </row>
        <row r="7">
          <cell r="B7">
            <v>26</v>
          </cell>
        </row>
        <row r="8">
          <cell r="B8">
            <v>865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6257</v>
          </cell>
        </row>
        <row r="20">
          <cell r="B20">
            <v>21</v>
          </cell>
        </row>
        <row r="21">
          <cell r="B21">
            <v>5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8</v>
          </cell>
        </row>
        <row r="27">
          <cell r="B27">
            <v>17</v>
          </cell>
        </row>
        <row r="33">
          <cell r="B33">
            <v>19</v>
          </cell>
        </row>
        <row r="36">
          <cell r="B36">
            <v>0</v>
          </cell>
        </row>
        <row r="40">
          <cell r="B40">
            <v>30</v>
          </cell>
        </row>
        <row r="43">
          <cell r="B43">
            <v>118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8902</v>
          </cell>
        </row>
        <row r="7">
          <cell r="B7">
            <v>95</v>
          </cell>
        </row>
        <row r="8">
          <cell r="B8">
            <v>4461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61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39</v>
          </cell>
        </row>
        <row r="17">
          <cell r="B17">
            <v>29</v>
          </cell>
        </row>
        <row r="18">
          <cell r="B18">
            <v>0</v>
          </cell>
        </row>
        <row r="19">
          <cell r="B19">
            <v>32992</v>
          </cell>
        </row>
        <row r="20">
          <cell r="B20">
            <v>495</v>
          </cell>
        </row>
        <row r="21">
          <cell r="B21">
            <v>17</v>
          </cell>
        </row>
        <row r="22">
          <cell r="B22">
            <v>0</v>
          </cell>
        </row>
        <row r="23">
          <cell r="B23">
            <v>1</v>
          </cell>
        </row>
        <row r="24">
          <cell r="B24">
            <v>1</v>
          </cell>
        </row>
        <row r="27">
          <cell r="B27">
            <v>122</v>
          </cell>
        </row>
        <row r="33">
          <cell r="B33">
            <v>318</v>
          </cell>
        </row>
        <row r="36">
          <cell r="B36">
            <v>9</v>
          </cell>
        </row>
        <row r="40">
          <cell r="B40">
            <v>449</v>
          </cell>
        </row>
        <row r="43">
          <cell r="B43">
            <v>1113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1438</v>
          </cell>
        </row>
        <row r="7">
          <cell r="B7">
            <v>32</v>
          </cell>
        </row>
        <row r="8">
          <cell r="B8">
            <v>1062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16</v>
          </cell>
        </row>
        <row r="17">
          <cell r="B17">
            <v>4</v>
          </cell>
        </row>
        <row r="18">
          <cell r="B18">
            <v>0</v>
          </cell>
        </row>
        <row r="19">
          <cell r="B19">
            <v>5811</v>
          </cell>
        </row>
        <row r="20">
          <cell r="B20">
            <v>18</v>
          </cell>
        </row>
        <row r="21">
          <cell r="B21">
            <v>2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7">
          <cell r="B27">
            <v>3</v>
          </cell>
        </row>
        <row r="33">
          <cell r="B33">
            <v>181</v>
          </cell>
        </row>
        <row r="36">
          <cell r="B36">
            <v>3</v>
          </cell>
        </row>
        <row r="40">
          <cell r="B40">
            <v>24</v>
          </cell>
        </row>
        <row r="43">
          <cell r="B43">
            <v>162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1655</v>
          </cell>
        </row>
        <row r="7">
          <cell r="B7">
            <v>13</v>
          </cell>
        </row>
        <row r="8">
          <cell r="B8">
            <v>747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3958</v>
          </cell>
        </row>
        <row r="20">
          <cell r="B20">
            <v>96</v>
          </cell>
        </row>
        <row r="21">
          <cell r="B21">
            <v>1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2</v>
          </cell>
        </row>
        <row r="27">
          <cell r="B27">
            <v>0</v>
          </cell>
        </row>
        <row r="33">
          <cell r="B33">
            <v>32</v>
          </cell>
        </row>
        <row r="36">
          <cell r="B36">
            <v>1</v>
          </cell>
        </row>
        <row r="40">
          <cell r="B40">
            <v>46</v>
          </cell>
        </row>
        <row r="43">
          <cell r="B43">
            <v>264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7606</v>
          </cell>
        </row>
        <row r="7">
          <cell r="B7">
            <v>62</v>
          </cell>
        </row>
        <row r="8">
          <cell r="B8">
            <v>4499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11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2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35351</v>
          </cell>
        </row>
        <row r="20">
          <cell r="B20">
            <v>332</v>
          </cell>
        </row>
        <row r="21">
          <cell r="B21">
            <v>17</v>
          </cell>
        </row>
        <row r="22">
          <cell r="B22">
            <v>1</v>
          </cell>
        </row>
        <row r="23">
          <cell r="B23">
            <v>0</v>
          </cell>
        </row>
        <row r="24">
          <cell r="B24">
            <v>8</v>
          </cell>
        </row>
        <row r="27">
          <cell r="B27">
            <v>54</v>
          </cell>
        </row>
        <row r="33">
          <cell r="B33">
            <v>64</v>
          </cell>
        </row>
        <row r="36">
          <cell r="B36">
            <v>14</v>
          </cell>
        </row>
        <row r="40">
          <cell r="B40">
            <v>119</v>
          </cell>
        </row>
        <row r="43">
          <cell r="B43">
            <v>839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3968</v>
          </cell>
        </row>
        <row r="7">
          <cell r="B7">
            <v>57</v>
          </cell>
        </row>
        <row r="8">
          <cell r="B8">
            <v>2854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7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2</v>
          </cell>
        </row>
        <row r="17">
          <cell r="B17">
            <v>16</v>
          </cell>
        </row>
        <row r="18">
          <cell r="B18">
            <v>0</v>
          </cell>
        </row>
        <row r="19">
          <cell r="B19">
            <v>13359</v>
          </cell>
        </row>
        <row r="20">
          <cell r="B20">
            <v>19</v>
          </cell>
        </row>
        <row r="21">
          <cell r="B21">
            <v>1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5</v>
          </cell>
        </row>
        <row r="27">
          <cell r="B27">
            <v>22</v>
          </cell>
        </row>
        <row r="33">
          <cell r="B33">
            <v>212</v>
          </cell>
        </row>
        <row r="36">
          <cell r="B36">
            <v>6</v>
          </cell>
        </row>
        <row r="40">
          <cell r="B40">
            <v>114</v>
          </cell>
        </row>
        <row r="43">
          <cell r="B43">
            <v>343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10892</v>
          </cell>
        </row>
        <row r="7">
          <cell r="B7">
            <v>176</v>
          </cell>
        </row>
        <row r="8">
          <cell r="B8">
            <v>2536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12</v>
          </cell>
        </row>
        <row r="14">
          <cell r="B14">
            <v>6</v>
          </cell>
        </row>
        <row r="15">
          <cell r="B15">
            <v>0</v>
          </cell>
        </row>
        <row r="16">
          <cell r="B16">
            <v>89</v>
          </cell>
        </row>
        <row r="17">
          <cell r="B17">
            <v>49</v>
          </cell>
        </row>
        <row r="18">
          <cell r="B18">
            <v>0</v>
          </cell>
        </row>
        <row r="19">
          <cell r="B19">
            <v>25367</v>
          </cell>
        </row>
        <row r="20">
          <cell r="B20">
            <v>23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1</v>
          </cell>
        </row>
        <row r="24">
          <cell r="B24">
            <v>31</v>
          </cell>
        </row>
        <row r="27">
          <cell r="B27">
            <v>16</v>
          </cell>
        </row>
        <row r="33">
          <cell r="B33">
            <v>1459</v>
          </cell>
        </row>
        <row r="36">
          <cell r="B36">
            <v>14</v>
          </cell>
        </row>
        <row r="40">
          <cell r="B40">
            <v>30</v>
          </cell>
        </row>
        <row r="43">
          <cell r="B43">
            <v>274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2702</v>
          </cell>
        </row>
        <row r="7">
          <cell r="B7">
            <v>17</v>
          </cell>
        </row>
        <row r="8">
          <cell r="B8">
            <v>1044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11203</v>
          </cell>
        </row>
        <row r="20">
          <cell r="B20">
            <v>126</v>
          </cell>
        </row>
        <row r="21">
          <cell r="B21">
            <v>9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14</v>
          </cell>
        </row>
        <row r="27">
          <cell r="B27">
            <v>7</v>
          </cell>
        </row>
        <row r="33">
          <cell r="B33">
            <v>34</v>
          </cell>
        </row>
        <row r="36">
          <cell r="B36">
            <v>5</v>
          </cell>
        </row>
        <row r="40">
          <cell r="B40">
            <v>90</v>
          </cell>
        </row>
        <row r="43">
          <cell r="B43">
            <v>299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3132</v>
          </cell>
        </row>
        <row r="7">
          <cell r="B7">
            <v>51</v>
          </cell>
        </row>
        <row r="8">
          <cell r="B8">
            <v>1623</v>
          </cell>
        </row>
        <row r="9">
          <cell r="B9">
            <v>1</v>
          </cell>
        </row>
        <row r="10">
          <cell r="B10">
            <v>0</v>
          </cell>
        </row>
        <row r="11">
          <cell r="B11">
            <v>7</v>
          </cell>
        </row>
        <row r="14">
          <cell r="B14">
            <v>0</v>
          </cell>
        </row>
        <row r="15">
          <cell r="B15">
            <v>4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1</v>
          </cell>
        </row>
        <row r="19">
          <cell r="B19">
            <v>24870</v>
          </cell>
        </row>
        <row r="20">
          <cell r="B20">
            <v>20</v>
          </cell>
        </row>
        <row r="21">
          <cell r="B21">
            <v>7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16</v>
          </cell>
        </row>
        <row r="27">
          <cell r="B27">
            <v>12</v>
          </cell>
        </row>
        <row r="33">
          <cell r="B33">
            <v>30</v>
          </cell>
        </row>
        <row r="36">
          <cell r="B36">
            <v>8</v>
          </cell>
        </row>
        <row r="40">
          <cell r="B40">
            <v>144</v>
          </cell>
        </row>
        <row r="43">
          <cell r="B43">
            <v>278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13011</v>
          </cell>
        </row>
        <row r="7">
          <cell r="B7">
            <v>136</v>
          </cell>
        </row>
        <row r="8">
          <cell r="B8">
            <v>3729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20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30815</v>
          </cell>
        </row>
        <row r="20">
          <cell r="B20">
            <v>278</v>
          </cell>
        </row>
        <row r="21">
          <cell r="B21">
            <v>20</v>
          </cell>
        </row>
        <row r="22">
          <cell r="B22">
            <v>0</v>
          </cell>
        </row>
        <row r="23">
          <cell r="B23">
            <v>1</v>
          </cell>
        </row>
        <row r="24">
          <cell r="B24">
            <v>17</v>
          </cell>
        </row>
        <row r="27">
          <cell r="B27">
            <v>44</v>
          </cell>
        </row>
        <row r="33">
          <cell r="B33">
            <v>158</v>
          </cell>
        </row>
        <row r="36">
          <cell r="B36">
            <v>17</v>
          </cell>
        </row>
        <row r="40">
          <cell r="B40">
            <v>727</v>
          </cell>
        </row>
        <row r="43">
          <cell r="B43">
            <v>528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1185</v>
          </cell>
        </row>
        <row r="7">
          <cell r="B7">
            <v>16</v>
          </cell>
        </row>
        <row r="8">
          <cell r="B8">
            <v>424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1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6075</v>
          </cell>
        </row>
        <row r="20">
          <cell r="B20">
            <v>9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11</v>
          </cell>
        </row>
        <row r="27">
          <cell r="B27">
            <v>7</v>
          </cell>
        </row>
        <row r="33">
          <cell r="B33">
            <v>47</v>
          </cell>
        </row>
        <row r="36">
          <cell r="B36">
            <v>1</v>
          </cell>
        </row>
        <row r="40">
          <cell r="B40">
            <v>25</v>
          </cell>
        </row>
        <row r="43">
          <cell r="B43">
            <v>81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1935</v>
          </cell>
        </row>
        <row r="7">
          <cell r="B7">
            <v>37</v>
          </cell>
        </row>
        <row r="8">
          <cell r="B8">
            <v>804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17959</v>
          </cell>
        </row>
        <row r="20">
          <cell r="B20">
            <v>22</v>
          </cell>
        </row>
        <row r="21">
          <cell r="B21">
            <v>12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11</v>
          </cell>
        </row>
        <row r="27">
          <cell r="B27">
            <v>15</v>
          </cell>
        </row>
        <row r="33">
          <cell r="B33">
            <v>32</v>
          </cell>
        </row>
        <row r="36">
          <cell r="B36">
            <v>4</v>
          </cell>
        </row>
        <row r="40">
          <cell r="B40">
            <v>8</v>
          </cell>
        </row>
        <row r="43">
          <cell r="B43">
            <v>151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1274</v>
          </cell>
        </row>
        <row r="7">
          <cell r="B7">
            <v>25</v>
          </cell>
        </row>
        <row r="8">
          <cell r="B8">
            <v>718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12776</v>
          </cell>
        </row>
        <row r="20">
          <cell r="B20">
            <v>17</v>
          </cell>
        </row>
        <row r="21">
          <cell r="B21">
            <v>16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7">
          <cell r="B27">
            <v>29</v>
          </cell>
        </row>
        <row r="33">
          <cell r="B33">
            <v>33</v>
          </cell>
        </row>
        <row r="36">
          <cell r="B36">
            <v>9</v>
          </cell>
        </row>
        <row r="40">
          <cell r="B40">
            <v>54</v>
          </cell>
        </row>
        <row r="43">
          <cell r="B43">
            <v>150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746</v>
          </cell>
        </row>
        <row r="7">
          <cell r="B7">
            <v>5</v>
          </cell>
        </row>
        <row r="8">
          <cell r="B8">
            <v>291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1843</v>
          </cell>
        </row>
        <row r="20">
          <cell r="B20">
            <v>4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7">
          <cell r="B27">
            <v>0</v>
          </cell>
        </row>
        <row r="33">
          <cell r="B33">
            <v>0</v>
          </cell>
        </row>
        <row r="36">
          <cell r="B36">
            <v>0</v>
          </cell>
        </row>
        <row r="40">
          <cell r="B40">
            <v>0</v>
          </cell>
        </row>
        <row r="43">
          <cell r="B43">
            <v>0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5467</v>
          </cell>
        </row>
        <row r="7">
          <cell r="B7">
            <v>47</v>
          </cell>
        </row>
        <row r="8">
          <cell r="B8">
            <v>2148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21950</v>
          </cell>
        </row>
        <row r="20">
          <cell r="B20">
            <v>518</v>
          </cell>
        </row>
        <row r="21">
          <cell r="B21">
            <v>5</v>
          </cell>
        </row>
        <row r="22">
          <cell r="B22">
            <v>0</v>
          </cell>
        </row>
        <row r="23">
          <cell r="B23">
            <v>33</v>
          </cell>
        </row>
        <row r="24">
          <cell r="B24">
            <v>51</v>
          </cell>
        </row>
        <row r="27">
          <cell r="B27">
            <v>5</v>
          </cell>
        </row>
        <row r="33">
          <cell r="B33">
            <v>80</v>
          </cell>
        </row>
        <row r="36">
          <cell r="B36">
            <v>7</v>
          </cell>
        </row>
        <row r="40">
          <cell r="B40">
            <v>967</v>
          </cell>
        </row>
        <row r="43">
          <cell r="B43">
            <v>1982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1744</v>
          </cell>
        </row>
        <row r="7">
          <cell r="B7">
            <v>33</v>
          </cell>
        </row>
        <row r="8">
          <cell r="B8">
            <v>879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17500</v>
          </cell>
        </row>
        <row r="20">
          <cell r="B20">
            <v>29</v>
          </cell>
        </row>
        <row r="21">
          <cell r="B21">
            <v>3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2</v>
          </cell>
        </row>
        <row r="27">
          <cell r="B27">
            <v>5</v>
          </cell>
        </row>
        <row r="33">
          <cell r="B33">
            <v>19</v>
          </cell>
        </row>
        <row r="36">
          <cell r="B36">
            <v>7</v>
          </cell>
        </row>
        <row r="40">
          <cell r="B40">
            <v>14</v>
          </cell>
        </row>
        <row r="43">
          <cell r="B43">
            <v>246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10623</v>
          </cell>
        </row>
        <row r="7">
          <cell r="B7">
            <v>49</v>
          </cell>
        </row>
        <row r="8">
          <cell r="B8">
            <v>4721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13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26626</v>
          </cell>
        </row>
        <row r="20">
          <cell r="B20">
            <v>164</v>
          </cell>
        </row>
        <row r="21">
          <cell r="B21">
            <v>5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112</v>
          </cell>
        </row>
        <row r="27">
          <cell r="B27">
            <v>19</v>
          </cell>
        </row>
        <row r="33">
          <cell r="B33">
            <v>205</v>
          </cell>
        </row>
        <row r="36">
          <cell r="B36">
            <v>4</v>
          </cell>
        </row>
        <row r="40">
          <cell r="B40">
            <v>1283</v>
          </cell>
        </row>
        <row r="43">
          <cell r="B43">
            <v>917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"/>
  <sheetViews>
    <sheetView tabSelected="1" workbookViewId="0"/>
  </sheetViews>
  <sheetFormatPr defaultRowHeight="21.75" x14ac:dyDescent="0.5"/>
  <cols>
    <col min="1" max="1" width="74.5" style="65" customWidth="1"/>
    <col min="2" max="256" width="9.33203125" style="65"/>
    <col min="257" max="257" width="74.5" style="65" customWidth="1"/>
    <col min="258" max="512" width="9.33203125" style="65"/>
    <col min="513" max="513" width="74.5" style="65" customWidth="1"/>
    <col min="514" max="768" width="9.33203125" style="65"/>
    <col min="769" max="769" width="74.5" style="65" customWidth="1"/>
    <col min="770" max="1024" width="9.33203125" style="65"/>
    <col min="1025" max="1025" width="74.5" style="65" customWidth="1"/>
    <col min="1026" max="1280" width="9.33203125" style="65"/>
    <col min="1281" max="1281" width="74.5" style="65" customWidth="1"/>
    <col min="1282" max="1536" width="9.33203125" style="65"/>
    <col min="1537" max="1537" width="74.5" style="65" customWidth="1"/>
    <col min="1538" max="1792" width="9.33203125" style="65"/>
    <col min="1793" max="1793" width="74.5" style="65" customWidth="1"/>
    <col min="1794" max="2048" width="9.33203125" style="65"/>
    <col min="2049" max="2049" width="74.5" style="65" customWidth="1"/>
    <col min="2050" max="2304" width="9.33203125" style="65"/>
    <col min="2305" max="2305" width="74.5" style="65" customWidth="1"/>
    <col min="2306" max="2560" width="9.33203125" style="65"/>
    <col min="2561" max="2561" width="74.5" style="65" customWidth="1"/>
    <col min="2562" max="2816" width="9.33203125" style="65"/>
    <col min="2817" max="2817" width="74.5" style="65" customWidth="1"/>
    <col min="2818" max="3072" width="9.33203125" style="65"/>
    <col min="3073" max="3073" width="74.5" style="65" customWidth="1"/>
    <col min="3074" max="3328" width="9.33203125" style="65"/>
    <col min="3329" max="3329" width="74.5" style="65" customWidth="1"/>
    <col min="3330" max="3584" width="9.33203125" style="65"/>
    <col min="3585" max="3585" width="74.5" style="65" customWidth="1"/>
    <col min="3586" max="3840" width="9.33203125" style="65"/>
    <col min="3841" max="3841" width="74.5" style="65" customWidth="1"/>
    <col min="3842" max="4096" width="9.33203125" style="65"/>
    <col min="4097" max="4097" width="74.5" style="65" customWidth="1"/>
    <col min="4098" max="4352" width="9.33203125" style="65"/>
    <col min="4353" max="4353" width="74.5" style="65" customWidth="1"/>
    <col min="4354" max="4608" width="9.33203125" style="65"/>
    <col min="4609" max="4609" width="74.5" style="65" customWidth="1"/>
    <col min="4610" max="4864" width="9.33203125" style="65"/>
    <col min="4865" max="4865" width="74.5" style="65" customWidth="1"/>
    <col min="4866" max="5120" width="9.33203125" style="65"/>
    <col min="5121" max="5121" width="74.5" style="65" customWidth="1"/>
    <col min="5122" max="5376" width="9.33203125" style="65"/>
    <col min="5377" max="5377" width="74.5" style="65" customWidth="1"/>
    <col min="5378" max="5632" width="9.33203125" style="65"/>
    <col min="5633" max="5633" width="74.5" style="65" customWidth="1"/>
    <col min="5634" max="5888" width="9.33203125" style="65"/>
    <col min="5889" max="5889" width="74.5" style="65" customWidth="1"/>
    <col min="5890" max="6144" width="9.33203125" style="65"/>
    <col min="6145" max="6145" width="74.5" style="65" customWidth="1"/>
    <col min="6146" max="6400" width="9.33203125" style="65"/>
    <col min="6401" max="6401" width="74.5" style="65" customWidth="1"/>
    <col min="6402" max="6656" width="9.33203125" style="65"/>
    <col min="6657" max="6657" width="74.5" style="65" customWidth="1"/>
    <col min="6658" max="6912" width="9.33203125" style="65"/>
    <col min="6913" max="6913" width="74.5" style="65" customWidth="1"/>
    <col min="6914" max="7168" width="9.33203125" style="65"/>
    <col min="7169" max="7169" width="74.5" style="65" customWidth="1"/>
    <col min="7170" max="7424" width="9.33203125" style="65"/>
    <col min="7425" max="7425" width="74.5" style="65" customWidth="1"/>
    <col min="7426" max="7680" width="9.33203125" style="65"/>
    <col min="7681" max="7681" width="74.5" style="65" customWidth="1"/>
    <col min="7682" max="7936" width="9.33203125" style="65"/>
    <col min="7937" max="7937" width="74.5" style="65" customWidth="1"/>
    <col min="7938" max="8192" width="9.33203125" style="65"/>
    <col min="8193" max="8193" width="74.5" style="65" customWidth="1"/>
    <col min="8194" max="8448" width="9.33203125" style="65"/>
    <col min="8449" max="8449" width="74.5" style="65" customWidth="1"/>
    <col min="8450" max="8704" width="9.33203125" style="65"/>
    <col min="8705" max="8705" width="74.5" style="65" customWidth="1"/>
    <col min="8706" max="8960" width="9.33203125" style="65"/>
    <col min="8961" max="8961" width="74.5" style="65" customWidth="1"/>
    <col min="8962" max="9216" width="9.33203125" style="65"/>
    <col min="9217" max="9217" width="74.5" style="65" customWidth="1"/>
    <col min="9218" max="9472" width="9.33203125" style="65"/>
    <col min="9473" max="9473" width="74.5" style="65" customWidth="1"/>
    <col min="9474" max="9728" width="9.33203125" style="65"/>
    <col min="9729" max="9729" width="74.5" style="65" customWidth="1"/>
    <col min="9730" max="9984" width="9.33203125" style="65"/>
    <col min="9985" max="9985" width="74.5" style="65" customWidth="1"/>
    <col min="9986" max="10240" width="9.33203125" style="65"/>
    <col min="10241" max="10241" width="74.5" style="65" customWidth="1"/>
    <col min="10242" max="10496" width="9.33203125" style="65"/>
    <col min="10497" max="10497" width="74.5" style="65" customWidth="1"/>
    <col min="10498" max="10752" width="9.33203125" style="65"/>
    <col min="10753" max="10753" width="74.5" style="65" customWidth="1"/>
    <col min="10754" max="11008" width="9.33203125" style="65"/>
    <col min="11009" max="11009" width="74.5" style="65" customWidth="1"/>
    <col min="11010" max="11264" width="9.33203125" style="65"/>
    <col min="11265" max="11265" width="74.5" style="65" customWidth="1"/>
    <col min="11266" max="11520" width="9.33203125" style="65"/>
    <col min="11521" max="11521" width="74.5" style="65" customWidth="1"/>
    <col min="11522" max="11776" width="9.33203125" style="65"/>
    <col min="11777" max="11777" width="74.5" style="65" customWidth="1"/>
    <col min="11778" max="12032" width="9.33203125" style="65"/>
    <col min="12033" max="12033" width="74.5" style="65" customWidth="1"/>
    <col min="12034" max="12288" width="9.33203125" style="65"/>
    <col min="12289" max="12289" width="74.5" style="65" customWidth="1"/>
    <col min="12290" max="12544" width="9.33203125" style="65"/>
    <col min="12545" max="12545" width="74.5" style="65" customWidth="1"/>
    <col min="12546" max="12800" width="9.33203125" style="65"/>
    <col min="12801" max="12801" width="74.5" style="65" customWidth="1"/>
    <col min="12802" max="13056" width="9.33203125" style="65"/>
    <col min="13057" max="13057" width="74.5" style="65" customWidth="1"/>
    <col min="13058" max="13312" width="9.33203125" style="65"/>
    <col min="13313" max="13313" width="74.5" style="65" customWidth="1"/>
    <col min="13314" max="13568" width="9.33203125" style="65"/>
    <col min="13569" max="13569" width="74.5" style="65" customWidth="1"/>
    <col min="13570" max="13824" width="9.33203125" style="65"/>
    <col min="13825" max="13825" width="74.5" style="65" customWidth="1"/>
    <col min="13826" max="14080" width="9.33203125" style="65"/>
    <col min="14081" max="14081" width="74.5" style="65" customWidth="1"/>
    <col min="14082" max="14336" width="9.33203125" style="65"/>
    <col min="14337" max="14337" width="74.5" style="65" customWidth="1"/>
    <col min="14338" max="14592" width="9.33203125" style="65"/>
    <col min="14593" max="14593" width="74.5" style="65" customWidth="1"/>
    <col min="14594" max="14848" width="9.33203125" style="65"/>
    <col min="14849" max="14849" width="74.5" style="65" customWidth="1"/>
    <col min="14850" max="15104" width="9.33203125" style="65"/>
    <col min="15105" max="15105" width="74.5" style="65" customWidth="1"/>
    <col min="15106" max="15360" width="9.33203125" style="65"/>
    <col min="15361" max="15361" width="74.5" style="65" customWidth="1"/>
    <col min="15362" max="15616" width="9.33203125" style="65"/>
    <col min="15617" max="15617" width="74.5" style="65" customWidth="1"/>
    <col min="15618" max="15872" width="9.33203125" style="65"/>
    <col min="15873" max="15873" width="74.5" style="65" customWidth="1"/>
    <col min="15874" max="16128" width="9.33203125" style="65"/>
    <col min="16129" max="16129" width="74.5" style="65" customWidth="1"/>
    <col min="16130" max="16384" width="9.33203125" style="65"/>
  </cols>
  <sheetData>
    <row r="1" spans="1:1" ht="51.75" x14ac:dyDescent="1.05">
      <c r="A1" s="64" t="s">
        <v>213</v>
      </c>
    </row>
    <row r="2" spans="1:1" ht="43.5" x14ac:dyDescent="0.9">
      <c r="A2" s="66" t="s">
        <v>214</v>
      </c>
    </row>
    <row r="3" spans="1:1" ht="51.75" x14ac:dyDescent="1.05">
      <c r="A3" s="64" t="s">
        <v>248</v>
      </c>
    </row>
  </sheetData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"/>
  <sheetViews>
    <sheetView showGridLines="0" zoomScaleSheetLayoutView="100" workbookViewId="0">
      <selection sqref="A1:D1"/>
    </sheetView>
  </sheetViews>
  <sheetFormatPr defaultColWidth="10.6640625" defaultRowHeight="18" customHeight="1" x14ac:dyDescent="0.45"/>
  <cols>
    <col min="1" max="1" width="70.83203125" style="34" customWidth="1"/>
    <col min="2" max="4" width="21" style="34" customWidth="1"/>
    <col min="5" max="16384" width="10.6640625" style="34"/>
  </cols>
  <sheetData>
    <row r="1" spans="1:5" s="29" customFormat="1" ht="23.1" customHeight="1" x14ac:dyDescent="0.5">
      <c r="A1" s="142" t="s">
        <v>249</v>
      </c>
      <c r="B1" s="142"/>
      <c r="C1" s="142"/>
      <c r="D1" s="142"/>
    </row>
    <row r="2" spans="1:5" s="29" customFormat="1" ht="22.5" customHeight="1" x14ac:dyDescent="0.5">
      <c r="A2" s="143" t="s">
        <v>250</v>
      </c>
      <c r="B2" s="143"/>
      <c r="C2" s="143"/>
      <c r="D2" s="143"/>
      <c r="E2" s="30"/>
    </row>
    <row r="3" spans="1:5" ht="19.5" customHeight="1" x14ac:dyDescent="0.45">
      <c r="A3" s="31"/>
      <c r="B3" s="31"/>
      <c r="C3" s="32"/>
      <c r="D3" s="33" t="s">
        <v>0</v>
      </c>
      <c r="E3" s="32"/>
    </row>
    <row r="4" spans="1:5" s="36" customFormat="1" ht="20.100000000000001" customHeight="1" x14ac:dyDescent="0.45">
      <c r="A4" s="51" t="s">
        <v>195</v>
      </c>
      <c r="B4" s="52" t="s">
        <v>196</v>
      </c>
      <c r="C4" s="52" t="s">
        <v>197</v>
      </c>
      <c r="D4" s="52" t="s">
        <v>198</v>
      </c>
      <c r="E4" s="35"/>
    </row>
    <row r="5" spans="1:5" s="36" customFormat="1" ht="20.100000000000001" customHeight="1" x14ac:dyDescent="0.45">
      <c r="A5" s="53" t="s">
        <v>199</v>
      </c>
      <c r="B5" s="54" t="s">
        <v>200</v>
      </c>
      <c r="C5" s="54" t="s">
        <v>201</v>
      </c>
      <c r="D5" s="54" t="s">
        <v>202</v>
      </c>
      <c r="E5" s="35"/>
    </row>
    <row r="6" spans="1:5" s="36" customFormat="1" ht="21.95" customHeight="1" x14ac:dyDescent="0.45">
      <c r="A6" s="37" t="s">
        <v>203</v>
      </c>
      <c r="B6" s="6">
        <f>B8+B27</f>
        <v>3093791</v>
      </c>
      <c r="C6" s="6">
        <f>C8+C27</f>
        <v>970818</v>
      </c>
      <c r="D6" s="6">
        <f>D8+D27</f>
        <v>2122973</v>
      </c>
      <c r="E6" s="35"/>
    </row>
    <row r="7" spans="1:5" ht="20.100000000000001" customHeight="1" x14ac:dyDescent="0.45">
      <c r="A7" s="28" t="s">
        <v>204</v>
      </c>
      <c r="B7" s="9"/>
      <c r="C7" s="9"/>
      <c r="D7" s="9"/>
      <c r="E7" s="38"/>
    </row>
    <row r="8" spans="1:5" s="36" customFormat="1" ht="20.100000000000001" customHeight="1" x14ac:dyDescent="0.45">
      <c r="A8" s="47" t="s">
        <v>205</v>
      </c>
      <c r="B8" s="48">
        <f>C8+D8</f>
        <v>3010566</v>
      </c>
      <c r="C8" s="48">
        <f>SUM(C10:C26)</f>
        <v>958036</v>
      </c>
      <c r="D8" s="48">
        <f>SUM(D10:D26)</f>
        <v>2052530</v>
      </c>
      <c r="E8" s="39"/>
    </row>
    <row r="9" spans="1:5" ht="20.100000000000001" customHeight="1" x14ac:dyDescent="0.45">
      <c r="A9" s="49" t="s">
        <v>206</v>
      </c>
      <c r="B9" s="50"/>
      <c r="C9" s="50"/>
      <c r="D9" s="50"/>
      <c r="E9" s="32"/>
    </row>
    <row r="10" spans="1:5" ht="20.100000000000001" customHeight="1" x14ac:dyDescent="0.45">
      <c r="A10" s="11" t="s">
        <v>27</v>
      </c>
      <c r="B10" s="15">
        <f t="shared" ref="B10:B27" si="0">C10+D10</f>
        <v>698743</v>
      </c>
      <c r="C10" s="15">
        <v>348728</v>
      </c>
      <c r="D10" s="15">
        <f>Central!B9+East!B9+NE!B9+North!B9+West!B9+South!B9</f>
        <v>350015</v>
      </c>
      <c r="E10" s="32"/>
    </row>
    <row r="11" spans="1:5" ht="20.100000000000001" customHeight="1" x14ac:dyDescent="0.45">
      <c r="A11" s="11" t="s">
        <v>28</v>
      </c>
      <c r="B11" s="15">
        <f t="shared" si="0"/>
        <v>15317</v>
      </c>
      <c r="C11" s="15">
        <v>10345</v>
      </c>
      <c r="D11" s="15">
        <f>Central!B10+East!B10+NE!B10+North!B10+West!B10+South!B10</f>
        <v>4972</v>
      </c>
      <c r="E11" s="32"/>
    </row>
    <row r="12" spans="1:5" ht="20.100000000000001" customHeight="1" x14ac:dyDescent="0.45">
      <c r="A12" s="11" t="s">
        <v>29</v>
      </c>
      <c r="B12" s="15">
        <f t="shared" si="0"/>
        <v>273264</v>
      </c>
      <c r="C12" s="15">
        <v>95834</v>
      </c>
      <c r="D12" s="15">
        <f>Central!B11+East!B11+NE!B11+North!B11+West!B11+South!B11</f>
        <v>177430</v>
      </c>
      <c r="E12" s="32"/>
    </row>
    <row r="13" spans="1:5" ht="20.100000000000001" customHeight="1" x14ac:dyDescent="0.45">
      <c r="A13" s="11" t="s">
        <v>30</v>
      </c>
      <c r="B13" s="15">
        <f t="shared" si="0"/>
        <v>66</v>
      </c>
      <c r="C13" s="15">
        <v>54</v>
      </c>
      <c r="D13" s="15">
        <f>Central!B12+East!B12+NE!B12+North!B12+West!B12+South!B12</f>
        <v>12</v>
      </c>
      <c r="E13" s="32"/>
    </row>
    <row r="14" spans="1:5" ht="20.100000000000001" customHeight="1" x14ac:dyDescent="0.45">
      <c r="A14" s="11" t="s">
        <v>31</v>
      </c>
      <c r="B14" s="15">
        <f t="shared" si="0"/>
        <v>0</v>
      </c>
      <c r="C14" s="15">
        <v>0</v>
      </c>
      <c r="D14" s="15">
        <f>Central!B13+East!B13+NE!B13+North!B13+West!B13+South!B13</f>
        <v>0</v>
      </c>
      <c r="E14" s="32"/>
    </row>
    <row r="15" spans="1:5" ht="20.100000000000001" customHeight="1" x14ac:dyDescent="0.45">
      <c r="A15" s="11" t="s">
        <v>32</v>
      </c>
      <c r="B15" s="15">
        <f t="shared" si="0"/>
        <v>14844</v>
      </c>
      <c r="C15" s="15">
        <v>14532</v>
      </c>
      <c r="D15" s="15">
        <f>Central!B14+East!B14+NE!B14+North!B14+West!B14+South!B14</f>
        <v>312</v>
      </c>
      <c r="E15" s="32"/>
    </row>
    <row r="16" spans="1:5" ht="20.100000000000001" customHeight="1" x14ac:dyDescent="0.45">
      <c r="A16" s="11" t="s">
        <v>33</v>
      </c>
      <c r="B16" s="15">
        <f t="shared" si="0"/>
        <v>38</v>
      </c>
      <c r="C16" s="15">
        <v>32</v>
      </c>
      <c r="D16" s="15">
        <f>Central!B15+East!B15+NE!B15+North!B15+West!B15+South!B15</f>
        <v>6</v>
      </c>
      <c r="E16" s="32"/>
    </row>
    <row r="17" spans="1:5" ht="20.100000000000001" customHeight="1" x14ac:dyDescent="0.45">
      <c r="A17" s="11" t="s">
        <v>34</v>
      </c>
      <c r="B17" s="15">
        <f t="shared" si="0"/>
        <v>160</v>
      </c>
      <c r="C17" s="15">
        <v>35</v>
      </c>
      <c r="D17" s="15">
        <f>Central!B16+East!B16+NE!B16+North!B16+West!B16+South!B16</f>
        <v>125</v>
      </c>
      <c r="E17" s="32"/>
    </row>
    <row r="18" spans="1:5" ht="20.100000000000001" customHeight="1" x14ac:dyDescent="0.45">
      <c r="A18" s="11" t="s">
        <v>35</v>
      </c>
      <c r="B18" s="15">
        <f t="shared" si="0"/>
        <v>473</v>
      </c>
      <c r="C18" s="15">
        <v>283</v>
      </c>
      <c r="D18" s="15">
        <f>Central!B17+East!B17+NE!B17+North!B17+West!B17+South!B17</f>
        <v>190</v>
      </c>
      <c r="E18" s="32"/>
    </row>
    <row r="19" spans="1:5" ht="20.100000000000001" customHeight="1" x14ac:dyDescent="0.45">
      <c r="A19" s="11" t="s">
        <v>36</v>
      </c>
      <c r="B19" s="15">
        <f t="shared" si="0"/>
        <v>266</v>
      </c>
      <c r="C19" s="15">
        <v>168</v>
      </c>
      <c r="D19" s="15">
        <f>Central!B18+East!B18+NE!B18+North!B18+West!B18+South!B18</f>
        <v>98</v>
      </c>
      <c r="E19" s="32"/>
    </row>
    <row r="20" spans="1:5" ht="20.100000000000001" customHeight="1" x14ac:dyDescent="0.45">
      <c r="A20" s="11" t="s">
        <v>37</v>
      </c>
      <c r="B20" s="15">
        <f t="shared" si="0"/>
        <v>20</v>
      </c>
      <c r="C20" s="15">
        <v>17</v>
      </c>
      <c r="D20" s="15">
        <f>Central!B19+East!B19+NE!B19+North!B19+West!B19+South!B19</f>
        <v>3</v>
      </c>
      <c r="E20" s="32"/>
    </row>
    <row r="21" spans="1:5" ht="20.100000000000001" customHeight="1" x14ac:dyDescent="0.45">
      <c r="A21" s="11" t="s">
        <v>38</v>
      </c>
      <c r="B21" s="15">
        <f t="shared" si="0"/>
        <v>1942494</v>
      </c>
      <c r="C21" s="15">
        <v>472808</v>
      </c>
      <c r="D21" s="15">
        <f>Central!B20+East!B20+NE!B20+North!B20+West!B20+South!B20</f>
        <v>1469686</v>
      </c>
      <c r="E21" s="32"/>
    </row>
    <row r="22" spans="1:5" ht="20.100000000000001" customHeight="1" x14ac:dyDescent="0.45">
      <c r="A22" s="11" t="s">
        <v>39</v>
      </c>
      <c r="B22" s="15">
        <f t="shared" si="0"/>
        <v>58194</v>
      </c>
      <c r="C22" s="15">
        <v>11559</v>
      </c>
      <c r="D22" s="15">
        <f>Central!B21+East!B21+NE!B21+North!B21+West!B21+South!B21</f>
        <v>46635</v>
      </c>
      <c r="E22" s="32"/>
    </row>
    <row r="23" spans="1:5" ht="20.100000000000001" customHeight="1" x14ac:dyDescent="0.45">
      <c r="A23" s="11" t="s">
        <v>40</v>
      </c>
      <c r="B23" s="15">
        <f t="shared" si="0"/>
        <v>923</v>
      </c>
      <c r="C23" s="15">
        <v>311</v>
      </c>
      <c r="D23" s="15">
        <f>Central!B22+East!B22+NE!B22+North!B22+West!B22+South!B22</f>
        <v>612</v>
      </c>
      <c r="E23" s="32"/>
    </row>
    <row r="24" spans="1:5" ht="20.100000000000001" customHeight="1" x14ac:dyDescent="0.45">
      <c r="A24" s="11" t="s">
        <v>41</v>
      </c>
      <c r="B24" s="15">
        <f t="shared" si="0"/>
        <v>716</v>
      </c>
      <c r="C24" s="15">
        <v>0</v>
      </c>
      <c r="D24" s="15">
        <f>Central!B23+East!B23+NE!B23+North!B23+West!B23+South!B23</f>
        <v>716</v>
      </c>
      <c r="E24" s="32"/>
    </row>
    <row r="25" spans="1:5" ht="20.100000000000001" customHeight="1" x14ac:dyDescent="0.45">
      <c r="A25" s="11" t="s">
        <v>42</v>
      </c>
      <c r="B25" s="15">
        <f t="shared" si="0"/>
        <v>731</v>
      </c>
      <c r="C25" s="15">
        <v>549</v>
      </c>
      <c r="D25" s="15">
        <f>Central!B24+East!B24+NE!B24+North!B24+West!B24+South!B24</f>
        <v>182</v>
      </c>
      <c r="E25" s="32"/>
    </row>
    <row r="26" spans="1:5" ht="20.100000000000001" customHeight="1" x14ac:dyDescent="0.45">
      <c r="A26" s="11" t="s">
        <v>43</v>
      </c>
      <c r="B26" s="15">
        <f t="shared" si="0"/>
        <v>4317</v>
      </c>
      <c r="C26" s="15">
        <v>2781</v>
      </c>
      <c r="D26" s="15">
        <f>Central!B25+East!B25+NE!B25+North!B25+West!B25+South!B25</f>
        <v>1536</v>
      </c>
      <c r="E26" s="32"/>
    </row>
    <row r="27" spans="1:5" s="36" customFormat="1" ht="20.100000000000001" customHeight="1" x14ac:dyDescent="0.45">
      <c r="A27" s="47" t="s">
        <v>207</v>
      </c>
      <c r="B27" s="48">
        <f t="shared" si="0"/>
        <v>83225</v>
      </c>
      <c r="C27" s="48">
        <f>C29+C33+C36</f>
        <v>12782</v>
      </c>
      <c r="D27" s="48">
        <f>D29+D33+D36</f>
        <v>70443</v>
      </c>
      <c r="E27" s="35"/>
    </row>
    <row r="28" spans="1:5" ht="20.100000000000001" customHeight="1" x14ac:dyDescent="0.45">
      <c r="A28" s="49" t="s">
        <v>208</v>
      </c>
      <c r="B28" s="50"/>
      <c r="C28" s="50"/>
      <c r="D28" s="50"/>
      <c r="E28" s="32"/>
    </row>
    <row r="29" spans="1:5" s="36" customFormat="1" ht="20.100000000000001" customHeight="1" x14ac:dyDescent="0.45">
      <c r="A29" s="22" t="s">
        <v>46</v>
      </c>
      <c r="B29" s="19">
        <f t="shared" ref="B29:B36" si="1">C29+D29</f>
        <v>12820</v>
      </c>
      <c r="C29" s="19">
        <f>SUM(C30:C32)</f>
        <v>4198</v>
      </c>
      <c r="D29" s="19">
        <f>SUM(D30:D32)</f>
        <v>8622</v>
      </c>
      <c r="E29" s="35"/>
    </row>
    <row r="30" spans="1:5" ht="20.100000000000001" customHeight="1" x14ac:dyDescent="0.45">
      <c r="A30" s="11" t="s">
        <v>47</v>
      </c>
      <c r="B30" s="15">
        <f t="shared" si="1"/>
        <v>2453</v>
      </c>
      <c r="C30" s="15">
        <v>1007</v>
      </c>
      <c r="D30" s="15">
        <f>Central!B29+East!B29+NE!B29+North!B29+West!B29+South!B29</f>
        <v>1446</v>
      </c>
      <c r="E30" s="32"/>
    </row>
    <row r="31" spans="1:5" ht="20.100000000000001" customHeight="1" x14ac:dyDescent="0.45">
      <c r="A31" s="11" t="s">
        <v>48</v>
      </c>
      <c r="B31" s="15">
        <f t="shared" si="1"/>
        <v>9615</v>
      </c>
      <c r="C31" s="15">
        <v>3026</v>
      </c>
      <c r="D31" s="15">
        <f>Central!B30+East!B30+NE!B30+North!B30+West!B30+South!B30</f>
        <v>6589</v>
      </c>
      <c r="E31" s="32"/>
    </row>
    <row r="32" spans="1:5" ht="20.100000000000001" customHeight="1" x14ac:dyDescent="0.45">
      <c r="A32" s="11" t="s">
        <v>49</v>
      </c>
      <c r="B32" s="15">
        <f t="shared" si="1"/>
        <v>752</v>
      </c>
      <c r="C32" s="15">
        <v>165</v>
      </c>
      <c r="D32" s="15">
        <f>Central!B31+East!B31+NE!B31+North!B31+West!B31+South!B31</f>
        <v>587</v>
      </c>
      <c r="E32" s="32"/>
    </row>
    <row r="33" spans="1:5" s="36" customFormat="1" ht="20.100000000000001" customHeight="1" x14ac:dyDescent="0.45">
      <c r="A33" s="22" t="s">
        <v>50</v>
      </c>
      <c r="B33" s="19">
        <f t="shared" si="1"/>
        <v>70405</v>
      </c>
      <c r="C33" s="19">
        <f>SUM(C34:C35)</f>
        <v>8584</v>
      </c>
      <c r="D33" s="19">
        <f>SUM(D34:D35)</f>
        <v>61821</v>
      </c>
      <c r="E33" s="35"/>
    </row>
    <row r="34" spans="1:5" ht="20.100000000000001" customHeight="1" x14ac:dyDescent="0.45">
      <c r="A34" s="11" t="s">
        <v>51</v>
      </c>
      <c r="B34" s="15">
        <f t="shared" si="1"/>
        <v>29336</v>
      </c>
      <c r="C34" s="15">
        <v>5765</v>
      </c>
      <c r="D34" s="15">
        <f>Central!B33+East!B33+NE!B33+North!B33+West!B33+South!B33</f>
        <v>23571</v>
      </c>
      <c r="E34" s="32"/>
    </row>
    <row r="35" spans="1:5" ht="20.100000000000001" customHeight="1" x14ac:dyDescent="0.45">
      <c r="A35" s="11" t="s">
        <v>52</v>
      </c>
      <c r="B35" s="15">
        <f t="shared" si="1"/>
        <v>41069</v>
      </c>
      <c r="C35" s="15">
        <v>2819</v>
      </c>
      <c r="D35" s="15">
        <f>Central!B34+East!B34+NE!B34+North!B34+West!B34+South!B34</f>
        <v>38250</v>
      </c>
      <c r="E35" s="32"/>
    </row>
    <row r="36" spans="1:5" s="36" customFormat="1" ht="20.100000000000001" customHeight="1" x14ac:dyDescent="0.45">
      <c r="A36" s="43" t="s">
        <v>247</v>
      </c>
      <c r="B36" s="44">
        <f t="shared" si="1"/>
        <v>0</v>
      </c>
      <c r="C36" s="44">
        <v>0</v>
      </c>
      <c r="D36" s="44">
        <f>Central!B35+East!B35+NE!B35+North!B35+West!B35+South!B35</f>
        <v>0</v>
      </c>
      <c r="E36" s="35"/>
    </row>
    <row r="37" spans="1:5" ht="17.25" customHeight="1" x14ac:dyDescent="0.45">
      <c r="A37" s="40"/>
      <c r="B37" s="40"/>
      <c r="C37" s="32"/>
      <c r="D37" s="32"/>
      <c r="E37" s="32"/>
    </row>
    <row r="38" spans="1:5" ht="18" customHeight="1" x14ac:dyDescent="0.45">
      <c r="A38" s="41" t="s">
        <v>209</v>
      </c>
      <c r="B38" s="32"/>
      <c r="C38" s="32"/>
      <c r="D38" s="32"/>
      <c r="E38" s="32"/>
    </row>
    <row r="39" spans="1:5" ht="18" customHeight="1" x14ac:dyDescent="0.45">
      <c r="A39" s="42" t="s">
        <v>212</v>
      </c>
    </row>
    <row r="40" spans="1:5" ht="18" customHeight="1" x14ac:dyDescent="0.45">
      <c r="A40" s="24"/>
    </row>
  </sheetData>
  <mergeCells count="2">
    <mergeCell ref="A1:D1"/>
    <mergeCell ref="A2:D2"/>
  </mergeCells>
  <phoneticPr fontId="12" type="noConversion"/>
  <pageMargins left="0.19685039370078741" right="0.19685039370078741" top="0.70866141732283472" bottom="0.27559055118110237" header="0.70866141732283472" footer="0.31496062992125984"/>
  <pageSetup paperSize="9" scale="8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9"/>
  <sheetViews>
    <sheetView view="pageBreakPreview" zoomScaleNormal="100" zoomScaleSheetLayoutView="100" workbookViewId="0"/>
  </sheetViews>
  <sheetFormatPr defaultRowHeight="21" x14ac:dyDescent="0.45"/>
  <cols>
    <col min="1" max="1" width="70" style="2" customWidth="1"/>
    <col min="2" max="13" width="20.83203125" style="2" customWidth="1"/>
    <col min="14" max="16384" width="9.33203125" style="2"/>
  </cols>
  <sheetData>
    <row r="1" spans="1:11" ht="23.25" x14ac:dyDescent="0.5">
      <c r="A1" s="1" t="s">
        <v>251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45">
      <c r="G2" s="3"/>
      <c r="H2" s="3"/>
      <c r="I2" s="3"/>
      <c r="J2" s="3"/>
      <c r="K2" s="3" t="s">
        <v>0</v>
      </c>
    </row>
    <row r="3" spans="1:11" s="4" customFormat="1" ht="20.100000000000001" customHeight="1" x14ac:dyDescent="0.45">
      <c r="A3" s="55" t="s">
        <v>1</v>
      </c>
      <c r="B3" s="56" t="s">
        <v>2</v>
      </c>
      <c r="C3" s="56" t="s">
        <v>3</v>
      </c>
      <c r="D3" s="56" t="s">
        <v>4</v>
      </c>
      <c r="E3" s="56" t="s">
        <v>5</v>
      </c>
      <c r="F3" s="56" t="s">
        <v>6</v>
      </c>
      <c r="G3" s="56" t="s">
        <v>7</v>
      </c>
      <c r="H3" s="56" t="s">
        <v>8</v>
      </c>
      <c r="I3" s="56" t="s">
        <v>9</v>
      </c>
      <c r="J3" s="56" t="s">
        <v>10</v>
      </c>
      <c r="K3" s="56" t="s">
        <v>11</v>
      </c>
    </row>
    <row r="4" spans="1:11" s="4" customFormat="1" ht="20.100000000000001" customHeight="1" x14ac:dyDescent="0.45">
      <c r="A4" s="57" t="s">
        <v>12</v>
      </c>
      <c r="B4" s="58" t="s">
        <v>13</v>
      </c>
      <c r="C4" s="58" t="s">
        <v>14</v>
      </c>
      <c r="D4" s="58" t="s">
        <v>15</v>
      </c>
      <c r="E4" s="58" t="s">
        <v>16</v>
      </c>
      <c r="F4" s="58" t="s">
        <v>17</v>
      </c>
      <c r="G4" s="58" t="s">
        <v>18</v>
      </c>
      <c r="H4" s="58" t="s">
        <v>19</v>
      </c>
      <c r="I4" s="58" t="s">
        <v>20</v>
      </c>
      <c r="J4" s="58" t="s">
        <v>21</v>
      </c>
      <c r="K4" s="58" t="s">
        <v>22</v>
      </c>
    </row>
    <row r="5" spans="1:11" s="7" customFormat="1" ht="24.95" customHeight="1" x14ac:dyDescent="0.45">
      <c r="A5" s="5" t="s">
        <v>23</v>
      </c>
      <c r="B5" s="6">
        <f t="shared" ref="B5:K5" si="0">B7+B26</f>
        <v>151759</v>
      </c>
      <c r="C5" s="6">
        <f t="shared" si="0"/>
        <v>9247</v>
      </c>
      <c r="D5" s="6">
        <f t="shared" si="0"/>
        <v>7759</v>
      </c>
      <c r="E5" s="6">
        <f t="shared" si="0"/>
        <v>31474</v>
      </c>
      <c r="F5" s="6">
        <f t="shared" si="0"/>
        <v>6815</v>
      </c>
      <c r="G5" s="6">
        <f t="shared" si="0"/>
        <v>33260</v>
      </c>
      <c r="H5" s="6">
        <f t="shared" si="0"/>
        <v>44741</v>
      </c>
      <c r="I5" s="6">
        <f t="shared" si="0"/>
        <v>4770</v>
      </c>
      <c r="J5" s="6">
        <f t="shared" si="0"/>
        <v>5590</v>
      </c>
      <c r="K5" s="6">
        <f t="shared" si="0"/>
        <v>8103</v>
      </c>
    </row>
    <row r="6" spans="1:11" s="7" customFormat="1" ht="20.100000000000001" customHeight="1" x14ac:dyDescent="0.45">
      <c r="A6" s="8" t="s">
        <v>24</v>
      </c>
      <c r="B6" s="9"/>
      <c r="C6" s="9"/>
      <c r="D6" s="10"/>
      <c r="E6" s="10"/>
      <c r="F6" s="10"/>
      <c r="G6" s="11"/>
      <c r="H6" s="11"/>
      <c r="I6" s="11"/>
      <c r="J6" s="9"/>
      <c r="K6" s="12"/>
    </row>
    <row r="7" spans="1:11" s="13" customFormat="1" ht="20.100000000000001" customHeight="1" x14ac:dyDescent="0.45">
      <c r="A7" s="59" t="s">
        <v>25</v>
      </c>
      <c r="B7" s="48">
        <f t="shared" ref="B7:K7" si="1">SUM(B9:B25)</f>
        <v>138038</v>
      </c>
      <c r="C7" s="48">
        <f t="shared" si="1"/>
        <v>8631</v>
      </c>
      <c r="D7" s="48">
        <f t="shared" si="1"/>
        <v>7451</v>
      </c>
      <c r="E7" s="48">
        <f t="shared" si="1"/>
        <v>30730</v>
      </c>
      <c r="F7" s="48">
        <f t="shared" si="1"/>
        <v>6472</v>
      </c>
      <c r="G7" s="48">
        <f t="shared" si="1"/>
        <v>30219</v>
      </c>
      <c r="H7" s="48">
        <f t="shared" si="1"/>
        <v>42313</v>
      </c>
      <c r="I7" s="48">
        <f t="shared" si="1"/>
        <v>3207</v>
      </c>
      <c r="J7" s="48">
        <f t="shared" si="1"/>
        <v>4099</v>
      </c>
      <c r="K7" s="48">
        <f t="shared" si="1"/>
        <v>4916</v>
      </c>
    </row>
    <row r="8" spans="1:11" s="13" customFormat="1" ht="20.100000000000001" customHeight="1" x14ac:dyDescent="0.45">
      <c r="A8" s="60" t="s">
        <v>26</v>
      </c>
      <c r="B8" s="50"/>
      <c r="C8" s="50"/>
      <c r="D8" s="61"/>
      <c r="E8" s="61"/>
      <c r="F8" s="61"/>
      <c r="G8" s="61"/>
      <c r="H8" s="61"/>
      <c r="I8" s="61"/>
      <c r="J8" s="50"/>
      <c r="K8" s="62"/>
    </row>
    <row r="9" spans="1:11" ht="18.95" customHeight="1" x14ac:dyDescent="0.45">
      <c r="A9" s="14" t="s">
        <v>27</v>
      </c>
      <c r="B9" s="15">
        <f>SUM(C9:K9)</f>
        <v>29555</v>
      </c>
      <c r="C9" s="15">
        <f>'[4]2561'!$B$6</f>
        <v>1797</v>
      </c>
      <c r="D9" s="15">
        <f>'[5]2561'!$B$6</f>
        <v>1532</v>
      </c>
      <c r="E9" s="15">
        <f>'[6]2561'!$B$6</f>
        <v>5516</v>
      </c>
      <c r="F9" s="15">
        <f>'[7]2561'!$B$6</f>
        <v>1655</v>
      </c>
      <c r="G9" s="15">
        <f>'[8]2561'!$B$6</f>
        <v>5467</v>
      </c>
      <c r="H9" s="15">
        <f>'[9]2561'!$B$6</f>
        <v>10623</v>
      </c>
      <c r="I9" s="15">
        <f>'[10]2561'!$B$6</f>
        <v>865</v>
      </c>
      <c r="J9" s="15">
        <f>'[11]2561'!$B$6</f>
        <v>1832</v>
      </c>
      <c r="K9" s="15">
        <f>'[12]2561'!$B$6</f>
        <v>268</v>
      </c>
    </row>
    <row r="10" spans="1:11" ht="18.95" customHeight="1" x14ac:dyDescent="0.45">
      <c r="A10" s="14" t="s">
        <v>28</v>
      </c>
      <c r="B10" s="15">
        <f t="shared" ref="B10:B25" si="2">SUM(C10:K10)</f>
        <v>1062</v>
      </c>
      <c r="C10" s="15">
        <f>'[4]2561'!$B$7</f>
        <v>23</v>
      </c>
      <c r="D10" s="15">
        <f>'[5]2561'!$B$7</f>
        <v>49</v>
      </c>
      <c r="E10" s="15">
        <f>'[6]2561'!$B$7</f>
        <v>54</v>
      </c>
      <c r="F10" s="15">
        <f>'[7]2561'!$B$7</f>
        <v>13</v>
      </c>
      <c r="G10" s="15">
        <f>'[8]2561'!$B$7</f>
        <v>47</v>
      </c>
      <c r="H10" s="15">
        <f>'[9]2561'!$B$7</f>
        <v>49</v>
      </c>
      <c r="I10" s="15">
        <f>'[10]2561'!$B$7</f>
        <v>98</v>
      </c>
      <c r="J10" s="15">
        <f>'[11]2561'!$B$7</f>
        <v>164</v>
      </c>
      <c r="K10" s="15">
        <f>'[12]2561'!$B$7</f>
        <v>565</v>
      </c>
    </row>
    <row r="11" spans="1:11" ht="18.95" customHeight="1" x14ac:dyDescent="0.45">
      <c r="A11" s="14" t="s">
        <v>29</v>
      </c>
      <c r="B11" s="15">
        <f t="shared" si="2"/>
        <v>13353</v>
      </c>
      <c r="C11" s="15">
        <f>'[4]2561'!$B$8</f>
        <v>995</v>
      </c>
      <c r="D11" s="15">
        <f>'[5]2561'!$B$8</f>
        <v>751</v>
      </c>
      <c r="E11" s="15">
        <f>'[6]2561'!$B$8</f>
        <v>2623</v>
      </c>
      <c r="F11" s="15">
        <f>'[7]2561'!$B$8</f>
        <v>747</v>
      </c>
      <c r="G11" s="15">
        <f>'[8]2561'!$B$8</f>
        <v>2148</v>
      </c>
      <c r="H11" s="15">
        <f>'[9]2561'!$B$8</f>
        <v>4721</v>
      </c>
      <c r="I11" s="15">
        <f>'[10]2561'!$B$8</f>
        <v>477</v>
      </c>
      <c r="J11" s="15">
        <f>'[11]2561'!$B$8</f>
        <v>581</v>
      </c>
      <c r="K11" s="15">
        <f>'[12]2561'!$B$8</f>
        <v>310</v>
      </c>
    </row>
    <row r="12" spans="1:11" ht="18.95" customHeight="1" x14ac:dyDescent="0.45">
      <c r="A12" s="14" t="s">
        <v>30</v>
      </c>
      <c r="B12" s="15">
        <f t="shared" si="2"/>
        <v>4</v>
      </c>
      <c r="C12" s="15">
        <f>'[4]2561'!$B$9</f>
        <v>0</v>
      </c>
      <c r="D12" s="15">
        <f>'[5]2561'!$B$9</f>
        <v>0</v>
      </c>
      <c r="E12" s="15">
        <f>'[6]2561'!$B$9</f>
        <v>0</v>
      </c>
      <c r="F12" s="15">
        <f>'[7]2561'!$B$9</f>
        <v>0</v>
      </c>
      <c r="G12" s="15">
        <f>'[8]2561'!$B$9</f>
        <v>0</v>
      </c>
      <c r="H12" s="15">
        <f>'[9]2561'!$B$9</f>
        <v>0</v>
      </c>
      <c r="I12" s="15">
        <f>'[10]2561'!$B$9</f>
        <v>1</v>
      </c>
      <c r="J12" s="15">
        <f>'[11]2561'!$B$9</f>
        <v>3</v>
      </c>
      <c r="K12" s="15">
        <f>'[12]2561'!$B$9</f>
        <v>0</v>
      </c>
    </row>
    <row r="13" spans="1:11" ht="18.95" customHeight="1" x14ac:dyDescent="0.45">
      <c r="A13" s="14" t="s">
        <v>31</v>
      </c>
      <c r="B13" s="15">
        <f t="shared" si="2"/>
        <v>0</v>
      </c>
      <c r="C13" s="15">
        <f>'[4]2561'!$B$10</f>
        <v>0</v>
      </c>
      <c r="D13" s="15">
        <f>'[5]2561'!$B$10</f>
        <v>0</v>
      </c>
      <c r="E13" s="15">
        <f>'[6]2561'!$B$10</f>
        <v>0</v>
      </c>
      <c r="F13" s="15">
        <f>'[7]2561'!$B$10</f>
        <v>0</v>
      </c>
      <c r="G13" s="15">
        <f>'[8]2561'!$B$10</f>
        <v>0</v>
      </c>
      <c r="H13" s="15">
        <f>'[9]2561'!$B$10</f>
        <v>0</v>
      </c>
      <c r="I13" s="15">
        <f>'[10]2561'!$B$10</f>
        <v>0</v>
      </c>
      <c r="J13" s="15">
        <f>'[11]2561'!$B$10</f>
        <v>0</v>
      </c>
      <c r="K13" s="15">
        <f>'[12]2561'!$B$10</f>
        <v>0</v>
      </c>
    </row>
    <row r="14" spans="1:11" ht="18.95" customHeight="1" x14ac:dyDescent="0.45">
      <c r="A14" s="14" t="s">
        <v>32</v>
      </c>
      <c r="B14" s="15">
        <f t="shared" si="2"/>
        <v>0</v>
      </c>
      <c r="C14" s="15">
        <f>'[4]2561'!$B$11</f>
        <v>0</v>
      </c>
      <c r="D14" s="15">
        <f>'[5]2561'!$B$11</f>
        <v>0</v>
      </c>
      <c r="E14" s="15">
        <f>'[6]2561'!$B$11</f>
        <v>0</v>
      </c>
      <c r="F14" s="15">
        <f>'[7]2561'!$B$11</f>
        <v>0</v>
      </c>
      <c r="G14" s="15">
        <f>'[8]2561'!$B$11</f>
        <v>0</v>
      </c>
      <c r="H14" s="15">
        <f>'[9]2561'!$B$11</f>
        <v>0</v>
      </c>
      <c r="I14" s="15">
        <f>'[10]2561'!$B$11</f>
        <v>0</v>
      </c>
      <c r="J14" s="15">
        <f>'[11]2561'!$B$11</f>
        <v>0</v>
      </c>
      <c r="K14" s="15">
        <f>'[12]2561'!$B$11</f>
        <v>0</v>
      </c>
    </row>
    <row r="15" spans="1:11" ht="18.95" customHeight="1" x14ac:dyDescent="0.45">
      <c r="A15" s="14" t="s">
        <v>33</v>
      </c>
      <c r="B15" s="15">
        <f>SUM(C15:K15)</f>
        <v>0</v>
      </c>
      <c r="C15" s="15">
        <f>'[4]2561'!$B$14</f>
        <v>0</v>
      </c>
      <c r="D15" s="15">
        <f>'[5]2561'!$B$14</f>
        <v>0</v>
      </c>
      <c r="E15" s="15">
        <f>'[6]2561'!$B$14</f>
        <v>0</v>
      </c>
      <c r="F15" s="15">
        <f>'[7]2561'!$B$14</f>
        <v>0</v>
      </c>
      <c r="G15" s="15">
        <f>'[8]2561'!$B$14</f>
        <v>0</v>
      </c>
      <c r="H15" s="15">
        <f>'[9]2561'!$B$14</f>
        <v>0</v>
      </c>
      <c r="I15" s="15">
        <f>'[10]2561'!$B$14</f>
        <v>0</v>
      </c>
      <c r="J15" s="15">
        <f>'[11]2561'!$B$14</f>
        <v>0</v>
      </c>
      <c r="K15" s="15">
        <f>'[12]2561'!$B$14</f>
        <v>0</v>
      </c>
    </row>
    <row r="16" spans="1:11" ht="18.95" customHeight="1" x14ac:dyDescent="0.45">
      <c r="A16" s="14" t="s">
        <v>34</v>
      </c>
      <c r="B16" s="15">
        <f t="shared" ref="B16:B17" si="3">SUM(C16:K16)</f>
        <v>37</v>
      </c>
      <c r="C16" s="15">
        <f>'[4]2561'!$B$15</f>
        <v>0</v>
      </c>
      <c r="D16" s="15">
        <f>'[5]2561'!$B$15</f>
        <v>0</v>
      </c>
      <c r="E16" s="15">
        <f>'[6]2561'!$B$15</f>
        <v>0</v>
      </c>
      <c r="F16" s="15">
        <f>'[7]2561'!$B$15</f>
        <v>0</v>
      </c>
      <c r="G16" s="15">
        <f>'[8]2561'!$B$15</f>
        <v>0</v>
      </c>
      <c r="H16" s="15">
        <f>'[9]2561'!$B$15</f>
        <v>13</v>
      </c>
      <c r="I16" s="15">
        <f>'[10]2561'!$B$15</f>
        <v>0</v>
      </c>
      <c r="J16" s="15">
        <f>'[11]2561'!$B$15</f>
        <v>16</v>
      </c>
      <c r="K16" s="15">
        <f>'[12]2561'!$B$15</f>
        <v>8</v>
      </c>
    </row>
    <row r="17" spans="1:11" ht="18.95" customHeight="1" x14ac:dyDescent="0.45">
      <c r="A17" s="14" t="s">
        <v>35</v>
      </c>
      <c r="B17" s="15">
        <f t="shared" si="3"/>
        <v>2</v>
      </c>
      <c r="C17" s="15">
        <f>'[4]2561'!$B$16</f>
        <v>0</v>
      </c>
      <c r="D17" s="15">
        <f>'[5]2561'!$B$16</f>
        <v>0</v>
      </c>
      <c r="E17" s="15">
        <f>'[6]2561'!$B$16</f>
        <v>0</v>
      </c>
      <c r="F17" s="15">
        <f>'[7]2561'!$B$16</f>
        <v>0</v>
      </c>
      <c r="G17" s="15">
        <f>'[8]2561'!$B$16</f>
        <v>0</v>
      </c>
      <c r="H17" s="15">
        <f>'[9]2561'!$B$16</f>
        <v>0</v>
      </c>
      <c r="I17" s="15">
        <f>'[10]2561'!$B$16</f>
        <v>0</v>
      </c>
      <c r="J17" s="15">
        <f>'[11]2561'!$B$16</f>
        <v>2</v>
      </c>
      <c r="K17" s="15">
        <f>'[12]2561'!$B$16</f>
        <v>0</v>
      </c>
    </row>
    <row r="18" spans="1:11" ht="18.95" customHeight="1" x14ac:dyDescent="0.45">
      <c r="A18" s="14" t="s">
        <v>36</v>
      </c>
      <c r="B18" s="15">
        <f t="shared" si="2"/>
        <v>0</v>
      </c>
      <c r="C18" s="15">
        <f>'[4]2561'!$B$17</f>
        <v>0</v>
      </c>
      <c r="D18" s="15">
        <f>'[5]2561'!$B$17</f>
        <v>0</v>
      </c>
      <c r="E18" s="15">
        <f>'[6]2561'!$B$17</f>
        <v>0</v>
      </c>
      <c r="F18" s="15">
        <f>'[7]2561'!$B$17</f>
        <v>0</v>
      </c>
      <c r="G18" s="15">
        <f>'[8]2561'!$B$17</f>
        <v>0</v>
      </c>
      <c r="H18" s="15">
        <f>'[9]2561'!$B$17</f>
        <v>0</v>
      </c>
      <c r="I18" s="15">
        <f>'[10]2561'!$B$17</f>
        <v>0</v>
      </c>
      <c r="J18" s="15">
        <f>'[11]2561'!$B$17</f>
        <v>0</v>
      </c>
      <c r="K18" s="15">
        <f>'[12]2561'!$B$17</f>
        <v>0</v>
      </c>
    </row>
    <row r="19" spans="1:11" ht="18.95" customHeight="1" x14ac:dyDescent="0.45">
      <c r="A19" s="16" t="s">
        <v>37</v>
      </c>
      <c r="B19" s="15">
        <f>SUM(C19:K19)</f>
        <v>0</v>
      </c>
      <c r="C19" s="15">
        <f>'[4]2561'!$B$18</f>
        <v>0</v>
      </c>
      <c r="D19" s="15">
        <f>'[5]2561'!$B$18</f>
        <v>0</v>
      </c>
      <c r="E19" s="15">
        <f>'[6]2561'!$B$18</f>
        <v>0</v>
      </c>
      <c r="F19" s="15">
        <f>'[7]2561'!$B$18</f>
        <v>0</v>
      </c>
      <c r="G19" s="15">
        <f>'[8]2561'!$B$18</f>
        <v>0</v>
      </c>
      <c r="H19" s="15">
        <f>'[9]2561'!$B$18</f>
        <v>0</v>
      </c>
      <c r="I19" s="15">
        <f>'[10]2561'!$B$18</f>
        <v>0</v>
      </c>
      <c r="J19" s="15">
        <f>'[11]2561'!$B$18</f>
        <v>0</v>
      </c>
      <c r="K19" s="15">
        <f>'[12]2561'!$B$18</f>
        <v>0</v>
      </c>
    </row>
    <row r="20" spans="1:11" ht="18.95" customHeight="1" x14ac:dyDescent="0.45">
      <c r="A20" s="16" t="s">
        <v>38</v>
      </c>
      <c r="B20" s="15">
        <f t="shared" si="2"/>
        <v>88554</v>
      </c>
      <c r="C20" s="15">
        <f>'[4]2561'!$B$19</f>
        <v>5424</v>
      </c>
      <c r="D20" s="15">
        <f>'[5]2561'!$B$19</f>
        <v>4980</v>
      </c>
      <c r="E20" s="15">
        <f>'[6]2561'!$B$19</f>
        <v>21316</v>
      </c>
      <c r="F20" s="15">
        <f>'[7]2561'!$B$19</f>
        <v>3958</v>
      </c>
      <c r="G20" s="15">
        <f>'[8]2561'!$B$19</f>
        <v>21950</v>
      </c>
      <c r="H20" s="15">
        <f>'[9]2561'!$B$19</f>
        <v>26626</v>
      </c>
      <c r="I20" s="15">
        <f>'[10]2561'!$B$19</f>
        <v>1625</v>
      </c>
      <c r="J20" s="15">
        <f>'[11]2561'!$B$19</f>
        <v>1326</v>
      </c>
      <c r="K20" s="15">
        <f>'[12]2561'!$B$19</f>
        <v>1349</v>
      </c>
    </row>
    <row r="21" spans="1:11" ht="18.95" customHeight="1" x14ac:dyDescent="0.45">
      <c r="A21" s="16" t="s">
        <v>39</v>
      </c>
      <c r="B21" s="15">
        <f t="shared" si="2"/>
        <v>4625</v>
      </c>
      <c r="C21" s="15">
        <f>'[4]2561'!$B$20</f>
        <v>387</v>
      </c>
      <c r="D21" s="15">
        <f>'[5]2561'!$B$20</f>
        <v>129</v>
      </c>
      <c r="E21" s="15">
        <f>'[6]2561'!$B$20</f>
        <v>1172</v>
      </c>
      <c r="F21" s="15">
        <f>'[7]2561'!$B$20</f>
        <v>96</v>
      </c>
      <c r="G21" s="15">
        <f>'[8]2561'!$B$20</f>
        <v>518</v>
      </c>
      <c r="H21" s="15">
        <f>'[9]2561'!$B$20</f>
        <v>164</v>
      </c>
      <c r="I21" s="15">
        <f>'[10]2561'!$B$20</f>
        <v>33</v>
      </c>
      <c r="J21" s="15">
        <f>'[11]2561'!$B$20</f>
        <v>48</v>
      </c>
      <c r="K21" s="15">
        <f>'[12]2561'!$B$20</f>
        <v>2078</v>
      </c>
    </row>
    <row r="22" spans="1:11" ht="18.95" customHeight="1" x14ac:dyDescent="0.45">
      <c r="A22" s="16" t="s">
        <v>40</v>
      </c>
      <c r="B22" s="15">
        <f t="shared" si="2"/>
        <v>48</v>
      </c>
      <c r="C22" s="15">
        <f>'[4]2561'!$B$21</f>
        <v>5</v>
      </c>
      <c r="D22" s="15">
        <f>'[5]2561'!$B$21</f>
        <v>6</v>
      </c>
      <c r="E22" s="15">
        <f>'[6]2561'!$B$21</f>
        <v>6</v>
      </c>
      <c r="F22" s="15">
        <f>'[7]2561'!$B$21</f>
        <v>1</v>
      </c>
      <c r="G22" s="15">
        <f>'[8]2561'!$B$21</f>
        <v>5</v>
      </c>
      <c r="H22" s="15">
        <f>'[9]2561'!$B$21</f>
        <v>5</v>
      </c>
      <c r="I22" s="15">
        <f>'[10]2561'!$B$21</f>
        <v>3</v>
      </c>
      <c r="J22" s="15">
        <f>'[11]2561'!$B$21</f>
        <v>14</v>
      </c>
      <c r="K22" s="15">
        <f>'[12]2561'!$B$21</f>
        <v>3</v>
      </c>
    </row>
    <row r="23" spans="1:11" ht="18.95" customHeight="1" x14ac:dyDescent="0.45">
      <c r="A23" s="16" t="s">
        <v>41</v>
      </c>
      <c r="B23" s="15">
        <f t="shared" si="2"/>
        <v>0</v>
      </c>
      <c r="C23" s="15">
        <f>'[4]2561'!$B$22</f>
        <v>0</v>
      </c>
      <c r="D23" s="15">
        <f>'[5]2561'!$B$22</f>
        <v>0</v>
      </c>
      <c r="E23" s="15">
        <f>'[6]2561'!$B$22</f>
        <v>0</v>
      </c>
      <c r="F23" s="15">
        <f>'[7]2561'!$B$22</f>
        <v>0</v>
      </c>
      <c r="G23" s="15">
        <f>'[8]2561'!$B$22</f>
        <v>0</v>
      </c>
      <c r="H23" s="15">
        <f>'[9]2561'!$B$22</f>
        <v>0</v>
      </c>
      <c r="I23" s="15">
        <f>'[10]2561'!$B$22</f>
        <v>0</v>
      </c>
      <c r="J23" s="15">
        <f>'[11]2561'!$B$22</f>
        <v>0</v>
      </c>
      <c r="K23" s="15">
        <f>'[12]2561'!$B$22</f>
        <v>0</v>
      </c>
    </row>
    <row r="24" spans="1:11" ht="18.95" customHeight="1" x14ac:dyDescent="0.45">
      <c r="A24" s="16" t="s">
        <v>42</v>
      </c>
      <c r="B24" s="15">
        <f t="shared" si="2"/>
        <v>35</v>
      </c>
      <c r="C24" s="15">
        <f>'[4]2561'!$B$23</f>
        <v>0</v>
      </c>
      <c r="D24" s="15">
        <f>'[5]2561'!$B$23</f>
        <v>0</v>
      </c>
      <c r="E24" s="15">
        <f>'[6]2561'!$B$23</f>
        <v>1</v>
      </c>
      <c r="F24" s="15">
        <f>'[7]2561'!$B$23</f>
        <v>0</v>
      </c>
      <c r="G24" s="15">
        <f>'[8]2561'!$B$23</f>
        <v>33</v>
      </c>
      <c r="H24" s="15">
        <f>'[9]2561'!$B$23</f>
        <v>0</v>
      </c>
      <c r="I24" s="15">
        <f>'[10]2561'!$B$23</f>
        <v>0</v>
      </c>
      <c r="J24" s="15">
        <f>'[11]2561'!$B$23</f>
        <v>1</v>
      </c>
      <c r="K24" s="15">
        <f>'[12]2561'!$B$23</f>
        <v>0</v>
      </c>
    </row>
    <row r="25" spans="1:11" ht="18.95" customHeight="1" x14ac:dyDescent="0.45">
      <c r="A25" s="16" t="s">
        <v>43</v>
      </c>
      <c r="B25" s="15">
        <f t="shared" si="2"/>
        <v>763</v>
      </c>
      <c r="C25" s="15">
        <f>'[4]2561'!$B$24</f>
        <v>0</v>
      </c>
      <c r="D25" s="15">
        <f>'[5]2561'!$B$24</f>
        <v>4</v>
      </c>
      <c r="E25" s="15">
        <f>'[6]2561'!$B$24</f>
        <v>42</v>
      </c>
      <c r="F25" s="15">
        <f>'[7]2561'!$B$24</f>
        <v>2</v>
      </c>
      <c r="G25" s="15">
        <f>'[8]2561'!$B$24</f>
        <v>51</v>
      </c>
      <c r="H25" s="15">
        <f>'[9]2561'!$B$24</f>
        <v>112</v>
      </c>
      <c r="I25" s="15">
        <f>'[10]2561'!$B$24</f>
        <v>105</v>
      </c>
      <c r="J25" s="15">
        <f>'[11]2561'!$B$24</f>
        <v>112</v>
      </c>
      <c r="K25" s="15">
        <f>'[12]2561'!$B$24</f>
        <v>335</v>
      </c>
    </row>
    <row r="26" spans="1:11" s="17" customFormat="1" ht="20.100000000000001" customHeight="1" x14ac:dyDescent="0.45">
      <c r="A26" s="59" t="s">
        <v>44</v>
      </c>
      <c r="B26" s="48">
        <f>B28+B32+B35</f>
        <v>13721</v>
      </c>
      <c r="C26" s="48">
        <f>C28+C32+C35</f>
        <v>616</v>
      </c>
      <c r="D26" s="48">
        <f>D28+D32+D35</f>
        <v>308</v>
      </c>
      <c r="E26" s="48">
        <f t="shared" ref="E26:K26" si="4">E28+E32+E35</f>
        <v>744</v>
      </c>
      <c r="F26" s="48">
        <f t="shared" si="4"/>
        <v>343</v>
      </c>
      <c r="G26" s="48">
        <f t="shared" si="4"/>
        <v>3041</v>
      </c>
      <c r="H26" s="48">
        <f t="shared" si="4"/>
        <v>2428</v>
      </c>
      <c r="I26" s="48">
        <f t="shared" si="4"/>
        <v>1563</v>
      </c>
      <c r="J26" s="48">
        <f t="shared" si="4"/>
        <v>1491</v>
      </c>
      <c r="K26" s="48">
        <f t="shared" si="4"/>
        <v>3187</v>
      </c>
    </row>
    <row r="27" spans="1:11" s="17" customFormat="1" ht="20.100000000000001" customHeight="1" x14ac:dyDescent="0.45">
      <c r="A27" s="60" t="s">
        <v>45</v>
      </c>
      <c r="B27" s="50"/>
      <c r="C27" s="50"/>
      <c r="D27" s="61"/>
      <c r="E27" s="61"/>
      <c r="F27" s="61"/>
      <c r="G27" s="61"/>
      <c r="H27" s="61"/>
      <c r="I27" s="61"/>
      <c r="J27" s="50"/>
      <c r="K27" s="62"/>
    </row>
    <row r="28" spans="1:11" s="17" customFormat="1" ht="20.100000000000001" customHeight="1" x14ac:dyDescent="0.45">
      <c r="A28" s="18" t="s">
        <v>46</v>
      </c>
      <c r="B28" s="19">
        <f>SUM(C28:K28)</f>
        <v>1146</v>
      </c>
      <c r="C28" s="19">
        <f>SUM(C29:C31)</f>
        <v>22</v>
      </c>
      <c r="D28" s="19">
        <f t="shared" ref="D28:K28" si="5">SUM(D29:D31)</f>
        <v>16</v>
      </c>
      <c r="E28" s="19">
        <f t="shared" si="5"/>
        <v>112</v>
      </c>
      <c r="F28" s="19">
        <f t="shared" si="5"/>
        <v>33</v>
      </c>
      <c r="G28" s="19">
        <f t="shared" si="5"/>
        <v>92</v>
      </c>
      <c r="H28" s="19">
        <f t="shared" si="5"/>
        <v>228</v>
      </c>
      <c r="I28" s="19">
        <f t="shared" si="5"/>
        <v>199</v>
      </c>
      <c r="J28" s="19">
        <f t="shared" si="5"/>
        <v>183</v>
      </c>
      <c r="K28" s="19">
        <f t="shared" si="5"/>
        <v>261</v>
      </c>
    </row>
    <row r="29" spans="1:11" ht="18.95" customHeight="1" x14ac:dyDescent="0.45">
      <c r="A29" s="20" t="s">
        <v>47</v>
      </c>
      <c r="B29" s="15">
        <f>SUM(C29:K29)</f>
        <v>214</v>
      </c>
      <c r="C29" s="15">
        <f>'[4]2561'!$B$27</f>
        <v>6</v>
      </c>
      <c r="D29" s="15">
        <f>'[5]2561'!$B$27</f>
        <v>1</v>
      </c>
      <c r="E29" s="15">
        <f>'[6]2561'!$B$27</f>
        <v>19</v>
      </c>
      <c r="F29" s="15">
        <f>'[7]2561'!$B$27</f>
        <v>0</v>
      </c>
      <c r="G29" s="15">
        <f>'[8]2561'!$B$27</f>
        <v>5</v>
      </c>
      <c r="H29" s="15">
        <f>'[9]2561'!$B$27</f>
        <v>19</v>
      </c>
      <c r="I29" s="15">
        <f>'[10]2561'!$B$27</f>
        <v>63</v>
      </c>
      <c r="J29" s="15">
        <f>'[11]2561'!$B$27</f>
        <v>43</v>
      </c>
      <c r="K29" s="15">
        <f>'[12]2561'!$B$27</f>
        <v>58</v>
      </c>
    </row>
    <row r="30" spans="1:11" ht="18.95" customHeight="1" x14ac:dyDescent="0.45">
      <c r="A30" s="16" t="s">
        <v>48</v>
      </c>
      <c r="B30" s="15">
        <f t="shared" ref="B30:B31" si="6">SUM(C30:K30)</f>
        <v>846</v>
      </c>
      <c r="C30" s="15">
        <f>'[4]2561'!$B$33</f>
        <v>12</v>
      </c>
      <c r="D30" s="15">
        <f>'[5]2561'!$B$33</f>
        <v>14</v>
      </c>
      <c r="E30" s="15">
        <f>'[6]2561'!$B$33</f>
        <v>89</v>
      </c>
      <c r="F30" s="15">
        <f>'[7]2561'!$B$33</f>
        <v>32</v>
      </c>
      <c r="G30" s="15">
        <f>'[8]2561'!$B$33</f>
        <v>80</v>
      </c>
      <c r="H30" s="15">
        <f>'[9]2561'!$B$33</f>
        <v>205</v>
      </c>
      <c r="I30" s="15">
        <f>'[10]2561'!$B$33</f>
        <v>124</v>
      </c>
      <c r="J30" s="15">
        <f>'[11]2561'!$B$33</f>
        <v>107</v>
      </c>
      <c r="K30" s="15">
        <f>'[12]2561'!$B$33</f>
        <v>183</v>
      </c>
    </row>
    <row r="31" spans="1:11" ht="18.95" customHeight="1" x14ac:dyDescent="0.45">
      <c r="A31" s="16" t="s">
        <v>49</v>
      </c>
      <c r="B31" s="15">
        <f t="shared" si="6"/>
        <v>86</v>
      </c>
      <c r="C31" s="15">
        <f>'[4]2561'!$B$36</f>
        <v>4</v>
      </c>
      <c r="D31" s="15">
        <f>'[5]2561'!$B$36</f>
        <v>1</v>
      </c>
      <c r="E31" s="15">
        <f>'[6]2561'!$B$36</f>
        <v>4</v>
      </c>
      <c r="F31" s="15">
        <f>'[7]2561'!$B$36</f>
        <v>1</v>
      </c>
      <c r="G31" s="15">
        <f>'[8]2561'!$B$36</f>
        <v>7</v>
      </c>
      <c r="H31" s="15">
        <f>'[9]2561'!$B$36</f>
        <v>4</v>
      </c>
      <c r="I31" s="15">
        <f>'[10]2561'!$B$36</f>
        <v>12</v>
      </c>
      <c r="J31" s="15">
        <f>'[11]2561'!$B$36</f>
        <v>33</v>
      </c>
      <c r="K31" s="15">
        <f>'[12]2561'!$B$36</f>
        <v>20</v>
      </c>
    </row>
    <row r="32" spans="1:11" s="17" customFormat="1" ht="20.100000000000001" customHeight="1" x14ac:dyDescent="0.45">
      <c r="A32" s="21" t="s">
        <v>50</v>
      </c>
      <c r="B32" s="19">
        <f>SUM(C32:K32)</f>
        <v>12575</v>
      </c>
      <c r="C32" s="19">
        <f>SUM(C33:C34)</f>
        <v>594</v>
      </c>
      <c r="D32" s="19">
        <f t="shared" ref="D32:K32" si="7">SUM(D33:D34)</f>
        <v>292</v>
      </c>
      <c r="E32" s="19">
        <f t="shared" si="7"/>
        <v>632</v>
      </c>
      <c r="F32" s="19">
        <f t="shared" si="7"/>
        <v>310</v>
      </c>
      <c r="G32" s="19">
        <f t="shared" si="7"/>
        <v>2949</v>
      </c>
      <c r="H32" s="19">
        <f t="shared" si="7"/>
        <v>2200</v>
      </c>
      <c r="I32" s="19">
        <f t="shared" si="7"/>
        <v>1364</v>
      </c>
      <c r="J32" s="19">
        <f t="shared" si="7"/>
        <v>1308</v>
      </c>
      <c r="K32" s="19">
        <f t="shared" si="7"/>
        <v>2926</v>
      </c>
    </row>
    <row r="33" spans="1:11" ht="18.95" customHeight="1" x14ac:dyDescent="0.45">
      <c r="A33" s="20" t="s">
        <v>51</v>
      </c>
      <c r="B33" s="15">
        <f>SUM(C33:K33)</f>
        <v>6219</v>
      </c>
      <c r="C33" s="15">
        <f>'[4]2561'!$B$40</f>
        <v>325</v>
      </c>
      <c r="D33" s="15">
        <f>'[5]2561'!$B$40</f>
        <v>84</v>
      </c>
      <c r="E33" s="15">
        <f>'[6]2561'!$B$40</f>
        <v>114</v>
      </c>
      <c r="F33" s="15">
        <f>'[7]2561'!$B$40</f>
        <v>46</v>
      </c>
      <c r="G33" s="15">
        <f>'[8]2561'!$B$40</f>
        <v>967</v>
      </c>
      <c r="H33" s="15">
        <f>'[9]2561'!$B$40</f>
        <v>1283</v>
      </c>
      <c r="I33" s="15">
        <f>'[10]2561'!$B$40</f>
        <v>582</v>
      </c>
      <c r="J33" s="15">
        <f>'[11]2561'!$B$40</f>
        <v>525</v>
      </c>
      <c r="K33" s="15">
        <f>'[12]2561'!$B$40</f>
        <v>2293</v>
      </c>
    </row>
    <row r="34" spans="1:11" ht="18.95" customHeight="1" x14ac:dyDescent="0.45">
      <c r="A34" s="16" t="s">
        <v>52</v>
      </c>
      <c r="B34" s="15">
        <f>SUM(C34:K34)</f>
        <v>6356</v>
      </c>
      <c r="C34" s="15">
        <f>'[4]2561'!$B$43</f>
        <v>269</v>
      </c>
      <c r="D34" s="15">
        <f>'[5]2561'!$B$43</f>
        <v>208</v>
      </c>
      <c r="E34" s="15">
        <f>'[6]2561'!$B$43</f>
        <v>518</v>
      </c>
      <c r="F34" s="15">
        <f>'[7]2561'!$B$43</f>
        <v>264</v>
      </c>
      <c r="G34" s="15">
        <f>'[8]2561'!$B$43</f>
        <v>1982</v>
      </c>
      <c r="H34" s="15">
        <f>'[9]2561'!$B$43</f>
        <v>917</v>
      </c>
      <c r="I34" s="15">
        <f>'[10]2561'!$B$43</f>
        <v>782</v>
      </c>
      <c r="J34" s="15">
        <f>'[11]2561'!$B$43</f>
        <v>783</v>
      </c>
      <c r="K34" s="15">
        <f>'[12]2561'!$B$43</f>
        <v>633</v>
      </c>
    </row>
    <row r="35" spans="1:11" s="17" customFormat="1" x14ac:dyDescent="0.45">
      <c r="A35" s="45" t="s">
        <v>247</v>
      </c>
      <c r="B35" s="44">
        <f>SUM(C35:K35)</f>
        <v>0</v>
      </c>
      <c r="C35" s="43">
        <f>'[4]2561'!$B$46</f>
        <v>0</v>
      </c>
      <c r="D35" s="43">
        <f>'[5]2561'!$B$46</f>
        <v>0</v>
      </c>
      <c r="E35" s="43">
        <f>'[6]2561'!$B$46</f>
        <v>0</v>
      </c>
      <c r="F35" s="43">
        <f>'[7]2561'!$B$46</f>
        <v>0</v>
      </c>
      <c r="G35" s="43">
        <f>'[8]2561'!$B$46</f>
        <v>0</v>
      </c>
      <c r="H35" s="43">
        <f>'[9]2561'!$B$46</f>
        <v>0</v>
      </c>
      <c r="I35" s="43">
        <f>'[10]2561'!$B$46</f>
        <v>0</v>
      </c>
      <c r="J35" s="43">
        <f>'[11]2561'!$B$46</f>
        <v>0</v>
      </c>
      <c r="K35" s="43">
        <f>'[12]2561'!$B$46</f>
        <v>0</v>
      </c>
    </row>
    <row r="36" spans="1:11" x14ac:dyDescent="0.45">
      <c r="A36" s="140" t="s">
        <v>209</v>
      </c>
      <c r="H36" s="140"/>
    </row>
    <row r="37" spans="1:11" x14ac:dyDescent="0.45">
      <c r="A37" s="24"/>
    </row>
    <row r="39" spans="1:11" x14ac:dyDescent="0.45">
      <c r="B39" s="63"/>
    </row>
  </sheetData>
  <phoneticPr fontId="1" type="noConversion"/>
  <printOptions verticalCentered="1"/>
  <pageMargins left="0.78740157480314965" right="0.78740157480314965" top="0.15748031496062992" bottom="0.15748031496062992" header="0.15748031496062992" footer="0.15748031496062992"/>
  <pageSetup paperSize="9" scale="78" orientation="landscape" horizontalDpi="180" verticalDpi="180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7"/>
  <sheetViews>
    <sheetView zoomScaleNormal="100" workbookViewId="0">
      <pane xSplit="1" ySplit="4" topLeftCell="B5" activePane="bottomRight" state="frozen"/>
      <selection pane="topRight"/>
      <selection pane="bottomLeft"/>
      <selection pane="bottomRight" activeCell="B3" sqref="B3"/>
    </sheetView>
  </sheetViews>
  <sheetFormatPr defaultRowHeight="21" x14ac:dyDescent="0.45"/>
  <cols>
    <col min="1" max="1" width="70" style="2" customWidth="1"/>
    <col min="2" max="10" width="20.83203125" style="2" customWidth="1"/>
    <col min="11" max="16384" width="9.33203125" style="2"/>
  </cols>
  <sheetData>
    <row r="1" spans="1:10" ht="23.25" x14ac:dyDescent="0.5">
      <c r="A1" s="1" t="s">
        <v>249</v>
      </c>
      <c r="B1" s="1"/>
      <c r="C1" s="1"/>
      <c r="D1" s="1"/>
      <c r="E1" s="1"/>
      <c r="F1" s="1"/>
      <c r="G1" s="1"/>
    </row>
    <row r="2" spans="1:10" x14ac:dyDescent="0.45">
      <c r="G2" s="3"/>
      <c r="H2" s="3"/>
      <c r="I2" s="3"/>
      <c r="J2" s="3" t="s">
        <v>0</v>
      </c>
    </row>
    <row r="3" spans="1:10" ht="20.100000000000001" customHeight="1" x14ac:dyDescent="0.45">
      <c r="A3" s="55" t="s">
        <v>1</v>
      </c>
      <c r="B3" s="56" t="s">
        <v>53</v>
      </c>
      <c r="C3" s="56" t="s">
        <v>54</v>
      </c>
      <c r="D3" s="56" t="s">
        <v>55</v>
      </c>
      <c r="E3" s="56" t="s">
        <v>56</v>
      </c>
      <c r="F3" s="56" t="s">
        <v>57</v>
      </c>
      <c r="G3" s="56" t="s">
        <v>58</v>
      </c>
      <c r="H3" s="56" t="s">
        <v>59</v>
      </c>
      <c r="I3" s="56" t="s">
        <v>60</v>
      </c>
      <c r="J3" s="56" t="s">
        <v>61</v>
      </c>
    </row>
    <row r="4" spans="1:10" ht="20.100000000000001" customHeight="1" x14ac:dyDescent="0.45">
      <c r="A4" s="57" t="s">
        <v>12</v>
      </c>
      <c r="B4" s="58" t="s">
        <v>62</v>
      </c>
      <c r="C4" s="58" t="s">
        <v>63</v>
      </c>
      <c r="D4" s="58" t="s">
        <v>64</v>
      </c>
      <c r="E4" s="58" t="s">
        <v>65</v>
      </c>
      <c r="F4" s="58" t="s">
        <v>66</v>
      </c>
      <c r="G4" s="58" t="s">
        <v>67</v>
      </c>
      <c r="H4" s="58" t="s">
        <v>68</v>
      </c>
      <c r="I4" s="58" t="s">
        <v>69</v>
      </c>
      <c r="J4" s="58" t="s">
        <v>70</v>
      </c>
    </row>
    <row r="5" spans="1:10" s="7" customFormat="1" ht="24.95" customHeight="1" x14ac:dyDescent="0.45">
      <c r="A5" s="5" t="s">
        <v>23</v>
      </c>
      <c r="B5" s="6">
        <f>B7+B26</f>
        <v>327952</v>
      </c>
      <c r="C5" s="6">
        <f t="shared" ref="C5:J5" si="0">C7+C26</f>
        <v>8069</v>
      </c>
      <c r="D5" s="6">
        <f t="shared" si="0"/>
        <v>20763</v>
      </c>
      <c r="E5" s="6">
        <f t="shared" si="0"/>
        <v>31226</v>
      </c>
      <c r="F5" s="6">
        <f t="shared" si="0"/>
        <v>150392</v>
      </c>
      <c r="G5" s="6">
        <f t="shared" si="0"/>
        <v>68593</v>
      </c>
      <c r="H5" s="6">
        <f t="shared" si="0"/>
        <v>24939</v>
      </c>
      <c r="I5" s="6">
        <f t="shared" si="0"/>
        <v>6527</v>
      </c>
      <c r="J5" s="6">
        <f t="shared" si="0"/>
        <v>17443</v>
      </c>
    </row>
    <row r="6" spans="1:10" s="7" customFormat="1" ht="20.100000000000001" customHeight="1" x14ac:dyDescent="0.4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</row>
    <row r="7" spans="1:10" s="13" customFormat="1" ht="20.100000000000001" customHeight="1" x14ac:dyDescent="0.45">
      <c r="A7" s="59" t="s">
        <v>25</v>
      </c>
      <c r="B7" s="48">
        <f>SUM(B9:B25)</f>
        <v>317612</v>
      </c>
      <c r="C7" s="48">
        <f>SUM(C9:C25)</f>
        <v>7833</v>
      </c>
      <c r="D7" s="48">
        <f t="shared" ref="D7:J7" si="1">SUM(D9:D25)</f>
        <v>20101</v>
      </c>
      <c r="E7" s="48">
        <f t="shared" si="1"/>
        <v>29627</v>
      </c>
      <c r="F7" s="48">
        <f t="shared" si="1"/>
        <v>146317</v>
      </c>
      <c r="G7" s="48">
        <f t="shared" si="1"/>
        <v>66110</v>
      </c>
      <c r="H7" s="48">
        <f t="shared" si="1"/>
        <v>24377</v>
      </c>
      <c r="I7" s="48">
        <f t="shared" si="1"/>
        <v>6346</v>
      </c>
      <c r="J7" s="48">
        <f t="shared" si="1"/>
        <v>16901</v>
      </c>
    </row>
    <row r="8" spans="1:10" s="13" customFormat="1" ht="20.100000000000001" customHeight="1" x14ac:dyDescent="0.45">
      <c r="A8" s="60" t="s">
        <v>26</v>
      </c>
      <c r="B8" s="50"/>
      <c r="C8" s="50"/>
      <c r="D8" s="50"/>
      <c r="E8" s="50"/>
      <c r="F8" s="50"/>
      <c r="G8" s="50"/>
      <c r="H8" s="50"/>
      <c r="I8" s="50"/>
      <c r="J8" s="50"/>
    </row>
    <row r="9" spans="1:10" ht="18.95" customHeight="1" x14ac:dyDescent="0.45">
      <c r="A9" s="14" t="s">
        <v>27</v>
      </c>
      <c r="B9" s="15">
        <f>SUM(C9:J9)</f>
        <v>60694</v>
      </c>
      <c r="C9" s="15">
        <f>'[13]2561'!$B$6</f>
        <v>1807</v>
      </c>
      <c r="D9" s="15">
        <f>'[14]2561'!$B$6</f>
        <v>3466</v>
      </c>
      <c r="E9" s="15">
        <f>'[15]2561'!$B$6</f>
        <v>5107</v>
      </c>
      <c r="F9" s="15">
        <f>'[16]2561'!$B$6</f>
        <v>30169</v>
      </c>
      <c r="G9" s="15">
        <f>'[17]2561'!$B$6</f>
        <v>12884</v>
      </c>
      <c r="H9" s="15">
        <f>'[18]2561'!$B$6</f>
        <v>4327</v>
      </c>
      <c r="I9" s="15">
        <f>'[19]2561'!$B$6</f>
        <v>814</v>
      </c>
      <c r="J9" s="15">
        <f>'[20]2561'!$B$6</f>
        <v>2120</v>
      </c>
    </row>
    <row r="10" spans="1:10" ht="18.95" customHeight="1" x14ac:dyDescent="0.45">
      <c r="A10" s="14" t="s">
        <v>28</v>
      </c>
      <c r="B10" s="15">
        <f t="shared" ref="B10:B25" si="2">SUM(C10:J10)</f>
        <v>617</v>
      </c>
      <c r="C10" s="15">
        <f>'[13]2561'!$B$7</f>
        <v>21</v>
      </c>
      <c r="D10" s="15">
        <f>'[14]2561'!$B$7</f>
        <v>35</v>
      </c>
      <c r="E10" s="15">
        <f>'[15]2561'!$B$7</f>
        <v>65</v>
      </c>
      <c r="F10" s="15">
        <f>'[16]2561'!$B$7</f>
        <v>292</v>
      </c>
      <c r="G10" s="15">
        <f>'[17]2561'!$B$7</f>
        <v>124</v>
      </c>
      <c r="H10" s="15">
        <f>'[18]2561'!$B$7</f>
        <v>42</v>
      </c>
      <c r="I10" s="15">
        <f>'[19]2561'!$B$7</f>
        <v>12</v>
      </c>
      <c r="J10" s="15">
        <f>'[20]2561'!$B$7</f>
        <v>26</v>
      </c>
    </row>
    <row r="11" spans="1:10" ht="18.95" customHeight="1" x14ac:dyDescent="0.45">
      <c r="A11" s="14" t="s">
        <v>29</v>
      </c>
      <c r="B11" s="15">
        <f t="shared" si="2"/>
        <v>23981</v>
      </c>
      <c r="C11" s="15">
        <f>'[13]2561'!$B$8</f>
        <v>1044</v>
      </c>
      <c r="D11" s="15">
        <f>'[14]2561'!$B$8</f>
        <v>1675</v>
      </c>
      <c r="E11" s="15">
        <f>'[15]2561'!$B$8</f>
        <v>2179</v>
      </c>
      <c r="F11" s="15">
        <f>'[16]2561'!$B$8</f>
        <v>9618</v>
      </c>
      <c r="G11" s="15">
        <f>'[17]2561'!$B$8</f>
        <v>4357</v>
      </c>
      <c r="H11" s="15">
        <f>'[18]2561'!$B$8</f>
        <v>2995</v>
      </c>
      <c r="I11" s="15">
        <f>'[19]2561'!$B$8</f>
        <v>822</v>
      </c>
      <c r="J11" s="15">
        <f>'[20]2561'!$B$8</f>
        <v>1291</v>
      </c>
    </row>
    <row r="12" spans="1:10" ht="18.95" customHeight="1" x14ac:dyDescent="0.45">
      <c r="A12" s="14" t="s">
        <v>30</v>
      </c>
      <c r="B12" s="15">
        <f t="shared" si="2"/>
        <v>0</v>
      </c>
      <c r="C12" s="15">
        <f>'[13]2561'!$B$9</f>
        <v>0</v>
      </c>
      <c r="D12" s="15">
        <f>'[14]2561'!$B$9</f>
        <v>0</v>
      </c>
      <c r="E12" s="15">
        <f>'[15]2561'!$B$9</f>
        <v>0</v>
      </c>
      <c r="F12" s="15">
        <f>'[16]2561'!$B$9</f>
        <v>0</v>
      </c>
      <c r="G12" s="15">
        <f>'[17]2561'!$B$9</f>
        <v>0</v>
      </c>
      <c r="H12" s="15">
        <f>'[18]2561'!$B$9</f>
        <v>0</v>
      </c>
      <c r="I12" s="15">
        <f>'[19]2561'!$B$9</f>
        <v>0</v>
      </c>
      <c r="J12" s="15">
        <f>'[20]2561'!$B$9</f>
        <v>0</v>
      </c>
    </row>
    <row r="13" spans="1:10" ht="18.95" customHeight="1" x14ac:dyDescent="0.45">
      <c r="A13" s="14" t="s">
        <v>31</v>
      </c>
      <c r="B13" s="15">
        <f t="shared" si="2"/>
        <v>0</v>
      </c>
      <c r="C13" s="15">
        <f>'[13]2561'!$B$10</f>
        <v>0</v>
      </c>
      <c r="D13" s="15">
        <f>'[14]2561'!$B$10</f>
        <v>0</v>
      </c>
      <c r="E13" s="15">
        <f>'[15]2561'!$B$10</f>
        <v>0</v>
      </c>
      <c r="F13" s="15">
        <f>'[16]2561'!$B$10</f>
        <v>0</v>
      </c>
      <c r="G13" s="15">
        <f>'[17]2561'!$B$10</f>
        <v>0</v>
      </c>
      <c r="H13" s="15">
        <f>'[18]2561'!$B$10</f>
        <v>0</v>
      </c>
      <c r="I13" s="15">
        <f>'[19]2561'!$B$10</f>
        <v>0</v>
      </c>
      <c r="J13" s="15">
        <f>'[20]2561'!$B$10</f>
        <v>0</v>
      </c>
    </row>
    <row r="14" spans="1:10" ht="18.95" customHeight="1" x14ac:dyDescent="0.45">
      <c r="A14" s="14" t="s">
        <v>32</v>
      </c>
      <c r="B14" s="15">
        <f t="shared" si="2"/>
        <v>73</v>
      </c>
      <c r="C14" s="15">
        <f>'[13]2561'!$B$11</f>
        <v>0</v>
      </c>
      <c r="D14" s="15">
        <f>'[14]2561'!$B$11</f>
        <v>0</v>
      </c>
      <c r="E14" s="15">
        <f>'[15]2561'!$B$11</f>
        <v>0</v>
      </c>
      <c r="F14" s="15">
        <f>'[16]2561'!$B$11</f>
        <v>73</v>
      </c>
      <c r="G14" s="15">
        <f>'[17]2561'!$B$11</f>
        <v>0</v>
      </c>
      <c r="H14" s="15">
        <f>'[18]2561'!$B$11</f>
        <v>0</v>
      </c>
      <c r="I14" s="15">
        <f>'[19]2561'!$B$11</f>
        <v>0</v>
      </c>
      <c r="J14" s="15">
        <f>'[20]2561'!$B$11</f>
        <v>0</v>
      </c>
    </row>
    <row r="15" spans="1:10" ht="18.95" customHeight="1" x14ac:dyDescent="0.45">
      <c r="A15" s="14" t="s">
        <v>33</v>
      </c>
      <c r="B15" s="15">
        <f t="shared" si="2"/>
        <v>0</v>
      </c>
      <c r="C15" s="15">
        <f>'[13]2561'!$B$14</f>
        <v>0</v>
      </c>
      <c r="D15" s="15">
        <f>'[14]2561'!$B$14</f>
        <v>0</v>
      </c>
      <c r="E15" s="15">
        <f>'[15]2561'!$B$14</f>
        <v>0</v>
      </c>
      <c r="F15" s="15">
        <f>'[16]2561'!$B$14</f>
        <v>0</v>
      </c>
      <c r="G15" s="15">
        <f>'[17]2561'!$B$14</f>
        <v>0</v>
      </c>
      <c r="H15" s="15">
        <f>'[18]2561'!$B$14</f>
        <v>0</v>
      </c>
      <c r="I15" s="15">
        <f>'[19]2561'!$B$14</f>
        <v>0</v>
      </c>
      <c r="J15" s="15">
        <f>'[20]2561'!$B$14</f>
        <v>0</v>
      </c>
    </row>
    <row r="16" spans="1:10" ht="18.95" customHeight="1" x14ac:dyDescent="0.45">
      <c r="A16" s="14" t="s">
        <v>34</v>
      </c>
      <c r="B16" s="15">
        <f t="shared" si="2"/>
        <v>21</v>
      </c>
      <c r="C16" s="15">
        <f>'[13]2561'!$B$15</f>
        <v>0</v>
      </c>
      <c r="D16" s="15">
        <f>'[14]2561'!$B$15</f>
        <v>4</v>
      </c>
      <c r="E16" s="15">
        <f>'[15]2561'!$B$15</f>
        <v>11</v>
      </c>
      <c r="F16" s="15">
        <f>'[16]2561'!$B$15</f>
        <v>3</v>
      </c>
      <c r="G16" s="15">
        <f>'[17]2561'!$B$15</f>
        <v>0</v>
      </c>
      <c r="H16" s="15">
        <f>'[18]2561'!$B$15</f>
        <v>0</v>
      </c>
      <c r="I16" s="15">
        <f>'[19]2561'!$B$15</f>
        <v>0</v>
      </c>
      <c r="J16" s="15">
        <f>'[20]2561'!$B$15</f>
        <v>3</v>
      </c>
    </row>
    <row r="17" spans="1:10" ht="18.95" customHeight="1" x14ac:dyDescent="0.45">
      <c r="A17" s="14" t="s">
        <v>35</v>
      </c>
      <c r="B17" s="15">
        <f t="shared" si="2"/>
        <v>16</v>
      </c>
      <c r="C17" s="15">
        <f>'[13]2561'!$B$16</f>
        <v>0</v>
      </c>
      <c r="D17" s="15">
        <f>'[14]2561'!$B$16</f>
        <v>0</v>
      </c>
      <c r="E17" s="15">
        <f>'[15]2561'!$B$16</f>
        <v>0</v>
      </c>
      <c r="F17" s="15">
        <f>'[16]2561'!$B$16</f>
        <v>16</v>
      </c>
      <c r="G17" s="15">
        <f>'[17]2561'!$B$16</f>
        <v>0</v>
      </c>
      <c r="H17" s="15">
        <f>'[18]2561'!$B$16</f>
        <v>0</v>
      </c>
      <c r="I17" s="15">
        <f>'[19]2561'!$B$16</f>
        <v>0</v>
      </c>
      <c r="J17" s="15">
        <f>'[20]2561'!$B$16</f>
        <v>0</v>
      </c>
    </row>
    <row r="18" spans="1:10" ht="18.95" customHeight="1" x14ac:dyDescent="0.45">
      <c r="A18" s="14" t="s">
        <v>36</v>
      </c>
      <c r="B18" s="15">
        <f t="shared" si="2"/>
        <v>0</v>
      </c>
      <c r="C18" s="15">
        <f>'[13]2561'!$B$17</f>
        <v>0</v>
      </c>
      <c r="D18" s="15">
        <f>'[14]2561'!$B$17</f>
        <v>0</v>
      </c>
      <c r="E18" s="15">
        <f>'[15]2561'!$B$17</f>
        <v>0</v>
      </c>
      <c r="F18" s="15">
        <f>'[16]2561'!$B$17</f>
        <v>0</v>
      </c>
      <c r="G18" s="15">
        <f>'[17]2561'!$B$17</f>
        <v>0</v>
      </c>
      <c r="H18" s="15">
        <f>'[18]2561'!$B$17</f>
        <v>0</v>
      </c>
      <c r="I18" s="15">
        <f>'[19]2561'!$B$17</f>
        <v>0</v>
      </c>
      <c r="J18" s="15">
        <f>'[20]2561'!$B$17</f>
        <v>0</v>
      </c>
    </row>
    <row r="19" spans="1:10" ht="18.95" customHeight="1" x14ac:dyDescent="0.45">
      <c r="A19" s="16" t="s">
        <v>37</v>
      </c>
      <c r="B19" s="15">
        <f t="shared" si="2"/>
        <v>2</v>
      </c>
      <c r="C19" s="15">
        <f>'[13]2561'!$B$18</f>
        <v>0</v>
      </c>
      <c r="D19" s="15">
        <f>'[14]2561'!$B$18</f>
        <v>0</v>
      </c>
      <c r="E19" s="15">
        <f>'[15]2561'!$B$18</f>
        <v>0</v>
      </c>
      <c r="F19" s="15">
        <f>'[16]2561'!$B$18</f>
        <v>0</v>
      </c>
      <c r="G19" s="15">
        <f>'[17]2561'!$B$18</f>
        <v>0</v>
      </c>
      <c r="H19" s="15">
        <f>'[18]2561'!$B$18</f>
        <v>0</v>
      </c>
      <c r="I19" s="15">
        <f>'[19]2561'!$B$18</f>
        <v>2</v>
      </c>
      <c r="J19" s="15">
        <f>'[20]2561'!$B$18</f>
        <v>0</v>
      </c>
    </row>
    <row r="20" spans="1:10" ht="18.95" customHeight="1" x14ac:dyDescent="0.45">
      <c r="A20" s="16" t="s">
        <v>38</v>
      </c>
      <c r="B20" s="15">
        <f t="shared" si="2"/>
        <v>228640</v>
      </c>
      <c r="C20" s="15">
        <f>'[13]2561'!$B$19</f>
        <v>4874</v>
      </c>
      <c r="D20" s="15">
        <f>'[14]2561'!$B$19</f>
        <v>14634</v>
      </c>
      <c r="E20" s="15">
        <f>'[15]2561'!$B$19</f>
        <v>21909</v>
      </c>
      <c r="F20" s="15">
        <f>'[16]2561'!$B$19</f>
        <v>105286</v>
      </c>
      <c r="G20" s="15">
        <f>'[17]2561'!$B$19</f>
        <v>48314</v>
      </c>
      <c r="H20" s="15">
        <f>'[18]2561'!$B$19</f>
        <v>16615</v>
      </c>
      <c r="I20" s="15">
        <f>'[19]2561'!$B$19</f>
        <v>4675</v>
      </c>
      <c r="J20" s="15">
        <f>'[20]2561'!$B$19</f>
        <v>12333</v>
      </c>
    </row>
    <row r="21" spans="1:10" ht="18.95" customHeight="1" x14ac:dyDescent="0.45">
      <c r="A21" s="16" t="s">
        <v>39</v>
      </c>
      <c r="B21" s="15">
        <f t="shared" si="2"/>
        <v>3176</v>
      </c>
      <c r="C21" s="15">
        <f>'[13]2561'!$B$20</f>
        <v>66</v>
      </c>
      <c r="D21" s="15">
        <f>'[14]2561'!$B$20</f>
        <v>276</v>
      </c>
      <c r="E21" s="15">
        <f>'[15]2561'!$B$20</f>
        <v>288</v>
      </c>
      <c r="F21" s="15">
        <f>'[16]2561'!$B$20</f>
        <v>656</v>
      </c>
      <c r="G21" s="15">
        <f>'[17]2561'!$B$20</f>
        <v>388</v>
      </c>
      <c r="H21" s="15">
        <f>'[18]2561'!$B$20</f>
        <v>370</v>
      </c>
      <c r="I21" s="15">
        <f>'[19]2561'!$B$20</f>
        <v>12</v>
      </c>
      <c r="J21" s="15">
        <f>'[20]2561'!$B$20</f>
        <v>1120</v>
      </c>
    </row>
    <row r="22" spans="1:10" ht="18.95" customHeight="1" x14ac:dyDescent="0.45">
      <c r="A22" s="16" t="s">
        <v>40</v>
      </c>
      <c r="B22" s="15">
        <f t="shared" si="2"/>
        <v>71</v>
      </c>
      <c r="C22" s="15">
        <f>'[13]2561'!$B$21</f>
        <v>13</v>
      </c>
      <c r="D22" s="15">
        <f>'[14]2561'!$B$21</f>
        <v>3</v>
      </c>
      <c r="E22" s="15">
        <f>'[15]2561'!$B$21</f>
        <v>7</v>
      </c>
      <c r="F22" s="15">
        <f>'[16]2561'!$B$21</f>
        <v>23</v>
      </c>
      <c r="G22" s="15">
        <f>'[17]2561'!$B$21</f>
        <v>7</v>
      </c>
      <c r="H22" s="15">
        <f>'[18]2561'!$B$21</f>
        <v>8</v>
      </c>
      <c r="I22" s="15">
        <f>'[19]2561'!$B$21</f>
        <v>3</v>
      </c>
      <c r="J22" s="15">
        <f>'[20]2561'!$B$21</f>
        <v>7</v>
      </c>
    </row>
    <row r="23" spans="1:10" ht="18.95" customHeight="1" x14ac:dyDescent="0.45">
      <c r="A23" s="16" t="s">
        <v>41</v>
      </c>
      <c r="B23" s="15">
        <f t="shared" si="2"/>
        <v>0</v>
      </c>
      <c r="C23" s="15">
        <f>'[13]2561'!$B$22</f>
        <v>0</v>
      </c>
      <c r="D23" s="15">
        <f>'[14]2561'!$B$22</f>
        <v>0</v>
      </c>
      <c r="E23" s="15">
        <f>'[15]2561'!$B$22</f>
        <v>0</v>
      </c>
      <c r="F23" s="15">
        <f>'[16]2561'!$B$22</f>
        <v>0</v>
      </c>
      <c r="G23" s="15">
        <f>'[17]2561'!$B$22</f>
        <v>0</v>
      </c>
      <c r="H23" s="15">
        <f>'[18]2561'!$B$22</f>
        <v>0</v>
      </c>
      <c r="I23" s="15">
        <f>'[19]2561'!$B$22</f>
        <v>0</v>
      </c>
      <c r="J23" s="15">
        <f>'[20]2561'!$B$22</f>
        <v>0</v>
      </c>
    </row>
    <row r="24" spans="1:10" ht="18.95" customHeight="1" x14ac:dyDescent="0.45">
      <c r="A24" s="16" t="s">
        <v>42</v>
      </c>
      <c r="B24" s="15">
        <f t="shared" si="2"/>
        <v>62</v>
      </c>
      <c r="C24" s="15">
        <f>'[13]2561'!$B$23</f>
        <v>0</v>
      </c>
      <c r="D24" s="15">
        <f>'[14]2561'!$B$23</f>
        <v>2</v>
      </c>
      <c r="E24" s="15">
        <f>'[15]2561'!$B$23</f>
        <v>0</v>
      </c>
      <c r="F24" s="15">
        <f>'[16]2561'!$B$23</f>
        <v>59</v>
      </c>
      <c r="G24" s="15">
        <f>'[17]2561'!$B$23</f>
        <v>0</v>
      </c>
      <c r="H24" s="15">
        <f>'[18]2561'!$B$23</f>
        <v>1</v>
      </c>
      <c r="I24" s="15">
        <f>'[19]2561'!$B$23</f>
        <v>0</v>
      </c>
      <c r="J24" s="15">
        <f>'[20]2561'!$B$23</f>
        <v>0</v>
      </c>
    </row>
    <row r="25" spans="1:10" ht="18.95" customHeight="1" x14ac:dyDescent="0.45">
      <c r="A25" s="16" t="s">
        <v>43</v>
      </c>
      <c r="B25" s="15">
        <f t="shared" si="2"/>
        <v>259</v>
      </c>
      <c r="C25" s="15">
        <f>'[13]2561'!$B$24</f>
        <v>8</v>
      </c>
      <c r="D25" s="15">
        <f>'[14]2561'!$B$24</f>
        <v>6</v>
      </c>
      <c r="E25" s="15">
        <f>'[15]2561'!$B$24</f>
        <v>61</v>
      </c>
      <c r="F25" s="15">
        <f>'[16]2561'!$B$24</f>
        <v>122</v>
      </c>
      <c r="G25" s="15">
        <f>'[17]2561'!$B$24</f>
        <v>36</v>
      </c>
      <c r="H25" s="15">
        <f>'[18]2561'!$B$24</f>
        <v>19</v>
      </c>
      <c r="I25" s="15">
        <f>'[19]2561'!$B$24</f>
        <v>6</v>
      </c>
      <c r="J25" s="15">
        <f>'[20]2561'!$B$24</f>
        <v>1</v>
      </c>
    </row>
    <row r="26" spans="1:10" s="17" customFormat="1" ht="20.100000000000001" customHeight="1" x14ac:dyDescent="0.45">
      <c r="A26" s="59" t="s">
        <v>44</v>
      </c>
      <c r="B26" s="48">
        <f>B28+B32+B35</f>
        <v>10340</v>
      </c>
      <c r="C26" s="48">
        <f t="shared" ref="C26:J26" si="3">C28+C32+C35</f>
        <v>236</v>
      </c>
      <c r="D26" s="48">
        <f t="shared" si="3"/>
        <v>662</v>
      </c>
      <c r="E26" s="48">
        <f t="shared" si="3"/>
        <v>1599</v>
      </c>
      <c r="F26" s="48">
        <f t="shared" si="3"/>
        <v>4075</v>
      </c>
      <c r="G26" s="48">
        <f t="shared" si="3"/>
        <v>2483</v>
      </c>
      <c r="H26" s="48">
        <f t="shared" si="3"/>
        <v>562</v>
      </c>
      <c r="I26" s="48">
        <f t="shared" si="3"/>
        <v>181</v>
      </c>
      <c r="J26" s="48">
        <f t="shared" si="3"/>
        <v>542</v>
      </c>
    </row>
    <row r="27" spans="1:10" s="17" customFormat="1" ht="20.100000000000001" customHeight="1" x14ac:dyDescent="0.45">
      <c r="A27" s="60" t="s">
        <v>45</v>
      </c>
      <c r="B27" s="50"/>
      <c r="C27" s="50"/>
      <c r="D27" s="50"/>
      <c r="E27" s="50"/>
      <c r="F27" s="50"/>
      <c r="G27" s="50"/>
      <c r="H27" s="50"/>
      <c r="I27" s="50"/>
      <c r="J27" s="50"/>
    </row>
    <row r="28" spans="1:10" s="17" customFormat="1" ht="20.100000000000001" customHeight="1" x14ac:dyDescent="0.45">
      <c r="A28" s="18" t="s">
        <v>46</v>
      </c>
      <c r="B28" s="19">
        <f>SUM(B29:B31)</f>
        <v>1788</v>
      </c>
      <c r="C28" s="19">
        <f>SUM(C29:C31)</f>
        <v>51</v>
      </c>
      <c r="D28" s="19">
        <f t="shared" ref="D28:J28" si="4">SUM(D29:D31)</f>
        <v>87</v>
      </c>
      <c r="E28" s="19">
        <f t="shared" si="4"/>
        <v>174</v>
      </c>
      <c r="F28" s="19">
        <f t="shared" si="4"/>
        <v>848</v>
      </c>
      <c r="G28" s="19">
        <f t="shared" si="4"/>
        <v>489</v>
      </c>
      <c r="H28" s="19">
        <f t="shared" si="4"/>
        <v>53</v>
      </c>
      <c r="I28" s="19">
        <f t="shared" si="4"/>
        <v>38</v>
      </c>
      <c r="J28" s="19">
        <f t="shared" si="4"/>
        <v>48</v>
      </c>
    </row>
    <row r="29" spans="1:10" ht="18.95" customHeight="1" x14ac:dyDescent="0.45">
      <c r="A29" s="20" t="s">
        <v>47</v>
      </c>
      <c r="B29" s="15">
        <f>SUM(C29:J29)</f>
        <v>264</v>
      </c>
      <c r="C29" s="15">
        <f>'[13]2561'!$B$27</f>
        <v>6</v>
      </c>
      <c r="D29" s="15">
        <f>'[14]2561'!$B$27</f>
        <v>1</v>
      </c>
      <c r="E29" s="15">
        <f>'[15]2561'!$B$27</f>
        <v>21</v>
      </c>
      <c r="F29" s="15">
        <f>'[16]2561'!$B$27</f>
        <v>162</v>
      </c>
      <c r="G29" s="15">
        <f>'[17]2561'!$B$27</f>
        <v>42</v>
      </c>
      <c r="H29" s="15">
        <f>'[18]2561'!$B$27</f>
        <v>4</v>
      </c>
      <c r="I29" s="15">
        <f>'[19]2561'!$B$27</f>
        <v>16</v>
      </c>
      <c r="J29" s="15">
        <f>'[20]2561'!$B$27</f>
        <v>12</v>
      </c>
    </row>
    <row r="30" spans="1:10" ht="18.95" customHeight="1" x14ac:dyDescent="0.45">
      <c r="A30" s="16" t="s">
        <v>48</v>
      </c>
      <c r="B30" s="15">
        <f t="shared" ref="B30:B31" si="5">SUM(C30:J30)</f>
        <v>1465</v>
      </c>
      <c r="C30" s="15">
        <f>'[13]2561'!$B$33</f>
        <v>44</v>
      </c>
      <c r="D30" s="15">
        <f>'[14]2561'!$B$33</f>
        <v>84</v>
      </c>
      <c r="E30" s="15">
        <f>'[15]2561'!$B$33</f>
        <v>149</v>
      </c>
      <c r="F30" s="15">
        <f>'[16]2561'!$B$33</f>
        <v>667</v>
      </c>
      <c r="G30" s="15">
        <f>'[17]2561'!$B$33</f>
        <v>415</v>
      </c>
      <c r="H30" s="15">
        <f>'[18]2561'!$B$33</f>
        <v>49</v>
      </c>
      <c r="I30" s="15">
        <f>'[19]2561'!$B$33</f>
        <v>21</v>
      </c>
      <c r="J30" s="15">
        <f>'[20]2561'!$B$33</f>
        <v>36</v>
      </c>
    </row>
    <row r="31" spans="1:10" ht="18.95" customHeight="1" x14ac:dyDescent="0.45">
      <c r="A31" s="16" t="s">
        <v>49</v>
      </c>
      <c r="B31" s="15">
        <f t="shared" si="5"/>
        <v>59</v>
      </c>
      <c r="C31" s="15">
        <f>'[13]2561'!$B$36</f>
        <v>1</v>
      </c>
      <c r="D31" s="15">
        <f>'[14]2561'!$B$36</f>
        <v>2</v>
      </c>
      <c r="E31" s="15">
        <f>'[15]2561'!$B$36</f>
        <v>4</v>
      </c>
      <c r="F31" s="15">
        <f>'[16]2561'!$B$36</f>
        <v>19</v>
      </c>
      <c r="G31" s="15">
        <f>'[17]2561'!$B$36</f>
        <v>32</v>
      </c>
      <c r="H31" s="15">
        <f>'[18]2561'!$B$36</f>
        <v>0</v>
      </c>
      <c r="I31" s="15">
        <f>'[19]2561'!$B$36</f>
        <v>1</v>
      </c>
      <c r="J31" s="15">
        <f>'[20]2561'!$B$36</f>
        <v>0</v>
      </c>
    </row>
    <row r="32" spans="1:10" s="17" customFormat="1" ht="20.100000000000001" customHeight="1" x14ac:dyDescent="0.45">
      <c r="A32" s="21" t="s">
        <v>50</v>
      </c>
      <c r="B32" s="19">
        <f>SUM(B33:B34)</f>
        <v>8552</v>
      </c>
      <c r="C32" s="19">
        <f>SUM(C33:C34)</f>
        <v>185</v>
      </c>
      <c r="D32" s="19">
        <f t="shared" ref="D32:J32" si="6">SUM(D33:D34)</f>
        <v>575</v>
      </c>
      <c r="E32" s="19">
        <f t="shared" si="6"/>
        <v>1425</v>
      </c>
      <c r="F32" s="19">
        <f>SUM(F33:F34)</f>
        <v>3227</v>
      </c>
      <c r="G32" s="19">
        <f t="shared" si="6"/>
        <v>1994</v>
      </c>
      <c r="H32" s="19">
        <f t="shared" si="6"/>
        <v>509</v>
      </c>
      <c r="I32" s="19">
        <f t="shared" si="6"/>
        <v>143</v>
      </c>
      <c r="J32" s="19">
        <f t="shared" si="6"/>
        <v>494</v>
      </c>
    </row>
    <row r="33" spans="1:10" ht="18.95" customHeight="1" x14ac:dyDescent="0.45">
      <c r="A33" s="20" t="s">
        <v>51</v>
      </c>
      <c r="B33" s="15">
        <f>SUM(C33:J33)</f>
        <v>4885</v>
      </c>
      <c r="C33" s="15">
        <f>'[13]2561'!$B$40</f>
        <v>53</v>
      </c>
      <c r="D33" s="15">
        <f>'[14]2561'!$B$40</f>
        <v>204</v>
      </c>
      <c r="E33" s="15">
        <f>'[15]2561'!$B$40</f>
        <v>785</v>
      </c>
      <c r="F33" s="15">
        <f>'[16]2561'!$B$40</f>
        <v>1990</v>
      </c>
      <c r="G33" s="15">
        <f>'[17]2561'!$B$40</f>
        <v>1448</v>
      </c>
      <c r="H33" s="15">
        <f>'[18]2561'!$B$40</f>
        <v>270</v>
      </c>
      <c r="I33" s="15">
        <f>'[19]2561'!$B$40</f>
        <v>38</v>
      </c>
      <c r="J33" s="15">
        <f>'[20]2561'!$B$40</f>
        <v>97</v>
      </c>
    </row>
    <row r="34" spans="1:10" ht="18.95" customHeight="1" x14ac:dyDescent="0.45">
      <c r="A34" s="16" t="s">
        <v>52</v>
      </c>
      <c r="B34" s="15">
        <f>SUM(C34:J34)</f>
        <v>3667</v>
      </c>
      <c r="C34" s="15">
        <f>'[13]2561'!$B$43</f>
        <v>132</v>
      </c>
      <c r="D34" s="15">
        <f>'[14]2561'!$B$43</f>
        <v>371</v>
      </c>
      <c r="E34" s="15">
        <f>'[15]2561'!$B$43</f>
        <v>640</v>
      </c>
      <c r="F34" s="15">
        <f>'[16]2561'!$B$43</f>
        <v>1237</v>
      </c>
      <c r="G34" s="15">
        <f>'[17]2561'!$B$43</f>
        <v>546</v>
      </c>
      <c r="H34" s="15">
        <f>'[18]2561'!$B$43</f>
        <v>239</v>
      </c>
      <c r="I34" s="15">
        <f>'[19]2561'!$B$43</f>
        <v>105</v>
      </c>
      <c r="J34" s="15">
        <f>'[20]2561'!$B$43</f>
        <v>397</v>
      </c>
    </row>
    <row r="35" spans="1:10" s="17" customFormat="1" x14ac:dyDescent="0.45">
      <c r="A35" s="45" t="s">
        <v>247</v>
      </c>
      <c r="B35" s="44">
        <f>SUM(C35:J35)</f>
        <v>0</v>
      </c>
      <c r="C35" s="44">
        <f>'[13]2561'!$B$46</f>
        <v>0</v>
      </c>
      <c r="D35" s="44">
        <f>'[14]2561'!$B$46</f>
        <v>0</v>
      </c>
      <c r="E35" s="44">
        <f>'[15]2561'!$B$46</f>
        <v>0</v>
      </c>
      <c r="F35" s="44">
        <f>'[16]2561'!$B$46</f>
        <v>0</v>
      </c>
      <c r="G35" s="44">
        <f>'[17]2561'!$B$46</f>
        <v>0</v>
      </c>
      <c r="H35" s="44">
        <f>'[18]2561'!$B$46</f>
        <v>0</v>
      </c>
      <c r="I35" s="44">
        <f>'[19]2561'!$B$46</f>
        <v>0</v>
      </c>
      <c r="J35" s="44">
        <f>'[20]2561'!$B$46</f>
        <v>0</v>
      </c>
    </row>
    <row r="36" spans="1:10" x14ac:dyDescent="0.45">
      <c r="A36" s="23" t="str">
        <f>Central!A36</f>
        <v>กลุ่มสถิติการขนส่ง  กองแผนงาน  กรมการขนส่งทางบก</v>
      </c>
    </row>
    <row r="37" spans="1:10" x14ac:dyDescent="0.45">
      <c r="A37" s="24"/>
    </row>
  </sheetData>
  <phoneticPr fontId="1" type="noConversion"/>
  <printOptions verticalCentered="1"/>
  <pageMargins left="0.78740157480314965" right="0.78740157480314965" top="0.15748031496062992" bottom="0.15748031496062992" header="0.15748031496062992" footer="0.15748031496062992"/>
  <pageSetup paperSize="9" scale="85" orientation="landscape" horizontalDpi="180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37"/>
  <sheetViews>
    <sheetView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21" x14ac:dyDescent="0.45"/>
  <cols>
    <col min="1" max="1" width="70.83203125" style="2" customWidth="1"/>
    <col min="2" max="2" width="27.83203125" style="2" customWidth="1"/>
    <col min="3" max="22" width="20.83203125" style="2" customWidth="1"/>
    <col min="23" max="16384" width="9.33203125" style="2"/>
  </cols>
  <sheetData>
    <row r="1" spans="1:22" ht="23.25" x14ac:dyDescent="0.5">
      <c r="A1" s="1" t="s">
        <v>249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5"/>
      <c r="V1" s="25"/>
    </row>
    <row r="2" spans="1:22" x14ac:dyDescent="0.45">
      <c r="T2" s="3"/>
      <c r="V2" s="4" t="s">
        <v>0</v>
      </c>
    </row>
    <row r="3" spans="1:22" ht="19.5" customHeight="1" x14ac:dyDescent="0.45">
      <c r="A3" s="55" t="s">
        <v>1</v>
      </c>
      <c r="B3" s="55" t="s">
        <v>71</v>
      </c>
      <c r="C3" s="56" t="s">
        <v>72</v>
      </c>
      <c r="D3" s="56" t="s">
        <v>73</v>
      </c>
      <c r="E3" s="56" t="s">
        <v>74</v>
      </c>
      <c r="F3" s="56" t="s">
        <v>75</v>
      </c>
      <c r="G3" s="56" t="s">
        <v>76</v>
      </c>
      <c r="H3" s="56" t="s">
        <v>77</v>
      </c>
      <c r="I3" s="56" t="s">
        <v>78</v>
      </c>
      <c r="J3" s="56" t="s">
        <v>79</v>
      </c>
      <c r="K3" s="56" t="s">
        <v>80</v>
      </c>
      <c r="L3" s="56" t="s">
        <v>210</v>
      </c>
      <c r="M3" s="56" t="s">
        <v>81</v>
      </c>
      <c r="N3" s="56" t="s">
        <v>82</v>
      </c>
      <c r="O3" s="56" t="s">
        <v>83</v>
      </c>
      <c r="P3" s="56" t="s">
        <v>84</v>
      </c>
      <c r="Q3" s="56" t="s">
        <v>85</v>
      </c>
      <c r="R3" s="56" t="s">
        <v>86</v>
      </c>
      <c r="S3" s="56" t="s">
        <v>87</v>
      </c>
      <c r="T3" s="56" t="s">
        <v>88</v>
      </c>
      <c r="U3" s="56" t="s">
        <v>89</v>
      </c>
      <c r="V3" s="56" t="s">
        <v>90</v>
      </c>
    </row>
    <row r="4" spans="1:22" s="4" customFormat="1" ht="20.100000000000001" customHeight="1" x14ac:dyDescent="0.45">
      <c r="A4" s="57" t="s">
        <v>12</v>
      </c>
      <c r="B4" s="58" t="s">
        <v>91</v>
      </c>
      <c r="C4" s="58" t="s">
        <v>92</v>
      </c>
      <c r="D4" s="58" t="s">
        <v>93</v>
      </c>
      <c r="E4" s="58" t="s">
        <v>94</v>
      </c>
      <c r="F4" s="58" t="s">
        <v>95</v>
      </c>
      <c r="G4" s="58" t="s">
        <v>96</v>
      </c>
      <c r="H4" s="58" t="s">
        <v>97</v>
      </c>
      <c r="I4" s="58" t="s">
        <v>98</v>
      </c>
      <c r="J4" s="58" t="s">
        <v>99</v>
      </c>
      <c r="K4" s="58" t="s">
        <v>100</v>
      </c>
      <c r="L4" s="58" t="s">
        <v>211</v>
      </c>
      <c r="M4" s="58" t="s">
        <v>101</v>
      </c>
      <c r="N4" s="58" t="s">
        <v>102</v>
      </c>
      <c r="O4" s="58" t="s">
        <v>103</v>
      </c>
      <c r="P4" s="58" t="s">
        <v>104</v>
      </c>
      <c r="Q4" s="58" t="s">
        <v>105</v>
      </c>
      <c r="R4" s="58" t="s">
        <v>106</v>
      </c>
      <c r="S4" s="58" t="s">
        <v>107</v>
      </c>
      <c r="T4" s="58" t="s">
        <v>108</v>
      </c>
      <c r="U4" s="58" t="s">
        <v>109</v>
      </c>
      <c r="V4" s="58" t="s">
        <v>110</v>
      </c>
    </row>
    <row r="5" spans="1:22" s="7" customFormat="1" ht="24.95" customHeight="1" x14ac:dyDescent="0.45">
      <c r="A5" s="5" t="s">
        <v>23</v>
      </c>
      <c r="B5" s="6">
        <f>B7+B26</f>
        <v>683959</v>
      </c>
      <c r="C5" s="6">
        <f>C7+C26</f>
        <v>24354</v>
      </c>
      <c r="D5" s="6">
        <f t="shared" ref="D5:V5" si="0">D7+D26</f>
        <v>16225</v>
      </c>
      <c r="E5" s="6">
        <f t="shared" si="0"/>
        <v>57344</v>
      </c>
      <c r="F5" s="6">
        <f t="shared" si="0"/>
        <v>32988</v>
      </c>
      <c r="G5" s="6">
        <f t="shared" si="0"/>
        <v>39816</v>
      </c>
      <c r="H5" s="6">
        <f t="shared" si="0"/>
        <v>83686</v>
      </c>
      <c r="I5" s="6">
        <f t="shared" si="0"/>
        <v>36525</v>
      </c>
      <c r="J5" s="6">
        <f t="shared" si="0"/>
        <v>10254</v>
      </c>
      <c r="K5" s="6">
        <f t="shared" si="0"/>
        <v>16116</v>
      </c>
      <c r="L5" s="6">
        <f t="shared" si="0"/>
        <v>10917</v>
      </c>
      <c r="M5" s="6">
        <f t="shared" si="0"/>
        <v>18031</v>
      </c>
      <c r="N5" s="6">
        <f t="shared" si="0"/>
        <v>24161</v>
      </c>
      <c r="O5" s="6">
        <f t="shared" si="0"/>
        <v>64606</v>
      </c>
      <c r="P5" s="6">
        <f t="shared" si="0"/>
        <v>17344</v>
      </c>
      <c r="Q5" s="6">
        <f t="shared" si="0"/>
        <v>44152</v>
      </c>
      <c r="R5" s="6">
        <f t="shared" si="0"/>
        <v>76166</v>
      </c>
      <c r="S5" s="6">
        <f t="shared" si="0"/>
        <v>22758</v>
      </c>
      <c r="T5" s="6">
        <f t="shared" si="0"/>
        <v>39358</v>
      </c>
      <c r="U5" s="6">
        <f t="shared" si="0"/>
        <v>35052</v>
      </c>
      <c r="V5" s="6">
        <f t="shared" si="0"/>
        <v>14106</v>
      </c>
    </row>
    <row r="6" spans="1:22" s="7" customFormat="1" ht="20.100000000000001" customHeight="1" x14ac:dyDescent="0.45">
      <c r="A6" s="8" t="s">
        <v>24</v>
      </c>
      <c r="B6" s="9"/>
      <c r="C6" s="9"/>
      <c r="D6" s="9"/>
      <c r="E6" s="10"/>
      <c r="F6" s="10"/>
      <c r="G6" s="9"/>
      <c r="H6" s="12"/>
      <c r="I6" s="9"/>
      <c r="J6" s="10"/>
      <c r="K6" s="10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s="13" customFormat="1" ht="20.100000000000001" customHeight="1" x14ac:dyDescent="0.45">
      <c r="A7" s="59" t="s">
        <v>25</v>
      </c>
      <c r="B7" s="48">
        <f>SUM(B9:B25)</f>
        <v>666928</v>
      </c>
      <c r="C7" s="48">
        <f t="shared" ref="C7:V7" si="1">SUM(C9:C25)</f>
        <v>23105</v>
      </c>
      <c r="D7" s="48">
        <f t="shared" si="1"/>
        <v>15842</v>
      </c>
      <c r="E7" s="48">
        <f t="shared" si="1"/>
        <v>56204</v>
      </c>
      <c r="F7" s="48">
        <f t="shared" si="1"/>
        <v>32138</v>
      </c>
      <c r="G7" s="48">
        <f t="shared" si="1"/>
        <v>38385</v>
      </c>
      <c r="H7" s="48">
        <f t="shared" si="1"/>
        <v>80832</v>
      </c>
      <c r="I7" s="48">
        <f t="shared" si="1"/>
        <v>35558</v>
      </c>
      <c r="J7" s="48">
        <f t="shared" si="1"/>
        <v>10052</v>
      </c>
      <c r="K7" s="48">
        <f t="shared" si="1"/>
        <v>15712</v>
      </c>
      <c r="L7" s="48">
        <f t="shared" si="1"/>
        <v>10683</v>
      </c>
      <c r="M7" s="48">
        <f t="shared" si="1"/>
        <v>17693</v>
      </c>
      <c r="N7" s="48">
        <f t="shared" si="1"/>
        <v>23456</v>
      </c>
      <c r="O7" s="48">
        <f t="shared" si="1"/>
        <v>63593</v>
      </c>
      <c r="P7" s="48">
        <f t="shared" si="1"/>
        <v>16891</v>
      </c>
      <c r="Q7" s="48">
        <f t="shared" si="1"/>
        <v>43614</v>
      </c>
      <c r="R7" s="48">
        <f t="shared" si="1"/>
        <v>74487</v>
      </c>
      <c r="S7" s="48">
        <f t="shared" si="1"/>
        <v>22023</v>
      </c>
      <c r="T7" s="48">
        <f t="shared" si="1"/>
        <v>38638</v>
      </c>
      <c r="U7" s="48">
        <f t="shared" si="1"/>
        <v>34237</v>
      </c>
      <c r="V7" s="48">
        <f t="shared" si="1"/>
        <v>13785</v>
      </c>
    </row>
    <row r="8" spans="1:22" s="13" customFormat="1" ht="20.100000000000001" customHeight="1" x14ac:dyDescent="0.45">
      <c r="A8" s="60" t="s">
        <v>26</v>
      </c>
      <c r="B8" s="50"/>
      <c r="C8" s="50"/>
      <c r="D8" s="50"/>
      <c r="E8" s="61"/>
      <c r="F8" s="61"/>
      <c r="G8" s="50"/>
      <c r="H8" s="62"/>
      <c r="I8" s="50"/>
      <c r="J8" s="61"/>
      <c r="K8" s="61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</row>
    <row r="9" spans="1:22" ht="18.95" customHeight="1" x14ac:dyDescent="0.45">
      <c r="A9" s="14" t="s">
        <v>27</v>
      </c>
      <c r="B9" s="15">
        <f>SUM(C9:V9)</f>
        <v>98558</v>
      </c>
      <c r="C9" s="15">
        <f>'[21]2561'!$B$6</f>
        <v>3093</v>
      </c>
      <c r="D9" s="15">
        <f>'[22]2561'!$B$6</f>
        <v>2136</v>
      </c>
      <c r="E9" s="15">
        <f>'[23]2561'!$B$6</f>
        <v>8403</v>
      </c>
      <c r="F9" s="15">
        <f>'[24]2561'!$B$6</f>
        <v>4165</v>
      </c>
      <c r="G9" s="15">
        <f>'[25]2561'!$B$6</f>
        <v>4703</v>
      </c>
      <c r="H9" s="15">
        <f>'[26]2561'!$B$6</f>
        <v>18146</v>
      </c>
      <c r="I9" s="15">
        <f>'[27]2561'!$B$6</f>
        <v>3425</v>
      </c>
      <c r="J9" s="15">
        <f>'[28]2561'!$B$6</f>
        <v>1318</v>
      </c>
      <c r="K9" s="15">
        <f>'[29]2561'!$B$6</f>
        <v>2131</v>
      </c>
      <c r="L9" s="15">
        <f>'[30]2561'!$B$6</f>
        <v>1265</v>
      </c>
      <c r="M9" s="15">
        <f>'[31]2561'!$B$6</f>
        <v>1911</v>
      </c>
      <c r="N9" s="15">
        <f>'[32]2561'!$B$6</f>
        <v>3558</v>
      </c>
      <c r="O9" s="15">
        <f>'[33]2561'!$B$6</f>
        <v>9530</v>
      </c>
      <c r="P9" s="15">
        <f>'[34]2561'!$B$6</f>
        <v>1699</v>
      </c>
      <c r="Q9" s="15">
        <f>'[35]2561'!$B$6</f>
        <v>3650</v>
      </c>
      <c r="R9" s="15">
        <f>'[36]2561'!$B$6</f>
        <v>16716</v>
      </c>
      <c r="S9" s="15">
        <f>'[37]2561'!$B$6</f>
        <v>2786</v>
      </c>
      <c r="T9" s="15">
        <f>'[38]2561'!$B$6</f>
        <v>3856</v>
      </c>
      <c r="U9" s="15">
        <f>'[39]2561'!$B$6</f>
        <v>4080</v>
      </c>
      <c r="V9" s="15">
        <f>'[40]2561'!$B$6</f>
        <v>1987</v>
      </c>
    </row>
    <row r="10" spans="1:22" ht="18.95" customHeight="1" x14ac:dyDescent="0.45">
      <c r="A10" s="14" t="s">
        <v>28</v>
      </c>
      <c r="B10" s="15">
        <f t="shared" ref="B10:B25" si="2">SUM(C10:V10)</f>
        <v>1187</v>
      </c>
      <c r="C10" s="15">
        <f>'[21]2561'!$B$7</f>
        <v>37</v>
      </c>
      <c r="D10" s="15">
        <f>'[22]2561'!$B$7</f>
        <v>14</v>
      </c>
      <c r="E10" s="15">
        <f>'[23]2561'!$B$7</f>
        <v>140</v>
      </c>
      <c r="F10" s="15">
        <f>'[24]2561'!$B$7</f>
        <v>43</v>
      </c>
      <c r="G10" s="15">
        <f>'[25]2561'!$B$7</f>
        <v>61</v>
      </c>
      <c r="H10" s="15">
        <f>'[26]2561'!$B$7</f>
        <v>223</v>
      </c>
      <c r="I10" s="15">
        <f>'[27]2561'!$B$7</f>
        <v>32</v>
      </c>
      <c r="J10" s="15">
        <f>'[28]2561'!$B$7</f>
        <v>11</v>
      </c>
      <c r="K10" s="15">
        <f>'[29]2561'!$B$7</f>
        <v>21</v>
      </c>
      <c r="L10" s="15">
        <f>'[30]2561'!$B$7</f>
        <v>17</v>
      </c>
      <c r="M10" s="15">
        <f>'[31]2561'!$B$7</f>
        <v>16</v>
      </c>
      <c r="N10" s="15">
        <f>'[32]2561'!$B$7</f>
        <v>37</v>
      </c>
      <c r="O10" s="15">
        <f>'[33]2561'!$B$7</f>
        <v>146</v>
      </c>
      <c r="P10" s="15">
        <f>'[34]2561'!$B$7</f>
        <v>29</v>
      </c>
      <c r="Q10" s="15">
        <f>'[35]2561'!$B$7</f>
        <v>48</v>
      </c>
      <c r="R10" s="15">
        <f>'[36]2561'!$B$7</f>
        <v>175</v>
      </c>
      <c r="S10" s="15">
        <f>'[37]2561'!$B$7</f>
        <v>37</v>
      </c>
      <c r="T10" s="15">
        <f>'[38]2561'!$B$7</f>
        <v>37</v>
      </c>
      <c r="U10" s="15">
        <f>'[39]2561'!$B$7</f>
        <v>41</v>
      </c>
      <c r="V10" s="15">
        <f>'[40]2561'!$B$7</f>
        <v>22</v>
      </c>
    </row>
    <row r="11" spans="1:22" ht="18.95" customHeight="1" x14ac:dyDescent="0.45">
      <c r="A11" s="14" t="s">
        <v>29</v>
      </c>
      <c r="B11" s="15">
        <f t="shared" si="2"/>
        <v>55922</v>
      </c>
      <c r="C11" s="15">
        <f>'[21]2561'!$B$8</f>
        <v>1787</v>
      </c>
      <c r="D11" s="15">
        <f>'[22]2561'!$B$8</f>
        <v>1402</v>
      </c>
      <c r="E11" s="15">
        <f>'[23]2561'!$B$8</f>
        <v>6031</v>
      </c>
      <c r="F11" s="15">
        <f>'[24]2561'!$B$8</f>
        <v>3088</v>
      </c>
      <c r="G11" s="15">
        <f>'[25]2561'!$B$8</f>
        <v>2801</v>
      </c>
      <c r="H11" s="15">
        <f>'[26]2561'!$B$8</f>
        <v>8162</v>
      </c>
      <c r="I11" s="15">
        <f>'[27]2561'!$B$8</f>
        <v>2062</v>
      </c>
      <c r="J11" s="15">
        <f>'[28]2561'!$B$8</f>
        <v>987</v>
      </c>
      <c r="K11" s="15">
        <f>'[29]2561'!$B$8</f>
        <v>1530</v>
      </c>
      <c r="L11" s="15">
        <f>'[30]2561'!$B$8</f>
        <v>955</v>
      </c>
      <c r="M11" s="15">
        <f>'[31]2561'!$B$8</f>
        <v>986</v>
      </c>
      <c r="N11" s="15">
        <f>'[32]2561'!$B$8</f>
        <v>2333</v>
      </c>
      <c r="O11" s="15">
        <f>'[33]2561'!$B$8</f>
        <v>4452</v>
      </c>
      <c r="P11" s="15">
        <f>'[34]2561'!$B$8</f>
        <v>991</v>
      </c>
      <c r="Q11" s="15">
        <f>'[35]2561'!$B$8</f>
        <v>2547</v>
      </c>
      <c r="R11" s="15">
        <f>'[36]2561'!$B$8</f>
        <v>8256</v>
      </c>
      <c r="S11" s="15">
        <f>'[37]2561'!$B$8</f>
        <v>1661</v>
      </c>
      <c r="T11" s="15">
        <f>'[38]2561'!$B$8</f>
        <v>2213</v>
      </c>
      <c r="U11" s="15">
        <f>'[39]2561'!$B$8</f>
        <v>2471</v>
      </c>
      <c r="V11" s="15">
        <f>'[40]2561'!$B$8</f>
        <v>1207</v>
      </c>
    </row>
    <row r="12" spans="1:22" ht="18.95" customHeight="1" x14ac:dyDescent="0.45">
      <c r="A12" s="14" t="s">
        <v>30</v>
      </c>
      <c r="B12" s="15">
        <f t="shared" si="2"/>
        <v>0</v>
      </c>
      <c r="C12" s="15">
        <f>'[21]2561'!$B$9</f>
        <v>0</v>
      </c>
      <c r="D12" s="15">
        <f>'[22]2561'!$B$9</f>
        <v>0</v>
      </c>
      <c r="E12" s="15">
        <f>'[23]2561'!$B$9</f>
        <v>0</v>
      </c>
      <c r="F12" s="15">
        <f>'[24]2561'!$B$9</f>
        <v>0</v>
      </c>
      <c r="G12" s="15">
        <f>'[25]2561'!$B$9</f>
        <v>0</v>
      </c>
      <c r="H12" s="15">
        <f>'[26]2561'!$B$9</f>
        <v>0</v>
      </c>
      <c r="I12" s="15">
        <f>'[27]2561'!$B$9</f>
        <v>0</v>
      </c>
      <c r="J12" s="15">
        <f>'[28]2561'!$B$9</f>
        <v>0</v>
      </c>
      <c r="K12" s="15">
        <f>'[29]2561'!$B$9</f>
        <v>0</v>
      </c>
      <c r="L12" s="15">
        <f>'[30]2561'!$B$9</f>
        <v>0</v>
      </c>
      <c r="M12" s="15">
        <f>'[31]2561'!$B$9</f>
        <v>0</v>
      </c>
      <c r="N12" s="15">
        <f>'[32]2561'!$B$9</f>
        <v>0</v>
      </c>
      <c r="O12" s="15">
        <f>'[33]2561'!$B$9</f>
        <v>0</v>
      </c>
      <c r="P12" s="15">
        <f>'[34]2561'!$B$9</f>
        <v>0</v>
      </c>
      <c r="Q12" s="15">
        <f>'[35]2561'!$B$9</f>
        <v>0</v>
      </c>
      <c r="R12" s="15">
        <f>'[36]2561'!$B$9</f>
        <v>0</v>
      </c>
      <c r="S12" s="15">
        <f>'[37]2561'!$B$9</f>
        <v>0</v>
      </c>
      <c r="T12" s="15">
        <f>'[38]2561'!$B$9</f>
        <v>0</v>
      </c>
      <c r="U12" s="15">
        <f>'[39]2561'!$B$9</f>
        <v>0</v>
      </c>
      <c r="V12" s="15">
        <f>'[40]2561'!$B$9</f>
        <v>0</v>
      </c>
    </row>
    <row r="13" spans="1:22" ht="18.95" customHeight="1" x14ac:dyDescent="0.45">
      <c r="A13" s="14" t="s">
        <v>31</v>
      </c>
      <c r="B13" s="15">
        <f t="shared" si="2"/>
        <v>0</v>
      </c>
      <c r="C13" s="15">
        <f>'[21]2561'!$B$10</f>
        <v>0</v>
      </c>
      <c r="D13" s="15">
        <f>'[22]2561'!$B$10</f>
        <v>0</v>
      </c>
      <c r="E13" s="15">
        <f>'[23]2561'!$B$10</f>
        <v>0</v>
      </c>
      <c r="F13" s="15">
        <f>'[24]2561'!$B$10</f>
        <v>0</v>
      </c>
      <c r="G13" s="15">
        <f>'[25]2561'!$B$10</f>
        <v>0</v>
      </c>
      <c r="H13" s="15">
        <f>'[26]2561'!$B$10</f>
        <v>0</v>
      </c>
      <c r="I13" s="15">
        <f>'[27]2561'!$B$10</f>
        <v>0</v>
      </c>
      <c r="J13" s="15">
        <f>'[28]2561'!$B$10</f>
        <v>0</v>
      </c>
      <c r="K13" s="15">
        <f>'[29]2561'!$B$10</f>
        <v>0</v>
      </c>
      <c r="L13" s="15">
        <f>'[30]2561'!$B$10</f>
        <v>0</v>
      </c>
      <c r="M13" s="15">
        <f>'[31]2561'!$B$10</f>
        <v>0</v>
      </c>
      <c r="N13" s="15">
        <f>'[32]2561'!$B$10</f>
        <v>0</v>
      </c>
      <c r="O13" s="15">
        <f>'[33]2561'!$B$10</f>
        <v>0</v>
      </c>
      <c r="P13" s="15">
        <f>'[34]2561'!$B$10</f>
        <v>0</v>
      </c>
      <c r="Q13" s="15">
        <f>'[35]2561'!$B$10</f>
        <v>0</v>
      </c>
      <c r="R13" s="15">
        <f>'[36]2561'!$B$10</f>
        <v>0</v>
      </c>
      <c r="S13" s="15">
        <f>'[37]2561'!$B$10</f>
        <v>0</v>
      </c>
      <c r="T13" s="15">
        <f>'[38]2561'!$B$10</f>
        <v>0</v>
      </c>
      <c r="U13" s="15">
        <f>'[39]2561'!$B$10</f>
        <v>0</v>
      </c>
      <c r="V13" s="15">
        <f>'[40]2561'!$B$10</f>
        <v>0</v>
      </c>
    </row>
    <row r="14" spans="1:22" ht="18.95" customHeight="1" x14ac:dyDescent="0.45">
      <c r="A14" s="14" t="s">
        <v>32</v>
      </c>
      <c r="B14" s="15">
        <f t="shared" si="2"/>
        <v>82</v>
      </c>
      <c r="C14" s="15">
        <f>'[21]2561'!$B$11</f>
        <v>0</v>
      </c>
      <c r="D14" s="15">
        <f>'[22]2561'!$B$11</f>
        <v>0</v>
      </c>
      <c r="E14" s="15">
        <f>'[23]2561'!$B$11</f>
        <v>6</v>
      </c>
      <c r="F14" s="15">
        <f>'[24]2561'!$B$11</f>
        <v>1</v>
      </c>
      <c r="G14" s="15">
        <f>'[25]2561'!$B$11</f>
        <v>1</v>
      </c>
      <c r="H14" s="15">
        <f>'[26]2561'!$B$11</f>
        <v>37</v>
      </c>
      <c r="I14" s="15">
        <f>'[27]2561'!$B$11</f>
        <v>0</v>
      </c>
      <c r="J14" s="15">
        <f>'[28]2561'!$B$11</f>
        <v>0</v>
      </c>
      <c r="K14" s="15">
        <f>'[29]2561'!$B$11</f>
        <v>0</v>
      </c>
      <c r="L14" s="15">
        <f>'[30]2561'!$B$11</f>
        <v>0</v>
      </c>
      <c r="M14" s="15">
        <f>'[31]2561'!$B$11</f>
        <v>1</v>
      </c>
      <c r="N14" s="15">
        <f>'[32]2561'!$B$11</f>
        <v>2</v>
      </c>
      <c r="O14" s="15">
        <f>'[33]2561'!$B$11</f>
        <v>5</v>
      </c>
      <c r="P14" s="15">
        <f>'[34]2561'!$B$11</f>
        <v>0</v>
      </c>
      <c r="Q14" s="15">
        <f>'[35]2561'!$B$11</f>
        <v>0</v>
      </c>
      <c r="R14" s="15">
        <f>'[36]2561'!$B$11</f>
        <v>21</v>
      </c>
      <c r="S14" s="15">
        <f>'[37]2561'!$B$11</f>
        <v>0</v>
      </c>
      <c r="T14" s="15">
        <f>'[38]2561'!$B$11</f>
        <v>0</v>
      </c>
      <c r="U14" s="15">
        <f>'[39]2561'!$B$11</f>
        <v>4</v>
      </c>
      <c r="V14" s="15">
        <f>'[40]2561'!$B$11</f>
        <v>4</v>
      </c>
    </row>
    <row r="15" spans="1:22" ht="18.95" customHeight="1" x14ac:dyDescent="0.45">
      <c r="A15" s="14" t="s">
        <v>33</v>
      </c>
      <c r="B15" s="15">
        <f t="shared" si="2"/>
        <v>0</v>
      </c>
      <c r="C15" s="15">
        <f>'[21]2561'!$B$14</f>
        <v>0</v>
      </c>
      <c r="D15" s="15">
        <f>'[22]2561'!$B$14</f>
        <v>0</v>
      </c>
      <c r="E15" s="15">
        <f>'[23]2561'!$B$14</f>
        <v>0</v>
      </c>
      <c r="F15" s="15">
        <f>'[24]2561'!$B$14</f>
        <v>0</v>
      </c>
      <c r="G15" s="15">
        <f>'[25]2561'!$B$14</f>
        <v>0</v>
      </c>
      <c r="H15" s="15">
        <f>'[26]2561'!$B$14</f>
        <v>0</v>
      </c>
      <c r="I15" s="15">
        <f>'[27]2561'!$B$14</f>
        <v>0</v>
      </c>
      <c r="J15" s="15">
        <f>'[28]2561'!$B$14</f>
        <v>0</v>
      </c>
      <c r="K15" s="15">
        <f>'[29]2561'!$B$14</f>
        <v>0</v>
      </c>
      <c r="L15" s="15">
        <f>'[30]2561'!$B$14</f>
        <v>0</v>
      </c>
      <c r="M15" s="15">
        <f>'[31]2561'!$B$14</f>
        <v>0</v>
      </c>
      <c r="N15" s="15">
        <f>'[32]2561'!$B$14</f>
        <v>0</v>
      </c>
      <c r="O15" s="15">
        <f>'[33]2561'!$B$14</f>
        <v>0</v>
      </c>
      <c r="P15" s="15">
        <f>'[34]2561'!$B$14</f>
        <v>0</v>
      </c>
      <c r="Q15" s="15">
        <f>'[35]2561'!$B$14</f>
        <v>0</v>
      </c>
      <c r="R15" s="15">
        <f>'[36]2561'!$B$14</f>
        <v>0</v>
      </c>
      <c r="S15" s="15">
        <f>'[37]2561'!$B$14</f>
        <v>0</v>
      </c>
      <c r="T15" s="15">
        <f>'[38]2561'!$B$14</f>
        <v>0</v>
      </c>
      <c r="U15" s="15">
        <f>'[39]2561'!$B$14</f>
        <v>0</v>
      </c>
      <c r="V15" s="15">
        <f>'[40]2561'!$B$14</f>
        <v>0</v>
      </c>
    </row>
    <row r="16" spans="1:22" ht="18.95" customHeight="1" x14ac:dyDescent="0.45">
      <c r="A16" s="14" t="s">
        <v>34</v>
      </c>
      <c r="B16" s="15">
        <f t="shared" si="2"/>
        <v>28</v>
      </c>
      <c r="C16" s="15">
        <f>'[21]2561'!$B$15</f>
        <v>1</v>
      </c>
      <c r="D16" s="15">
        <f>'[22]2561'!$B$15</f>
        <v>0</v>
      </c>
      <c r="E16" s="15">
        <f>'[23]2561'!$B$15</f>
        <v>3</v>
      </c>
      <c r="F16" s="15">
        <f>'[24]2561'!$B$15</f>
        <v>0</v>
      </c>
      <c r="G16" s="15">
        <f>'[25]2561'!$B$15</f>
        <v>0</v>
      </c>
      <c r="H16" s="15">
        <f>'[26]2561'!$B$15</f>
        <v>23</v>
      </c>
      <c r="I16" s="15">
        <f>'[27]2561'!$B$15</f>
        <v>0</v>
      </c>
      <c r="J16" s="15">
        <f>'[28]2561'!$B$15</f>
        <v>0</v>
      </c>
      <c r="K16" s="15">
        <f>'[29]2561'!$B$15</f>
        <v>0</v>
      </c>
      <c r="L16" s="15">
        <f>'[30]2561'!$B$15</f>
        <v>0</v>
      </c>
      <c r="M16" s="15">
        <f>'[31]2561'!$B$15</f>
        <v>0</v>
      </c>
      <c r="N16" s="15">
        <f>'[32]2561'!$B$15</f>
        <v>0</v>
      </c>
      <c r="O16" s="15">
        <f>'[33]2561'!$B$15</f>
        <v>0</v>
      </c>
      <c r="P16" s="15">
        <f>'[34]2561'!$B$15</f>
        <v>0</v>
      </c>
      <c r="Q16" s="15">
        <f>'[35]2561'!$B$15</f>
        <v>0</v>
      </c>
      <c r="R16" s="15">
        <f>'[36]2561'!$B$15</f>
        <v>1</v>
      </c>
      <c r="S16" s="15">
        <f>'[37]2561'!$B$15</f>
        <v>0</v>
      </c>
      <c r="T16" s="15">
        <f>'[38]2561'!$B$15</f>
        <v>0</v>
      </c>
      <c r="U16" s="15">
        <f>'[39]2561'!$B$15</f>
        <v>0</v>
      </c>
      <c r="V16" s="15">
        <f>'[40]2561'!$B$15</f>
        <v>0</v>
      </c>
    </row>
    <row r="17" spans="1:22" ht="18.95" customHeight="1" x14ac:dyDescent="0.45">
      <c r="A17" s="14" t="s">
        <v>35</v>
      </c>
      <c r="B17" s="15">
        <f t="shared" si="2"/>
        <v>4</v>
      </c>
      <c r="C17" s="15">
        <f>'[21]2561'!$B$16</f>
        <v>0</v>
      </c>
      <c r="D17" s="15">
        <f>'[22]2561'!$B$16</f>
        <v>0</v>
      </c>
      <c r="E17" s="15">
        <f>'[23]2561'!$B$16</f>
        <v>0</v>
      </c>
      <c r="F17" s="15">
        <f>'[24]2561'!$B$16</f>
        <v>0</v>
      </c>
      <c r="G17" s="15">
        <f>'[25]2561'!$B$16</f>
        <v>0</v>
      </c>
      <c r="H17" s="15">
        <f>'[26]2561'!$B$16</f>
        <v>0</v>
      </c>
      <c r="I17" s="15">
        <f>'[27]2561'!$B$16</f>
        <v>0</v>
      </c>
      <c r="J17" s="15">
        <f>'[28]2561'!$B$16</f>
        <v>0</v>
      </c>
      <c r="K17" s="15">
        <f>'[29]2561'!$B$16</f>
        <v>0</v>
      </c>
      <c r="L17" s="15">
        <f>'[30]2561'!$B$16</f>
        <v>0</v>
      </c>
      <c r="M17" s="15">
        <f>'[31]2561'!$B$16</f>
        <v>0</v>
      </c>
      <c r="N17" s="15">
        <f>'[32]2561'!$B$16</f>
        <v>0</v>
      </c>
      <c r="O17" s="15">
        <f>'[33]2561'!$B$16</f>
        <v>4</v>
      </c>
      <c r="P17" s="15">
        <f>'[34]2561'!$B$16</f>
        <v>0</v>
      </c>
      <c r="Q17" s="15">
        <f>'[35]2561'!$B$16</f>
        <v>0</v>
      </c>
      <c r="R17" s="15">
        <f>'[36]2561'!$B$16</f>
        <v>0</v>
      </c>
      <c r="S17" s="15">
        <f>'[37]2561'!$B$16</f>
        <v>0</v>
      </c>
      <c r="T17" s="15">
        <f>'[38]2561'!$B$16</f>
        <v>0</v>
      </c>
      <c r="U17" s="15">
        <f>'[39]2561'!$B$16</f>
        <v>0</v>
      </c>
      <c r="V17" s="15">
        <f>'[40]2561'!$B$16</f>
        <v>0</v>
      </c>
    </row>
    <row r="18" spans="1:22" ht="18.95" customHeight="1" x14ac:dyDescent="0.45">
      <c r="A18" s="14" t="s">
        <v>36</v>
      </c>
      <c r="B18" s="15">
        <f t="shared" si="2"/>
        <v>0</v>
      </c>
      <c r="C18" s="15">
        <f>'[21]2561'!$B$17</f>
        <v>0</v>
      </c>
      <c r="D18" s="15">
        <f>'[22]2561'!$B$17</f>
        <v>0</v>
      </c>
      <c r="E18" s="15">
        <f>'[23]2561'!$B$17</f>
        <v>0</v>
      </c>
      <c r="F18" s="15">
        <f>'[24]2561'!$B$17</f>
        <v>0</v>
      </c>
      <c r="G18" s="15">
        <f>'[25]2561'!$B$17</f>
        <v>0</v>
      </c>
      <c r="H18" s="15">
        <f>'[26]2561'!$B$17</f>
        <v>0</v>
      </c>
      <c r="I18" s="15">
        <f>'[27]2561'!$B$17</f>
        <v>0</v>
      </c>
      <c r="J18" s="15">
        <f>'[28]2561'!$B$17</f>
        <v>0</v>
      </c>
      <c r="K18" s="15">
        <f>'[29]2561'!$B$17</f>
        <v>0</v>
      </c>
      <c r="L18" s="15">
        <f>'[30]2561'!$B$17</f>
        <v>0</v>
      </c>
      <c r="M18" s="15">
        <f>'[31]2561'!$B$17</f>
        <v>0</v>
      </c>
      <c r="N18" s="15">
        <f>'[32]2561'!$B$17</f>
        <v>0</v>
      </c>
      <c r="O18" s="15">
        <f>'[33]2561'!$B$17</f>
        <v>0</v>
      </c>
      <c r="P18" s="15">
        <f>'[34]2561'!$B$17</f>
        <v>0</v>
      </c>
      <c r="Q18" s="15">
        <f>'[35]2561'!$B$17</f>
        <v>0</v>
      </c>
      <c r="R18" s="15">
        <f>'[36]2561'!$B$17</f>
        <v>0</v>
      </c>
      <c r="S18" s="15">
        <f>'[37]2561'!$B$17</f>
        <v>0</v>
      </c>
      <c r="T18" s="15">
        <f>'[38]2561'!$B$17</f>
        <v>0</v>
      </c>
      <c r="U18" s="15">
        <f>'[39]2561'!$B$17</f>
        <v>0</v>
      </c>
      <c r="V18" s="15">
        <f>'[40]2561'!$B$17</f>
        <v>0</v>
      </c>
    </row>
    <row r="19" spans="1:22" ht="18.95" customHeight="1" x14ac:dyDescent="0.45">
      <c r="A19" s="16" t="s">
        <v>37</v>
      </c>
      <c r="B19" s="15">
        <f t="shared" si="2"/>
        <v>0</v>
      </c>
      <c r="C19" s="15">
        <f>'[21]2561'!$B$18</f>
        <v>0</v>
      </c>
      <c r="D19" s="15">
        <f>'[22]2561'!$B$18</f>
        <v>0</v>
      </c>
      <c r="E19" s="15">
        <f>'[23]2561'!$B$18</f>
        <v>0</v>
      </c>
      <c r="F19" s="15">
        <f>'[24]2561'!$B$18</f>
        <v>0</v>
      </c>
      <c r="G19" s="15">
        <f>'[25]2561'!$B$18</f>
        <v>0</v>
      </c>
      <c r="H19" s="15">
        <f>'[26]2561'!$B$18</f>
        <v>0</v>
      </c>
      <c r="I19" s="15">
        <f>'[27]2561'!$B$18</f>
        <v>0</v>
      </c>
      <c r="J19" s="15">
        <f>'[28]2561'!$B$18</f>
        <v>0</v>
      </c>
      <c r="K19" s="15">
        <f>'[29]2561'!$B$18</f>
        <v>0</v>
      </c>
      <c r="L19" s="15">
        <f>'[30]2561'!$B$18</f>
        <v>0</v>
      </c>
      <c r="M19" s="15">
        <f>'[31]2561'!$B$18</f>
        <v>0</v>
      </c>
      <c r="N19" s="15">
        <f>'[32]2561'!$B$18</f>
        <v>0</v>
      </c>
      <c r="O19" s="15">
        <f>'[33]2561'!$B$18</f>
        <v>0</v>
      </c>
      <c r="P19" s="15">
        <f>'[34]2561'!$B$18</f>
        <v>0</v>
      </c>
      <c r="Q19" s="15">
        <f>'[35]2561'!$B$18</f>
        <v>0</v>
      </c>
      <c r="R19" s="15">
        <f>'[36]2561'!$B$18</f>
        <v>0</v>
      </c>
      <c r="S19" s="15">
        <f>'[37]2561'!$B$18</f>
        <v>0</v>
      </c>
      <c r="T19" s="15">
        <f>'[38]2561'!$B$18</f>
        <v>0</v>
      </c>
      <c r="U19" s="15">
        <f>'[39]2561'!$B$18</f>
        <v>0</v>
      </c>
      <c r="V19" s="15">
        <f>'[40]2561'!$B$18</f>
        <v>0</v>
      </c>
    </row>
    <row r="20" spans="1:22" ht="18.95" customHeight="1" x14ac:dyDescent="0.45">
      <c r="A20" s="16" t="s">
        <v>38</v>
      </c>
      <c r="B20" s="15">
        <f t="shared" si="2"/>
        <v>486092</v>
      </c>
      <c r="C20" s="15">
        <f>'[21]2561'!$B$19</f>
        <v>15813</v>
      </c>
      <c r="D20" s="15">
        <f>'[22]2561'!$B$19</f>
        <v>11766</v>
      </c>
      <c r="E20" s="15">
        <f>'[23]2561'!$B$19</f>
        <v>39608</v>
      </c>
      <c r="F20" s="15">
        <f>'[24]2561'!$B$19</f>
        <v>23189</v>
      </c>
      <c r="G20" s="15">
        <f>'[25]2561'!$B$19</f>
        <v>29360</v>
      </c>
      <c r="H20" s="15">
        <f>'[26]2561'!$B$19</f>
        <v>49789</v>
      </c>
      <c r="I20" s="15">
        <f>'[27]2561'!$B$19</f>
        <v>29017</v>
      </c>
      <c r="J20" s="15">
        <f>'[28]2561'!$B$19</f>
        <v>7344</v>
      </c>
      <c r="K20" s="15">
        <f>'[29]2561'!$B$19</f>
        <v>10846</v>
      </c>
      <c r="L20" s="15">
        <f>'[30]2561'!$B$19</f>
        <v>8215</v>
      </c>
      <c r="M20" s="15">
        <f>'[31]2561'!$B$19</f>
        <v>14476</v>
      </c>
      <c r="N20" s="15">
        <f>'[32]2561'!$B$19</f>
        <v>16583</v>
      </c>
      <c r="O20" s="15">
        <f>'[33]2561'!$B$19</f>
        <v>47503</v>
      </c>
      <c r="P20" s="15">
        <f>'[34]2561'!$B$19</f>
        <v>13775</v>
      </c>
      <c r="Q20" s="15">
        <f>'[35]2561'!$B$19</f>
        <v>36356</v>
      </c>
      <c r="R20" s="15">
        <f>'[36]2561'!$B$19</f>
        <v>47700</v>
      </c>
      <c r="S20" s="15">
        <f>'[37]2561'!$B$19</f>
        <v>16388</v>
      </c>
      <c r="T20" s="15">
        <f>'[38]2561'!$B$19</f>
        <v>31561</v>
      </c>
      <c r="U20" s="15">
        <f>'[39]2561'!$B$19</f>
        <v>26523</v>
      </c>
      <c r="V20" s="15">
        <f>'[40]2561'!$B$19</f>
        <v>10280</v>
      </c>
    </row>
    <row r="21" spans="1:22" ht="18.95" customHeight="1" x14ac:dyDescent="0.45">
      <c r="A21" s="16" t="s">
        <v>39</v>
      </c>
      <c r="B21" s="15">
        <f t="shared" si="2"/>
        <v>24278</v>
      </c>
      <c r="C21" s="15">
        <f>'[21]2561'!$B$20</f>
        <v>1880</v>
      </c>
      <c r="D21" s="15">
        <f>'[22]2561'!$B$20</f>
        <v>513</v>
      </c>
      <c r="E21" s="15">
        <f>'[23]2561'!$B$20</f>
        <v>2003</v>
      </c>
      <c r="F21" s="15">
        <f>'[24]2561'!$B$20</f>
        <v>1646</v>
      </c>
      <c r="G21" s="15">
        <f>'[25]2561'!$B$20</f>
        <v>1444</v>
      </c>
      <c r="H21" s="15">
        <f>'[26]2561'!$B$20</f>
        <v>4312</v>
      </c>
      <c r="I21" s="15">
        <f>'[27]2561'!$B$20</f>
        <v>1015</v>
      </c>
      <c r="J21" s="15">
        <f>'[28]2561'!$B$20</f>
        <v>391</v>
      </c>
      <c r="K21" s="15">
        <f>'[29]2561'!$B$20</f>
        <v>1175</v>
      </c>
      <c r="L21" s="15">
        <f>'[30]2561'!$B$20</f>
        <v>230</v>
      </c>
      <c r="M21" s="15">
        <f>'[31]2561'!$B$20</f>
        <v>302</v>
      </c>
      <c r="N21" s="15">
        <f>'[32]2561'!$B$20</f>
        <v>930</v>
      </c>
      <c r="O21" s="15">
        <f>'[33]2561'!$B$20</f>
        <v>1937</v>
      </c>
      <c r="P21" s="15">
        <f>'[34]2561'!$B$20</f>
        <v>394</v>
      </c>
      <c r="Q21" s="15">
        <f>'[35]2561'!$B$20</f>
        <v>1000</v>
      </c>
      <c r="R21" s="15">
        <f>'[36]2561'!$B$20</f>
        <v>1603</v>
      </c>
      <c r="S21" s="15">
        <f>'[37]2561'!$B$20</f>
        <v>1147</v>
      </c>
      <c r="T21" s="15">
        <f>'[38]2561'!$B$20</f>
        <v>960</v>
      </c>
      <c r="U21" s="15">
        <f>'[39]2561'!$B$20</f>
        <v>1117</v>
      </c>
      <c r="V21" s="15">
        <f>'[40]2561'!$B$20</f>
        <v>279</v>
      </c>
    </row>
    <row r="22" spans="1:22" ht="18.95" customHeight="1" x14ac:dyDescent="0.45">
      <c r="A22" s="16" t="s">
        <v>40</v>
      </c>
      <c r="B22" s="15">
        <f t="shared" si="2"/>
        <v>134</v>
      </c>
      <c r="C22" s="15">
        <f>'[21]2561'!$B$21</f>
        <v>6</v>
      </c>
      <c r="D22" s="15">
        <f>'[22]2561'!$B$21</f>
        <v>10</v>
      </c>
      <c r="E22" s="15">
        <f>'[23]2561'!$B$21</f>
        <v>10</v>
      </c>
      <c r="F22" s="15">
        <f>'[24]2561'!$B$21</f>
        <v>6</v>
      </c>
      <c r="G22" s="15">
        <f>'[25]2561'!$B$21</f>
        <v>13</v>
      </c>
      <c r="H22" s="15">
        <f>'[26]2561'!$B$21</f>
        <v>15</v>
      </c>
      <c r="I22" s="15">
        <f>'[27]2561'!$B$21</f>
        <v>3</v>
      </c>
      <c r="J22" s="15">
        <f>'[28]2561'!$B$21</f>
        <v>0</v>
      </c>
      <c r="K22" s="15">
        <f>'[29]2561'!$B$21</f>
        <v>6</v>
      </c>
      <c r="L22" s="15">
        <f>'[30]2561'!$B$21</f>
        <v>1</v>
      </c>
      <c r="M22" s="15">
        <f>'[31]2561'!$B$21</f>
        <v>1</v>
      </c>
      <c r="N22" s="15">
        <f>'[32]2561'!$B$21</f>
        <v>12</v>
      </c>
      <c r="O22" s="15">
        <f>'[33]2561'!$B$21</f>
        <v>6</v>
      </c>
      <c r="P22" s="15">
        <f>'[34]2561'!$B$21</f>
        <v>3</v>
      </c>
      <c r="Q22" s="15">
        <f>'[35]2561'!$B$21</f>
        <v>10</v>
      </c>
      <c r="R22" s="15">
        <f>'[36]2561'!$B$21</f>
        <v>11</v>
      </c>
      <c r="S22" s="15">
        <f>'[37]2561'!$B$21</f>
        <v>4</v>
      </c>
      <c r="T22" s="15">
        <f>'[38]2561'!$B$21</f>
        <v>10</v>
      </c>
      <c r="U22" s="15">
        <f>'[39]2561'!$B$21</f>
        <v>1</v>
      </c>
      <c r="V22" s="15">
        <f>'[40]2561'!$B$21</f>
        <v>6</v>
      </c>
    </row>
    <row r="23" spans="1:22" ht="18.95" customHeight="1" x14ac:dyDescent="0.45">
      <c r="A23" s="16" t="s">
        <v>41</v>
      </c>
      <c r="B23" s="15">
        <f t="shared" si="2"/>
        <v>573</v>
      </c>
      <c r="C23" s="15">
        <f>'[21]2561'!$B$22</f>
        <v>487</v>
      </c>
      <c r="D23" s="15">
        <f>'[22]2561'!$B$22</f>
        <v>0</v>
      </c>
      <c r="E23" s="15">
        <f>'[23]2561'!$B$22</f>
        <v>0</v>
      </c>
      <c r="F23" s="15">
        <f>'[24]2561'!$B$22</f>
        <v>0</v>
      </c>
      <c r="G23" s="15">
        <f>'[25]2561'!$B$22</f>
        <v>1</v>
      </c>
      <c r="H23" s="15">
        <f>'[26]2561'!$B$22</f>
        <v>76</v>
      </c>
      <c r="I23" s="15">
        <f>'[27]2561'!$B$22</f>
        <v>1</v>
      </c>
      <c r="J23" s="15">
        <f>'[28]2561'!$B$22</f>
        <v>0</v>
      </c>
      <c r="K23" s="15">
        <f>'[29]2561'!$B$22</f>
        <v>2</v>
      </c>
      <c r="L23" s="15">
        <f>'[30]2561'!$B$22</f>
        <v>0</v>
      </c>
      <c r="M23" s="15">
        <f>'[31]2561'!$B$22</f>
        <v>0</v>
      </c>
      <c r="N23" s="15">
        <f>'[32]2561'!$B$22</f>
        <v>1</v>
      </c>
      <c r="O23" s="15">
        <f>'[33]2561'!$B$22</f>
        <v>3</v>
      </c>
      <c r="P23" s="15">
        <f>'[34]2561'!$B$22</f>
        <v>0</v>
      </c>
      <c r="Q23" s="15">
        <f>'[35]2561'!$B$22</f>
        <v>1</v>
      </c>
      <c r="R23" s="15">
        <f>'[36]2561'!$B$22</f>
        <v>1</v>
      </c>
      <c r="S23" s="15">
        <f>'[37]2561'!$B$22</f>
        <v>0</v>
      </c>
      <c r="T23" s="15">
        <f>'[38]2561'!$B$22</f>
        <v>0</v>
      </c>
      <c r="U23" s="15">
        <f>'[39]2561'!$B$22</f>
        <v>0</v>
      </c>
      <c r="V23" s="15">
        <f>'[40]2561'!$B$22</f>
        <v>0</v>
      </c>
    </row>
    <row r="24" spans="1:22" ht="18.95" customHeight="1" x14ac:dyDescent="0.45">
      <c r="A24" s="16" t="s">
        <v>42</v>
      </c>
      <c r="B24" s="15">
        <f t="shared" si="2"/>
        <v>58</v>
      </c>
      <c r="C24" s="15">
        <f>'[21]2561'!$B$23</f>
        <v>1</v>
      </c>
      <c r="D24" s="15">
        <f>'[22]2561'!$B$23</f>
        <v>0</v>
      </c>
      <c r="E24" s="15">
        <f>'[23]2561'!$B$23</f>
        <v>0</v>
      </c>
      <c r="F24" s="15">
        <f>'[24]2561'!$B$23</f>
        <v>0</v>
      </c>
      <c r="G24" s="15">
        <f>'[25]2561'!$B$23</f>
        <v>0</v>
      </c>
      <c r="H24" s="15">
        <f>'[26]2561'!$B$23</f>
        <v>46</v>
      </c>
      <c r="I24" s="15">
        <f>'[27]2561'!$B$23</f>
        <v>2</v>
      </c>
      <c r="J24" s="15">
        <f>'[28]2561'!$B$23</f>
        <v>0</v>
      </c>
      <c r="K24" s="15">
        <f>'[29]2561'!$B$23</f>
        <v>1</v>
      </c>
      <c r="L24" s="15">
        <f>'[30]2561'!$B$23</f>
        <v>0</v>
      </c>
      <c r="M24" s="15">
        <f>'[31]2561'!$B$23</f>
        <v>0</v>
      </c>
      <c r="N24" s="15">
        <f>'[32]2561'!$B$23</f>
        <v>0</v>
      </c>
      <c r="O24" s="15">
        <f>'[33]2561'!$B$23</f>
        <v>7</v>
      </c>
      <c r="P24" s="15">
        <f>'[34]2561'!$B$23</f>
        <v>0</v>
      </c>
      <c r="Q24" s="15">
        <f>'[35]2561'!$B$23</f>
        <v>0</v>
      </c>
      <c r="R24" s="15">
        <f>'[36]2561'!$B$23</f>
        <v>1</v>
      </c>
      <c r="S24" s="15">
        <f>'[37]2561'!$B$23</f>
        <v>0</v>
      </c>
      <c r="T24" s="15">
        <f>'[38]2561'!$B$23</f>
        <v>0</v>
      </c>
      <c r="U24" s="15">
        <f>'[39]2561'!$B$23</f>
        <v>0</v>
      </c>
      <c r="V24" s="15">
        <f>'[40]2561'!$B$23</f>
        <v>0</v>
      </c>
    </row>
    <row r="25" spans="1:22" ht="18.95" customHeight="1" x14ac:dyDescent="0.45">
      <c r="A25" s="16" t="s">
        <v>43</v>
      </c>
      <c r="B25" s="15">
        <f t="shared" si="2"/>
        <v>12</v>
      </c>
      <c r="C25" s="15">
        <f>'[21]2561'!$B$24</f>
        <v>0</v>
      </c>
      <c r="D25" s="15">
        <f>'[22]2561'!$B$24</f>
        <v>1</v>
      </c>
      <c r="E25" s="15">
        <f>'[23]2561'!$B$24</f>
        <v>0</v>
      </c>
      <c r="F25" s="15">
        <f>'[24]2561'!$B$24</f>
        <v>0</v>
      </c>
      <c r="G25" s="15">
        <f>'[25]2561'!$B$24</f>
        <v>1</v>
      </c>
      <c r="H25" s="15">
        <f>'[26]2561'!$B$24</f>
        <v>3</v>
      </c>
      <c r="I25" s="15">
        <f>'[27]2561'!$B$24</f>
        <v>1</v>
      </c>
      <c r="J25" s="15">
        <f>'[28]2561'!$B$24</f>
        <v>1</v>
      </c>
      <c r="K25" s="15">
        <f>'[29]2561'!$B$24</f>
        <v>0</v>
      </c>
      <c r="L25" s="15">
        <f>'[30]2561'!$B$24</f>
        <v>0</v>
      </c>
      <c r="M25" s="15">
        <f>'[31]2561'!$B$24</f>
        <v>0</v>
      </c>
      <c r="N25" s="15">
        <f>'[32]2561'!$B$24</f>
        <v>0</v>
      </c>
      <c r="O25" s="15">
        <f>'[33]2561'!$B$24</f>
        <v>0</v>
      </c>
      <c r="P25" s="15">
        <f>'[34]2561'!$B$24</f>
        <v>0</v>
      </c>
      <c r="Q25" s="15">
        <f>'[35]2561'!$B$24</f>
        <v>2</v>
      </c>
      <c r="R25" s="15">
        <f>'[36]2561'!$B$24</f>
        <v>2</v>
      </c>
      <c r="S25" s="15">
        <f>'[37]2561'!$B$24</f>
        <v>0</v>
      </c>
      <c r="T25" s="15">
        <f>'[38]2561'!$B$24</f>
        <v>1</v>
      </c>
      <c r="U25" s="15">
        <f>'[39]2561'!$B$24</f>
        <v>0</v>
      </c>
      <c r="V25" s="15">
        <f>'[40]2561'!$B$24</f>
        <v>0</v>
      </c>
    </row>
    <row r="26" spans="1:22" s="17" customFormat="1" ht="20.100000000000001" customHeight="1" x14ac:dyDescent="0.45">
      <c r="A26" s="59" t="s">
        <v>44</v>
      </c>
      <c r="B26" s="48">
        <f>B28+B32+B35</f>
        <v>17031</v>
      </c>
      <c r="C26" s="48">
        <f>C28+C32+C35</f>
        <v>1249</v>
      </c>
      <c r="D26" s="48">
        <f t="shared" ref="D26:V26" si="3">D28+D32+D35</f>
        <v>383</v>
      </c>
      <c r="E26" s="48">
        <f t="shared" si="3"/>
        <v>1140</v>
      </c>
      <c r="F26" s="48">
        <f t="shared" si="3"/>
        <v>850</v>
      </c>
      <c r="G26" s="48">
        <f t="shared" si="3"/>
        <v>1431</v>
      </c>
      <c r="H26" s="48">
        <f t="shared" si="3"/>
        <v>2854</v>
      </c>
      <c r="I26" s="48">
        <f t="shared" si="3"/>
        <v>967</v>
      </c>
      <c r="J26" s="48">
        <f t="shared" si="3"/>
        <v>202</v>
      </c>
      <c r="K26" s="48">
        <f t="shared" si="3"/>
        <v>404</v>
      </c>
      <c r="L26" s="48">
        <f t="shared" si="3"/>
        <v>234</v>
      </c>
      <c r="M26" s="48">
        <f t="shared" si="3"/>
        <v>338</v>
      </c>
      <c r="N26" s="48">
        <f t="shared" si="3"/>
        <v>705</v>
      </c>
      <c r="O26" s="48">
        <f t="shared" si="3"/>
        <v>1013</v>
      </c>
      <c r="P26" s="48">
        <f t="shared" si="3"/>
        <v>453</v>
      </c>
      <c r="Q26" s="48">
        <f t="shared" si="3"/>
        <v>538</v>
      </c>
      <c r="R26" s="48">
        <f t="shared" si="3"/>
        <v>1679</v>
      </c>
      <c r="S26" s="48">
        <f t="shared" si="3"/>
        <v>735</v>
      </c>
      <c r="T26" s="48">
        <f t="shared" si="3"/>
        <v>720</v>
      </c>
      <c r="U26" s="48">
        <f t="shared" si="3"/>
        <v>815</v>
      </c>
      <c r="V26" s="48">
        <f t="shared" si="3"/>
        <v>321</v>
      </c>
    </row>
    <row r="27" spans="1:22" s="17" customFormat="1" ht="20.100000000000001" customHeight="1" x14ac:dyDescent="0.45">
      <c r="A27" s="60" t="s">
        <v>45</v>
      </c>
      <c r="B27" s="50"/>
      <c r="C27" s="50"/>
      <c r="D27" s="50"/>
      <c r="E27" s="61"/>
      <c r="F27" s="61"/>
      <c r="G27" s="50"/>
      <c r="H27" s="62"/>
      <c r="I27" s="50"/>
      <c r="J27" s="61"/>
      <c r="K27" s="61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</row>
    <row r="28" spans="1:22" s="17" customFormat="1" ht="20.100000000000001" customHeight="1" x14ac:dyDescent="0.45">
      <c r="A28" s="18" t="s">
        <v>46</v>
      </c>
      <c r="B28" s="19">
        <f>SUM(C28:V28)</f>
        <v>1115</v>
      </c>
      <c r="C28" s="19">
        <f>SUM(C29:C31)</f>
        <v>53</v>
      </c>
      <c r="D28" s="19">
        <f t="shared" ref="D28:V28" si="4">SUM(D29:D31)</f>
        <v>16</v>
      </c>
      <c r="E28" s="19">
        <f t="shared" si="4"/>
        <v>77</v>
      </c>
      <c r="F28" s="19">
        <f t="shared" si="4"/>
        <v>38</v>
      </c>
      <c r="G28" s="19">
        <f t="shared" si="4"/>
        <v>45</v>
      </c>
      <c r="H28" s="19">
        <f t="shared" si="4"/>
        <v>303</v>
      </c>
      <c r="I28" s="19">
        <f t="shared" si="4"/>
        <v>63</v>
      </c>
      <c r="J28" s="19">
        <f t="shared" si="4"/>
        <v>12</v>
      </c>
      <c r="K28" s="19">
        <f t="shared" si="4"/>
        <v>27</v>
      </c>
      <c r="L28" s="19">
        <f t="shared" si="4"/>
        <v>29</v>
      </c>
      <c r="M28" s="19">
        <f t="shared" si="4"/>
        <v>13</v>
      </c>
      <c r="N28" s="19">
        <f t="shared" si="4"/>
        <v>42</v>
      </c>
      <c r="O28" s="19">
        <f t="shared" si="4"/>
        <v>56</v>
      </c>
      <c r="P28" s="19">
        <f t="shared" si="4"/>
        <v>37</v>
      </c>
      <c r="Q28" s="19">
        <f t="shared" si="4"/>
        <v>34</v>
      </c>
      <c r="R28" s="19">
        <f t="shared" si="4"/>
        <v>105</v>
      </c>
      <c r="S28" s="19">
        <f t="shared" si="4"/>
        <v>35</v>
      </c>
      <c r="T28" s="19">
        <f t="shared" si="4"/>
        <v>57</v>
      </c>
      <c r="U28" s="19">
        <f t="shared" si="4"/>
        <v>63</v>
      </c>
      <c r="V28" s="19">
        <f t="shared" si="4"/>
        <v>10</v>
      </c>
    </row>
    <row r="29" spans="1:22" ht="18.95" customHeight="1" x14ac:dyDescent="0.45">
      <c r="A29" s="20" t="s">
        <v>47</v>
      </c>
      <c r="B29" s="15">
        <f>SUM(C29:V29)</f>
        <v>285</v>
      </c>
      <c r="C29" s="15">
        <f>'[21]2561'!$B$27</f>
        <v>11</v>
      </c>
      <c r="D29" s="15">
        <f>'[22]2561'!$B$27</f>
        <v>4</v>
      </c>
      <c r="E29" s="15">
        <f>'[23]2561'!$B$27</f>
        <v>29</v>
      </c>
      <c r="F29" s="15">
        <f>'[24]2561'!$B$27</f>
        <v>8</v>
      </c>
      <c r="G29" s="15">
        <f>'[25]2561'!$B$27</f>
        <v>12</v>
      </c>
      <c r="H29" s="15">
        <f>'[26]2561'!$B$27</f>
        <v>46</v>
      </c>
      <c r="I29" s="15">
        <f>'[27]2561'!$B$27</f>
        <v>20</v>
      </c>
      <c r="J29" s="15">
        <f>'[28]2561'!$B$27</f>
        <v>3</v>
      </c>
      <c r="K29" s="15">
        <f>'[29]2561'!$B$27</f>
        <v>8</v>
      </c>
      <c r="L29" s="15">
        <f>'[30]2561'!$B$27</f>
        <v>1</v>
      </c>
      <c r="M29" s="15">
        <f>'[31]2561'!$B$27</f>
        <v>3</v>
      </c>
      <c r="N29" s="15">
        <f>'[32]2561'!$B$27</f>
        <v>12</v>
      </c>
      <c r="O29" s="15">
        <f>'[33]2561'!$B$27</f>
        <v>24</v>
      </c>
      <c r="P29" s="15">
        <f>'[34]2561'!$B$27</f>
        <v>3</v>
      </c>
      <c r="Q29" s="15">
        <f>'[35]2561'!$B$27</f>
        <v>11</v>
      </c>
      <c r="R29" s="15">
        <f>'[36]2561'!$B$27</f>
        <v>39</v>
      </c>
      <c r="S29" s="15">
        <f>'[37]2561'!$B$27</f>
        <v>10</v>
      </c>
      <c r="T29" s="15">
        <f>'[38]2561'!$B$27</f>
        <v>31</v>
      </c>
      <c r="U29" s="15">
        <f>'[39]2561'!$B$27</f>
        <v>8</v>
      </c>
      <c r="V29" s="15">
        <f>'[40]2561'!$B$27</f>
        <v>2</v>
      </c>
    </row>
    <row r="30" spans="1:22" ht="18.95" customHeight="1" x14ac:dyDescent="0.45">
      <c r="A30" s="16" t="s">
        <v>48</v>
      </c>
      <c r="B30" s="15">
        <f t="shared" ref="B30:B34" si="5">SUM(C30:V30)</f>
        <v>628</v>
      </c>
      <c r="C30" s="15">
        <f>'[21]2561'!$B$33</f>
        <v>29</v>
      </c>
      <c r="D30" s="15">
        <f>'[22]2561'!$B$33</f>
        <v>8</v>
      </c>
      <c r="E30" s="15">
        <f>'[23]2561'!$B$33</f>
        <v>30</v>
      </c>
      <c r="F30" s="15">
        <f>'[24]2561'!$B$33</f>
        <v>21</v>
      </c>
      <c r="G30" s="15">
        <f>'[25]2561'!$B$33</f>
        <v>32</v>
      </c>
      <c r="H30" s="15">
        <f>'[26]2561'!$B$33</f>
        <v>234</v>
      </c>
      <c r="I30" s="15">
        <f>'[27]2561'!$B$33</f>
        <v>32</v>
      </c>
      <c r="J30" s="15">
        <f>'[28]2561'!$B$33</f>
        <v>8</v>
      </c>
      <c r="K30" s="15">
        <f>'[29]2561'!$B$33</f>
        <v>13</v>
      </c>
      <c r="L30" s="15">
        <f>'[30]2561'!$B$33</f>
        <v>15</v>
      </c>
      <c r="M30" s="15">
        <f>'[31]2561'!$B$33</f>
        <v>9</v>
      </c>
      <c r="N30" s="15">
        <f>'[32]2561'!$B$33</f>
        <v>29</v>
      </c>
      <c r="O30" s="15">
        <f>'[33]2561'!$B$33</f>
        <v>16</v>
      </c>
      <c r="P30" s="15">
        <f>'[34]2561'!$B$33</f>
        <v>29</v>
      </c>
      <c r="Q30" s="15">
        <f>'[35]2561'!$B$33</f>
        <v>13</v>
      </c>
      <c r="R30" s="15">
        <f>'[36]2561'!$B$33</f>
        <v>45</v>
      </c>
      <c r="S30" s="15">
        <f>'[37]2561'!$B$33</f>
        <v>10</v>
      </c>
      <c r="T30" s="15">
        <f>'[38]2561'!$B$33</f>
        <v>16</v>
      </c>
      <c r="U30" s="15">
        <f>'[39]2561'!$B$33</f>
        <v>33</v>
      </c>
      <c r="V30" s="15">
        <f>'[40]2561'!$B$33</f>
        <v>6</v>
      </c>
    </row>
    <row r="31" spans="1:22" ht="18.95" customHeight="1" x14ac:dyDescent="0.45">
      <c r="A31" s="16" t="s">
        <v>49</v>
      </c>
      <c r="B31" s="15">
        <f t="shared" si="5"/>
        <v>202</v>
      </c>
      <c r="C31" s="15">
        <f>'[21]2561'!$B$36</f>
        <v>13</v>
      </c>
      <c r="D31" s="15">
        <f>'[22]2561'!$B$36</f>
        <v>4</v>
      </c>
      <c r="E31" s="15">
        <f>'[23]2561'!$B$36</f>
        <v>18</v>
      </c>
      <c r="F31" s="15">
        <f>'[24]2561'!$B$36</f>
        <v>9</v>
      </c>
      <c r="G31" s="15">
        <f>'[25]2561'!$B$36</f>
        <v>1</v>
      </c>
      <c r="H31" s="15">
        <f>'[26]2561'!$B$36</f>
        <v>23</v>
      </c>
      <c r="I31" s="15">
        <f>'[27]2561'!$B$36</f>
        <v>11</v>
      </c>
      <c r="J31" s="15">
        <f>'[28]2561'!$B$36</f>
        <v>1</v>
      </c>
      <c r="K31" s="15">
        <f>'[29]2561'!$B$36</f>
        <v>6</v>
      </c>
      <c r="L31" s="15">
        <f>'[30]2561'!$B$36</f>
        <v>13</v>
      </c>
      <c r="M31" s="15">
        <f>'[31]2561'!$B$36</f>
        <v>1</v>
      </c>
      <c r="N31" s="15">
        <f>'[32]2561'!$B$36</f>
        <v>1</v>
      </c>
      <c r="O31" s="15">
        <f>'[33]2561'!$B$36</f>
        <v>16</v>
      </c>
      <c r="P31" s="15">
        <f>'[34]2561'!$B$36</f>
        <v>5</v>
      </c>
      <c r="Q31" s="15">
        <f>'[35]2561'!$B$36</f>
        <v>10</v>
      </c>
      <c r="R31" s="15">
        <f>'[36]2561'!$B$36</f>
        <v>21</v>
      </c>
      <c r="S31" s="15">
        <f>'[37]2561'!$B$36</f>
        <v>15</v>
      </c>
      <c r="T31" s="15">
        <f>'[38]2561'!$B$36</f>
        <v>10</v>
      </c>
      <c r="U31" s="15">
        <f>'[39]2561'!$B$36</f>
        <v>22</v>
      </c>
      <c r="V31" s="15">
        <f>'[40]2561'!$B$36</f>
        <v>2</v>
      </c>
    </row>
    <row r="32" spans="1:22" s="17" customFormat="1" ht="20.100000000000001" customHeight="1" x14ac:dyDescent="0.45">
      <c r="A32" s="21" t="s">
        <v>50</v>
      </c>
      <c r="B32" s="19">
        <f>SUM(C32:V32)</f>
        <v>15916</v>
      </c>
      <c r="C32" s="19">
        <f>SUM(C33:C34)</f>
        <v>1196</v>
      </c>
      <c r="D32" s="19">
        <f t="shared" ref="D32:V32" si="6">SUM(D33:D34)</f>
        <v>367</v>
      </c>
      <c r="E32" s="19">
        <f t="shared" si="6"/>
        <v>1063</v>
      </c>
      <c r="F32" s="19">
        <f t="shared" si="6"/>
        <v>812</v>
      </c>
      <c r="G32" s="19">
        <f t="shared" si="6"/>
        <v>1386</v>
      </c>
      <c r="H32" s="19">
        <f t="shared" si="6"/>
        <v>2551</v>
      </c>
      <c r="I32" s="19">
        <f t="shared" si="6"/>
        <v>904</v>
      </c>
      <c r="J32" s="19">
        <f t="shared" si="6"/>
        <v>190</v>
      </c>
      <c r="K32" s="19">
        <f t="shared" si="6"/>
        <v>377</v>
      </c>
      <c r="L32" s="19">
        <f t="shared" si="6"/>
        <v>205</v>
      </c>
      <c r="M32" s="19">
        <f t="shared" si="6"/>
        <v>325</v>
      </c>
      <c r="N32" s="19">
        <f>SUM(N33:N34)</f>
        <v>663</v>
      </c>
      <c r="O32" s="19">
        <f t="shared" si="6"/>
        <v>957</v>
      </c>
      <c r="P32" s="19">
        <f t="shared" si="6"/>
        <v>416</v>
      </c>
      <c r="Q32" s="19">
        <f t="shared" si="6"/>
        <v>504</v>
      </c>
      <c r="R32" s="19">
        <f t="shared" si="6"/>
        <v>1574</v>
      </c>
      <c r="S32" s="19">
        <f t="shared" si="6"/>
        <v>700</v>
      </c>
      <c r="T32" s="19">
        <f t="shared" si="6"/>
        <v>663</v>
      </c>
      <c r="U32" s="19">
        <f t="shared" si="6"/>
        <v>752</v>
      </c>
      <c r="V32" s="19">
        <f t="shared" si="6"/>
        <v>311</v>
      </c>
    </row>
    <row r="33" spans="1:22" ht="18.95" customHeight="1" x14ac:dyDescent="0.45">
      <c r="A33" s="20" t="s">
        <v>51</v>
      </c>
      <c r="B33" s="15">
        <f t="shared" si="5"/>
        <v>3808</v>
      </c>
      <c r="C33" s="11">
        <f>'[21]2561'!$B$40</f>
        <v>216</v>
      </c>
      <c r="D33" s="11">
        <f>'[22]2561'!$B$40</f>
        <v>71</v>
      </c>
      <c r="E33" s="11">
        <f>'[23]2561'!$B$40</f>
        <v>312</v>
      </c>
      <c r="F33" s="11">
        <f>'[24]2561'!$B$40</f>
        <v>183</v>
      </c>
      <c r="G33" s="11">
        <f>'[25]2561'!$B$40</f>
        <v>194</v>
      </c>
      <c r="H33" s="11">
        <f>'[26]2561'!$B$40</f>
        <v>549</v>
      </c>
      <c r="I33" s="11">
        <f>'[27]2561'!$B$40</f>
        <v>283</v>
      </c>
      <c r="J33" s="11">
        <f>'[28]2561'!$B$40</f>
        <v>31</v>
      </c>
      <c r="K33" s="11">
        <f>'[29]2561'!$B$40</f>
        <v>29</v>
      </c>
      <c r="L33" s="11">
        <f>'[30]2561'!$B$40</f>
        <v>69</v>
      </c>
      <c r="M33" s="11">
        <f>'[31]2561'!$B$40</f>
        <v>98</v>
      </c>
      <c r="N33" s="11">
        <f>'[32]2561'!$B$40</f>
        <v>209</v>
      </c>
      <c r="O33" s="11">
        <f>'[33]2561'!$B$40</f>
        <v>180</v>
      </c>
      <c r="P33" s="11">
        <f>'[34]2561'!$B$40</f>
        <v>155</v>
      </c>
      <c r="Q33" s="11">
        <f>'[35]2561'!$B$40</f>
        <v>138</v>
      </c>
      <c r="R33" s="11">
        <f>'[36]2561'!$B$40</f>
        <v>493</v>
      </c>
      <c r="S33" s="11">
        <f>'[37]2561'!$B$40</f>
        <v>77</v>
      </c>
      <c r="T33" s="11">
        <f>'[38]2561'!$B$40</f>
        <v>265</v>
      </c>
      <c r="U33" s="11">
        <f>'[39]2561'!$B$40</f>
        <v>140</v>
      </c>
      <c r="V33" s="11">
        <f>'[40]2561'!$B$40</f>
        <v>116</v>
      </c>
    </row>
    <row r="34" spans="1:22" ht="18.95" customHeight="1" x14ac:dyDescent="0.45">
      <c r="A34" s="16" t="s">
        <v>52</v>
      </c>
      <c r="B34" s="15">
        <f t="shared" si="5"/>
        <v>12108</v>
      </c>
      <c r="C34" s="11">
        <f>'[21]2561'!$B$43</f>
        <v>980</v>
      </c>
      <c r="D34" s="11">
        <f>'[22]2561'!$B$43</f>
        <v>296</v>
      </c>
      <c r="E34" s="11">
        <f>'[23]2561'!$B$43</f>
        <v>751</v>
      </c>
      <c r="F34" s="11">
        <f>'[24]2561'!$B$43</f>
        <v>629</v>
      </c>
      <c r="G34" s="11">
        <f>'[25]2561'!$B$43</f>
        <v>1192</v>
      </c>
      <c r="H34" s="11">
        <f>'[26]2561'!$B$43</f>
        <v>2002</v>
      </c>
      <c r="I34" s="11">
        <f>'[27]2561'!$B$43</f>
        <v>621</v>
      </c>
      <c r="J34" s="11">
        <f>'[28]2561'!$B$43</f>
        <v>159</v>
      </c>
      <c r="K34" s="11">
        <f>'[29]2561'!$B$43</f>
        <v>348</v>
      </c>
      <c r="L34" s="11">
        <f>'[30]2561'!$B$43</f>
        <v>136</v>
      </c>
      <c r="M34" s="11">
        <f>'[31]2561'!$B$43</f>
        <v>227</v>
      </c>
      <c r="N34" s="11">
        <f>'[32]2561'!$B$43</f>
        <v>454</v>
      </c>
      <c r="O34" s="11">
        <f>'[33]2561'!$B$43</f>
        <v>777</v>
      </c>
      <c r="P34" s="11">
        <f>'[34]2561'!$B$43</f>
        <v>261</v>
      </c>
      <c r="Q34" s="11">
        <f>'[35]2561'!$B$43</f>
        <v>366</v>
      </c>
      <c r="R34" s="11">
        <f>'[36]2561'!$B$43</f>
        <v>1081</v>
      </c>
      <c r="S34" s="11">
        <f>'[37]2561'!$B$43</f>
        <v>623</v>
      </c>
      <c r="T34" s="11">
        <f>'[38]2561'!$B$43</f>
        <v>398</v>
      </c>
      <c r="U34" s="11">
        <f>'[39]2561'!$B$43</f>
        <v>612</v>
      </c>
      <c r="V34" s="11">
        <f>'[40]2561'!$B$43</f>
        <v>195</v>
      </c>
    </row>
    <row r="35" spans="1:22" s="17" customFormat="1" x14ac:dyDescent="0.45">
      <c r="A35" s="45" t="s">
        <v>247</v>
      </c>
      <c r="B35" s="44">
        <f>SUM(C35:V35)</f>
        <v>0</v>
      </c>
      <c r="C35" s="46">
        <f>'[21]2561'!$B$46</f>
        <v>0</v>
      </c>
      <c r="D35" s="46">
        <f>'[22]2561'!$B$46</f>
        <v>0</v>
      </c>
      <c r="E35" s="46">
        <f>'[23]2561'!$B$46</f>
        <v>0</v>
      </c>
      <c r="F35" s="46">
        <f>'[24]2561'!$B$46</f>
        <v>0</v>
      </c>
      <c r="G35" s="46">
        <f>'[25]2561'!$B$46</f>
        <v>0</v>
      </c>
      <c r="H35" s="46">
        <f>'[26]2561'!$B$46</f>
        <v>0</v>
      </c>
      <c r="I35" s="46">
        <f>'[27]2561'!$B$46</f>
        <v>0</v>
      </c>
      <c r="J35" s="46">
        <f>'[28]2561'!$B$46</f>
        <v>0</v>
      </c>
      <c r="K35" s="46">
        <f>'[29]2561'!$B$46</f>
        <v>0</v>
      </c>
      <c r="L35" s="46">
        <f>'[30]2561'!$B$46</f>
        <v>0</v>
      </c>
      <c r="M35" s="46">
        <f>'[31]2561'!$B$46</f>
        <v>0</v>
      </c>
      <c r="N35" s="46">
        <f>'[32]2561'!$B$46</f>
        <v>0</v>
      </c>
      <c r="O35" s="46">
        <f>'[33]2561'!$B$46</f>
        <v>0</v>
      </c>
      <c r="P35" s="46">
        <f>'[34]2561'!$B$46</f>
        <v>0</v>
      </c>
      <c r="Q35" s="46">
        <f>'[35]2561'!$B$46</f>
        <v>0</v>
      </c>
      <c r="R35" s="46">
        <f>'[36]2561'!$B$46</f>
        <v>0</v>
      </c>
      <c r="S35" s="46">
        <f>'[37]2561'!$B$46</f>
        <v>0</v>
      </c>
      <c r="T35" s="46">
        <f>'[38]2561'!$B$46</f>
        <v>0</v>
      </c>
      <c r="U35" s="46">
        <f>'[39]2561'!$B$46</f>
        <v>0</v>
      </c>
      <c r="V35" s="46">
        <f>'[40]2561'!$B$46</f>
        <v>0</v>
      </c>
    </row>
    <row r="36" spans="1:22" x14ac:dyDescent="0.45">
      <c r="A36" s="23" t="str">
        <f>Central!A36</f>
        <v>กลุ่มสถิติการขนส่ง  กองแผนงาน  กรมการขนส่งทางบก</v>
      </c>
    </row>
    <row r="37" spans="1:22" x14ac:dyDescent="0.45">
      <c r="A37" s="24"/>
    </row>
  </sheetData>
  <phoneticPr fontId="1" type="noConversion"/>
  <printOptions verticalCentered="1"/>
  <pageMargins left="0.19685039370078741" right="0.19685039370078741" top="0.15748031496062992" bottom="0.15748031496062992" header="0.15748031496062992" footer="0.15748031496062992"/>
  <pageSetup paperSize="9" scale="85" orientation="landscape" horizontalDpi="180" verticalDpi="180" r:id="rId1"/>
  <headerFooter alignWithMargins="0"/>
  <colBreaks count="3" manualBreakCount="3">
    <brk id="7" max="1048575" man="1"/>
    <brk id="13" max="1048575" man="1"/>
    <brk id="19" max="3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37"/>
  <sheetViews>
    <sheetView workbookViewId="0">
      <pane xSplit="1" ySplit="4" topLeftCell="D5" activePane="bottomRight" state="frozen"/>
      <selection pane="topRight"/>
      <selection pane="bottomLeft"/>
      <selection pane="bottomRight" activeCell="E9" sqref="E9"/>
    </sheetView>
  </sheetViews>
  <sheetFormatPr defaultRowHeight="21" x14ac:dyDescent="0.45"/>
  <cols>
    <col min="1" max="1" width="70.83203125" style="2" customWidth="1"/>
    <col min="2" max="39" width="20.83203125" style="2" customWidth="1"/>
    <col min="40" max="16384" width="9.33203125" style="2"/>
  </cols>
  <sheetData>
    <row r="1" spans="1:19" ht="23.25" x14ac:dyDescent="0.5">
      <c r="A1" s="1" t="s">
        <v>249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45">
      <c r="S2" s="4" t="s">
        <v>0</v>
      </c>
    </row>
    <row r="3" spans="1:19" s="4" customFormat="1" ht="19.5" customHeight="1" x14ac:dyDescent="0.45">
      <c r="A3" s="55" t="s">
        <v>1</v>
      </c>
      <c r="B3" s="55" t="s">
        <v>111</v>
      </c>
      <c r="C3" s="56" t="s">
        <v>112</v>
      </c>
      <c r="D3" s="56" t="s">
        <v>113</v>
      </c>
      <c r="E3" s="56" t="s">
        <v>114</v>
      </c>
      <c r="F3" s="56" t="s">
        <v>115</v>
      </c>
      <c r="G3" s="56" t="s">
        <v>116</v>
      </c>
      <c r="H3" s="56" t="s">
        <v>117</v>
      </c>
      <c r="I3" s="56" t="s">
        <v>118</v>
      </c>
      <c r="J3" s="56" t="s">
        <v>119</v>
      </c>
      <c r="K3" s="56" t="s">
        <v>120</v>
      </c>
      <c r="L3" s="56" t="s">
        <v>121</v>
      </c>
      <c r="M3" s="56" t="s">
        <v>122</v>
      </c>
      <c r="N3" s="56" t="s">
        <v>123</v>
      </c>
      <c r="O3" s="56" t="s">
        <v>124</v>
      </c>
      <c r="P3" s="56" t="s">
        <v>125</v>
      </c>
      <c r="Q3" s="56" t="s">
        <v>126</v>
      </c>
      <c r="R3" s="56" t="s">
        <v>127</v>
      </c>
      <c r="S3" s="56" t="s">
        <v>128</v>
      </c>
    </row>
    <row r="4" spans="1:19" s="4" customFormat="1" ht="20.100000000000001" customHeight="1" x14ac:dyDescent="0.45">
      <c r="A4" s="57" t="s">
        <v>12</v>
      </c>
      <c r="B4" s="58" t="s">
        <v>129</v>
      </c>
      <c r="C4" s="58" t="s">
        <v>130</v>
      </c>
      <c r="D4" s="58" t="s">
        <v>131</v>
      </c>
      <c r="E4" s="58" t="s">
        <v>132</v>
      </c>
      <c r="F4" s="58" t="s">
        <v>133</v>
      </c>
      <c r="G4" s="58" t="s">
        <v>134</v>
      </c>
      <c r="H4" s="58" t="s">
        <v>135</v>
      </c>
      <c r="I4" s="58" t="s">
        <v>136</v>
      </c>
      <c r="J4" s="58" t="s">
        <v>137</v>
      </c>
      <c r="K4" s="58" t="s">
        <v>138</v>
      </c>
      <c r="L4" s="58" t="s">
        <v>139</v>
      </c>
      <c r="M4" s="58" t="s">
        <v>140</v>
      </c>
      <c r="N4" s="58" t="s">
        <v>141</v>
      </c>
      <c r="O4" s="58" t="s">
        <v>142</v>
      </c>
      <c r="P4" s="58" t="s">
        <v>143</v>
      </c>
      <c r="Q4" s="58" t="s">
        <v>144</v>
      </c>
      <c r="R4" s="58" t="s">
        <v>145</v>
      </c>
      <c r="S4" s="58" t="s">
        <v>146</v>
      </c>
    </row>
    <row r="5" spans="1:19" s="7" customFormat="1" ht="24.95" customHeight="1" x14ac:dyDescent="0.45">
      <c r="A5" s="5" t="s">
        <v>23</v>
      </c>
      <c r="B5" s="6">
        <f>B7+B26</f>
        <v>418507</v>
      </c>
      <c r="C5" s="6">
        <f>C7+C26</f>
        <v>50265</v>
      </c>
      <c r="D5" s="6">
        <f t="shared" ref="D5:S5" si="0">D7+D26</f>
        <v>5634</v>
      </c>
      <c r="E5" s="6">
        <f t="shared" si="0"/>
        <v>90804</v>
      </c>
      <c r="F5" s="6">
        <f t="shared" si="0"/>
        <v>16077</v>
      </c>
      <c r="G5" s="6">
        <f t="shared" si="0"/>
        <v>10883</v>
      </c>
      <c r="H5" s="6">
        <f t="shared" si="0"/>
        <v>13940</v>
      </c>
      <c r="I5" s="6">
        <f t="shared" si="0"/>
        <v>22023</v>
      </c>
      <c r="J5" s="6">
        <f t="shared" si="0"/>
        <v>14980</v>
      </c>
      <c r="K5" s="6">
        <f t="shared" si="0"/>
        <v>13526</v>
      </c>
      <c r="L5" s="6">
        <f t="shared" si="0"/>
        <v>18645</v>
      </c>
      <c r="M5" s="6">
        <f t="shared" si="0"/>
        <v>21240</v>
      </c>
      <c r="N5" s="6">
        <f t="shared" si="0"/>
        <v>31355</v>
      </c>
      <c r="O5" s="6">
        <f t="shared" si="0"/>
        <v>22443</v>
      </c>
      <c r="P5" s="6">
        <f t="shared" si="0"/>
        <v>15665</v>
      </c>
      <c r="Q5" s="6">
        <f t="shared" si="0"/>
        <v>28790</v>
      </c>
      <c r="R5" s="6">
        <f t="shared" si="0"/>
        <v>31856</v>
      </c>
      <c r="S5" s="6">
        <f t="shared" si="0"/>
        <v>10381</v>
      </c>
    </row>
    <row r="6" spans="1:19" s="7" customFormat="1" ht="20.100000000000001" customHeight="1" x14ac:dyDescent="0.45">
      <c r="A6" s="8" t="s">
        <v>24</v>
      </c>
      <c r="B6" s="9"/>
      <c r="C6" s="9"/>
      <c r="D6" s="10"/>
      <c r="E6" s="10"/>
      <c r="F6" s="10"/>
      <c r="G6" s="9"/>
      <c r="H6" s="12"/>
      <c r="I6" s="9"/>
      <c r="J6" s="10"/>
      <c r="K6" s="10"/>
      <c r="L6" s="10"/>
      <c r="M6" s="9"/>
      <c r="N6" s="12"/>
      <c r="O6" s="9"/>
      <c r="P6" s="10"/>
      <c r="Q6" s="10"/>
      <c r="R6" s="10"/>
      <c r="S6" s="9"/>
    </row>
    <row r="7" spans="1:19" s="13" customFormat="1" ht="20.100000000000001" customHeight="1" x14ac:dyDescent="0.45">
      <c r="A7" s="59" t="s">
        <v>25</v>
      </c>
      <c r="B7" s="48">
        <f>SUM(B9:B25)</f>
        <v>407612</v>
      </c>
      <c r="C7" s="48">
        <f>SUM(C9:C25)</f>
        <v>49282</v>
      </c>
      <c r="D7" s="48">
        <f t="shared" ref="D7:S7" si="1">SUM(D9:D25)</f>
        <v>5557</v>
      </c>
      <c r="E7" s="48">
        <f t="shared" si="1"/>
        <v>89111</v>
      </c>
      <c r="F7" s="48">
        <f t="shared" si="1"/>
        <v>15551</v>
      </c>
      <c r="G7" s="48">
        <f t="shared" si="1"/>
        <v>10585</v>
      </c>
      <c r="H7" s="48">
        <f t="shared" si="1"/>
        <v>13611</v>
      </c>
      <c r="I7" s="48">
        <f t="shared" si="1"/>
        <v>21503</v>
      </c>
      <c r="J7" s="48">
        <f t="shared" si="1"/>
        <v>14701</v>
      </c>
      <c r="K7" s="48">
        <f t="shared" si="1"/>
        <v>13237</v>
      </c>
      <c r="L7" s="48">
        <f t="shared" si="1"/>
        <v>17999</v>
      </c>
      <c r="M7" s="48">
        <f t="shared" si="1"/>
        <v>20564</v>
      </c>
      <c r="N7" s="48">
        <f t="shared" si="1"/>
        <v>30496</v>
      </c>
      <c r="O7" s="48">
        <f t="shared" si="1"/>
        <v>21412</v>
      </c>
      <c r="P7" s="48">
        <f t="shared" si="1"/>
        <v>15190</v>
      </c>
      <c r="Q7" s="48">
        <f t="shared" si="1"/>
        <v>28031</v>
      </c>
      <c r="R7" s="48">
        <f t="shared" si="1"/>
        <v>30809</v>
      </c>
      <c r="S7" s="48">
        <f t="shared" si="1"/>
        <v>9973</v>
      </c>
    </row>
    <row r="8" spans="1:19" s="13" customFormat="1" ht="20.100000000000001" customHeight="1" x14ac:dyDescent="0.45">
      <c r="A8" s="60" t="s">
        <v>26</v>
      </c>
      <c r="B8" s="50"/>
      <c r="C8" s="50"/>
      <c r="D8" s="61"/>
      <c r="E8" s="61"/>
      <c r="F8" s="61"/>
      <c r="G8" s="50"/>
      <c r="H8" s="62"/>
      <c r="I8" s="50"/>
      <c r="J8" s="61"/>
      <c r="K8" s="61"/>
      <c r="L8" s="61"/>
      <c r="M8" s="50"/>
      <c r="N8" s="62"/>
      <c r="O8" s="50"/>
      <c r="P8" s="61"/>
      <c r="Q8" s="61"/>
      <c r="R8" s="61"/>
      <c r="S8" s="50"/>
    </row>
    <row r="9" spans="1:19" ht="18.95" customHeight="1" x14ac:dyDescent="0.45">
      <c r="A9" s="14" t="s">
        <v>27</v>
      </c>
      <c r="B9" s="15">
        <f>SUM(C9:S9)</f>
        <v>71760</v>
      </c>
      <c r="C9" s="15">
        <f>'[41]2561'!$B$6</f>
        <v>9500</v>
      </c>
      <c r="D9" s="15">
        <f>'[42]2561'!$B$6</f>
        <v>103</v>
      </c>
      <c r="E9" s="15">
        <f>'[43]2561'!$B$6</f>
        <v>22303</v>
      </c>
      <c r="F9" s="15">
        <f>'[44]2561'!$B$6</f>
        <v>2467</v>
      </c>
      <c r="G9" s="15">
        <f>'[45]2561'!$B$6</f>
        <v>1537</v>
      </c>
      <c r="H9" s="15">
        <f>'[46]2561'!$B$6</f>
        <v>1350</v>
      </c>
      <c r="I9" s="15">
        <f>'[47]2561'!$B$6</f>
        <v>3673</v>
      </c>
      <c r="J9" s="15">
        <f>'[48]2561'!$B$6</f>
        <v>2131</v>
      </c>
      <c r="K9" s="15">
        <f>'[49]2561'!$B$6</f>
        <v>2022</v>
      </c>
      <c r="L9" s="15">
        <f>'[50]2561'!$B$6</f>
        <v>2146</v>
      </c>
      <c r="M9" s="15">
        <f>'[51]2561'!$B$6</f>
        <v>2278</v>
      </c>
      <c r="N9" s="15">
        <f>'[52]2561'!$B$6</f>
        <v>6161</v>
      </c>
      <c r="O9" s="15">
        <f>'[53]2561'!$B$6</f>
        <v>2732</v>
      </c>
      <c r="P9" s="15">
        <f>'[54]2561'!$B$6</f>
        <v>1695</v>
      </c>
      <c r="Q9" s="15">
        <f>'[55]2561'!$B$6</f>
        <v>3793</v>
      </c>
      <c r="R9" s="15">
        <f>'[56]2561'!$B$6</f>
        <v>5924</v>
      </c>
      <c r="S9" s="15">
        <f>'[57]2561'!$B$6</f>
        <v>1945</v>
      </c>
    </row>
    <row r="10" spans="1:19" ht="18.95" customHeight="1" x14ac:dyDescent="0.45">
      <c r="A10" s="14" t="s">
        <v>28</v>
      </c>
      <c r="B10" s="15">
        <f t="shared" ref="B10:B25" si="2">SUM(C10:S10)</f>
        <v>916</v>
      </c>
      <c r="C10" s="15">
        <f>'[41]2561'!$B$7</f>
        <v>95</v>
      </c>
      <c r="D10" s="15">
        <f>'[42]2561'!$B$7</f>
        <v>12</v>
      </c>
      <c r="E10" s="15">
        <f>'[43]2561'!$B$7</f>
        <v>275</v>
      </c>
      <c r="F10" s="15">
        <f>'[44]2561'!$B$7</f>
        <v>18</v>
      </c>
      <c r="G10" s="15">
        <f>'[45]2561'!$B$7</f>
        <v>23</v>
      </c>
      <c r="H10" s="15">
        <f>'[46]2561'!$B$7</f>
        <v>12</v>
      </c>
      <c r="I10" s="15">
        <f>'[47]2561'!$B$7</f>
        <v>69</v>
      </c>
      <c r="J10" s="15">
        <f>'[48]2561'!$B$7</f>
        <v>17</v>
      </c>
      <c r="K10" s="15">
        <f>'[49]2561'!$B$7</f>
        <v>23</v>
      </c>
      <c r="L10" s="15">
        <f>'[50]2561'!$B$7</f>
        <v>27</v>
      </c>
      <c r="M10" s="15">
        <f>'[51]2561'!$B$7</f>
        <v>28</v>
      </c>
      <c r="N10" s="15">
        <f>'[52]2561'!$B$7</f>
        <v>106</v>
      </c>
      <c r="O10" s="15">
        <f>'[53]2561'!$B$7</f>
        <v>34</v>
      </c>
      <c r="P10" s="15">
        <f>'[54]2561'!$B$7</f>
        <v>24</v>
      </c>
      <c r="Q10" s="15">
        <f>'[55]2561'!$B$7</f>
        <v>51</v>
      </c>
      <c r="R10" s="15">
        <f>'[56]2561'!$B$7</f>
        <v>86</v>
      </c>
      <c r="S10" s="15">
        <f>'[57]2561'!$B$7</f>
        <v>16</v>
      </c>
    </row>
    <row r="11" spans="1:19" ht="18.95" customHeight="1" x14ac:dyDescent="0.45">
      <c r="A11" s="14" t="s">
        <v>29</v>
      </c>
      <c r="B11" s="15">
        <f t="shared" si="2"/>
        <v>40302</v>
      </c>
      <c r="C11" s="15">
        <f>'[41]2561'!$B$8</f>
        <v>5164</v>
      </c>
      <c r="D11" s="15">
        <f>'[42]2561'!$B$8</f>
        <v>281</v>
      </c>
      <c r="E11" s="15">
        <f>'[43]2561'!$B$8</f>
        <v>9937</v>
      </c>
      <c r="F11" s="15">
        <f>'[44]2561'!$B$8</f>
        <v>1262</v>
      </c>
      <c r="G11" s="15">
        <f>'[45]2561'!$B$8</f>
        <v>949</v>
      </c>
      <c r="H11" s="15">
        <f>'[46]2561'!$B$8</f>
        <v>1100</v>
      </c>
      <c r="I11" s="15">
        <f>'[47]2561'!$B$8</f>
        <v>2118</v>
      </c>
      <c r="J11" s="15">
        <f>'[48]2561'!$B$8</f>
        <v>1381</v>
      </c>
      <c r="K11" s="15">
        <f>'[49]2561'!$B$8</f>
        <v>1157</v>
      </c>
      <c r="L11" s="15">
        <f>'[50]2561'!$B$8</f>
        <v>1410</v>
      </c>
      <c r="M11" s="15">
        <f>'[51]2561'!$B$8</f>
        <v>2250</v>
      </c>
      <c r="N11" s="15">
        <f>'[52]2561'!$B$8</f>
        <v>3029</v>
      </c>
      <c r="O11" s="15">
        <f>'[53]2561'!$B$8</f>
        <v>1759</v>
      </c>
      <c r="P11" s="15">
        <f>'[54]2561'!$B$8</f>
        <v>1261</v>
      </c>
      <c r="Q11" s="15">
        <f>'[55]2561'!$B$8</f>
        <v>2842</v>
      </c>
      <c r="R11" s="15">
        <f>'[56]2561'!$B$8</f>
        <v>3165</v>
      </c>
      <c r="S11" s="15">
        <f>'[57]2561'!$B$8</f>
        <v>1237</v>
      </c>
    </row>
    <row r="12" spans="1:19" ht="18.95" customHeight="1" x14ac:dyDescent="0.45">
      <c r="A12" s="14" t="s">
        <v>30</v>
      </c>
      <c r="B12" s="15">
        <f t="shared" si="2"/>
        <v>6</v>
      </c>
      <c r="C12" s="15">
        <f>'[41]2561'!$B$9</f>
        <v>0</v>
      </c>
      <c r="D12" s="15">
        <f>'[42]2561'!$B$9</f>
        <v>0</v>
      </c>
      <c r="E12" s="15">
        <f>'[43]2561'!$B$9</f>
        <v>2</v>
      </c>
      <c r="F12" s="15">
        <f>'[44]2561'!$B$9</f>
        <v>0</v>
      </c>
      <c r="G12" s="15">
        <f>'[45]2561'!$B$9</f>
        <v>0</v>
      </c>
      <c r="H12" s="15">
        <f>'[46]2561'!$B$9</f>
        <v>0</v>
      </c>
      <c r="I12" s="15">
        <f>'[47]2561'!$B$9</f>
        <v>1</v>
      </c>
      <c r="J12" s="15">
        <f>'[48]2561'!$B$9</f>
        <v>0</v>
      </c>
      <c r="K12" s="15">
        <f>'[49]2561'!$B$9</f>
        <v>3</v>
      </c>
      <c r="L12" s="15">
        <f>'[50]2561'!$B$9</f>
        <v>0</v>
      </c>
      <c r="M12" s="15">
        <f>'[51]2561'!$B$9</f>
        <v>0</v>
      </c>
      <c r="N12" s="15">
        <f>'[52]2561'!$B$9</f>
        <v>0</v>
      </c>
      <c r="O12" s="15">
        <f>'[53]2561'!$B$9</f>
        <v>0</v>
      </c>
      <c r="P12" s="15">
        <f>'[54]2561'!$B$9</f>
        <v>0</v>
      </c>
      <c r="Q12" s="15">
        <f>'[55]2561'!$B$9</f>
        <v>0</v>
      </c>
      <c r="R12" s="15">
        <f>'[56]2561'!$B$9</f>
        <v>0</v>
      </c>
      <c r="S12" s="15">
        <f>'[57]2561'!$B$9</f>
        <v>0</v>
      </c>
    </row>
    <row r="13" spans="1:19" ht="18.95" customHeight="1" x14ac:dyDescent="0.45">
      <c r="A13" s="14" t="s">
        <v>31</v>
      </c>
      <c r="B13" s="15">
        <f t="shared" si="2"/>
        <v>0</v>
      </c>
      <c r="C13" s="15">
        <f>'[41]2561'!$B$10</f>
        <v>0</v>
      </c>
      <c r="D13" s="15">
        <f>'[42]2561'!$B$10</f>
        <v>0</v>
      </c>
      <c r="E13" s="15">
        <f>'[43]2561'!$B$10</f>
        <v>0</v>
      </c>
      <c r="F13" s="15">
        <f>'[44]2561'!$B$10</f>
        <v>0</v>
      </c>
      <c r="G13" s="15">
        <f>'[45]2561'!$B$10</f>
        <v>0</v>
      </c>
      <c r="H13" s="15">
        <f>'[46]2561'!$B$10</f>
        <v>0</v>
      </c>
      <c r="I13" s="15">
        <f>'[47]2561'!$B$10</f>
        <v>0</v>
      </c>
      <c r="J13" s="15">
        <f>'[48]2561'!$B$10</f>
        <v>0</v>
      </c>
      <c r="K13" s="15">
        <f>'[49]2561'!$B$10</f>
        <v>0</v>
      </c>
      <c r="L13" s="15">
        <f>'[50]2561'!$B$10</f>
        <v>0</v>
      </c>
      <c r="M13" s="15">
        <f>'[51]2561'!$B$10</f>
        <v>0</v>
      </c>
      <c r="N13" s="15">
        <f>'[52]2561'!$B$10</f>
        <v>0</v>
      </c>
      <c r="O13" s="15">
        <f>'[53]2561'!$B$10</f>
        <v>0</v>
      </c>
      <c r="P13" s="15">
        <f>'[54]2561'!$B$10</f>
        <v>0</v>
      </c>
      <c r="Q13" s="15">
        <f>'[55]2561'!$B$10</f>
        <v>0</v>
      </c>
      <c r="R13" s="15">
        <f>'[56]2561'!$B$10</f>
        <v>0</v>
      </c>
      <c r="S13" s="15">
        <f>'[57]2561'!$B$10</f>
        <v>0</v>
      </c>
    </row>
    <row r="14" spans="1:19" ht="18.95" customHeight="1" x14ac:dyDescent="0.45">
      <c r="A14" s="14" t="s">
        <v>32</v>
      </c>
      <c r="B14" s="15">
        <f t="shared" si="2"/>
        <v>38</v>
      </c>
      <c r="C14" s="15">
        <f>'[41]2561'!$B$11</f>
        <v>14</v>
      </c>
      <c r="D14" s="15">
        <f>'[42]2561'!$B$11</f>
        <v>0</v>
      </c>
      <c r="E14" s="15">
        <f>'[43]2561'!$B$11</f>
        <v>4</v>
      </c>
      <c r="F14" s="15">
        <f>'[44]2561'!$B$11</f>
        <v>0</v>
      </c>
      <c r="G14" s="15">
        <f>'[45]2561'!$B$11</f>
        <v>0</v>
      </c>
      <c r="H14" s="15">
        <f>'[46]2561'!$B$11</f>
        <v>0</v>
      </c>
      <c r="I14" s="15">
        <f>'[47]2561'!$B$11</f>
        <v>1</v>
      </c>
      <c r="J14" s="15">
        <f>'[48]2561'!$B$11</f>
        <v>0</v>
      </c>
      <c r="K14" s="15">
        <f>'[49]2561'!$B$11</f>
        <v>0</v>
      </c>
      <c r="L14" s="15">
        <f>'[50]2561'!$B$11</f>
        <v>0</v>
      </c>
      <c r="M14" s="15">
        <f>'[51]2561'!$B$11</f>
        <v>5</v>
      </c>
      <c r="N14" s="15">
        <f>'[52]2561'!$B$11</f>
        <v>2</v>
      </c>
      <c r="O14" s="15">
        <f>'[53]2561'!$B$11</f>
        <v>0</v>
      </c>
      <c r="P14" s="15">
        <f>'[54]2561'!$B$11</f>
        <v>0</v>
      </c>
      <c r="Q14" s="15">
        <f>'[55]2561'!$B$11</f>
        <v>12</v>
      </c>
      <c r="R14" s="15">
        <f>'[56]2561'!$B$11</f>
        <v>0</v>
      </c>
      <c r="S14" s="15">
        <f>'[57]2561'!$B$11</f>
        <v>0</v>
      </c>
    </row>
    <row r="15" spans="1:19" ht="18.95" customHeight="1" x14ac:dyDescent="0.45">
      <c r="A15" s="14" t="s">
        <v>33</v>
      </c>
      <c r="B15" s="15">
        <f t="shared" si="2"/>
        <v>0</v>
      </c>
      <c r="C15" s="15">
        <f>'[41]2561'!$B$14</f>
        <v>0</v>
      </c>
      <c r="D15" s="15">
        <f>'[42]2561'!$B$14</f>
        <v>0</v>
      </c>
      <c r="E15" s="15">
        <f>'[43]2561'!$B$14</f>
        <v>0</v>
      </c>
      <c r="F15" s="15">
        <f>'[44]2561'!$B$14</f>
        <v>0</v>
      </c>
      <c r="G15" s="15">
        <f>'[45]2561'!$B$14</f>
        <v>0</v>
      </c>
      <c r="H15" s="15">
        <f>'[46]2561'!$B$14</f>
        <v>0</v>
      </c>
      <c r="I15" s="15">
        <f>'[47]2561'!$B$14</f>
        <v>0</v>
      </c>
      <c r="J15" s="15">
        <f>'[48]2561'!$B$14</f>
        <v>0</v>
      </c>
      <c r="K15" s="15">
        <f>'[49]2561'!$B$14</f>
        <v>0</v>
      </c>
      <c r="L15" s="15">
        <f>'[50]2561'!$B$14</f>
        <v>0</v>
      </c>
      <c r="M15" s="15">
        <f>'[51]2561'!$B$14</f>
        <v>0</v>
      </c>
      <c r="N15" s="15">
        <f>'[52]2561'!$B$14</f>
        <v>0</v>
      </c>
      <c r="O15" s="15">
        <f>'[53]2561'!$B$14</f>
        <v>0</v>
      </c>
      <c r="P15" s="15">
        <f>'[54]2561'!$B$14</f>
        <v>0</v>
      </c>
      <c r="Q15" s="15">
        <f>'[55]2561'!$B$14</f>
        <v>0</v>
      </c>
      <c r="R15" s="15">
        <f>'[56]2561'!$B$14</f>
        <v>0</v>
      </c>
      <c r="S15" s="15">
        <f>'[57]2561'!$B$14</f>
        <v>0</v>
      </c>
    </row>
    <row r="16" spans="1:19" ht="18.95" customHeight="1" x14ac:dyDescent="0.45">
      <c r="A16" s="14" t="s">
        <v>34</v>
      </c>
      <c r="B16" s="15">
        <f t="shared" si="2"/>
        <v>29</v>
      </c>
      <c r="C16" s="15">
        <f>'[41]2561'!$B$15</f>
        <v>3</v>
      </c>
      <c r="D16" s="15">
        <f>'[42]2561'!$B$15</f>
        <v>0</v>
      </c>
      <c r="E16" s="15">
        <f>'[43]2561'!$B$15</f>
        <v>23</v>
      </c>
      <c r="F16" s="15">
        <f>'[44]2561'!$B$15</f>
        <v>0</v>
      </c>
      <c r="G16" s="15">
        <f>'[45]2561'!$B$15</f>
        <v>0</v>
      </c>
      <c r="H16" s="15">
        <f>'[46]2561'!$B$15</f>
        <v>0</v>
      </c>
      <c r="I16" s="15">
        <f>'[47]2561'!$B$15</f>
        <v>0</v>
      </c>
      <c r="J16" s="15">
        <f>'[48]2561'!$B$15</f>
        <v>0</v>
      </c>
      <c r="K16" s="15">
        <f>'[49]2561'!$B$15</f>
        <v>0</v>
      </c>
      <c r="L16" s="15">
        <f>'[50]2561'!$B$15</f>
        <v>0</v>
      </c>
      <c r="M16" s="15">
        <f>'[51]2561'!$B$15</f>
        <v>0</v>
      </c>
      <c r="N16" s="15">
        <f>'[52]2561'!$B$15</f>
        <v>2</v>
      </c>
      <c r="O16" s="15">
        <f>'[53]2561'!$B$15</f>
        <v>0</v>
      </c>
      <c r="P16" s="15">
        <f>'[54]2561'!$B$15</f>
        <v>0</v>
      </c>
      <c r="Q16" s="15">
        <f>'[55]2561'!$B$15</f>
        <v>1</v>
      </c>
      <c r="R16" s="15">
        <f>'[56]2561'!$B$15</f>
        <v>0</v>
      </c>
      <c r="S16" s="15">
        <f>'[57]2561'!$B$15</f>
        <v>0</v>
      </c>
    </row>
    <row r="17" spans="1:19" ht="18.95" customHeight="1" x14ac:dyDescent="0.45">
      <c r="A17" s="14" t="s">
        <v>35</v>
      </c>
      <c r="B17" s="15">
        <f t="shared" si="2"/>
        <v>18</v>
      </c>
      <c r="C17" s="15">
        <f>'[41]2561'!$B$16</f>
        <v>4</v>
      </c>
      <c r="D17" s="15">
        <f>'[42]2561'!$B$16</f>
        <v>0</v>
      </c>
      <c r="E17" s="15">
        <f>'[43]2561'!$B$16</f>
        <v>13</v>
      </c>
      <c r="F17" s="15">
        <f>'[44]2561'!$B$16</f>
        <v>0</v>
      </c>
      <c r="G17" s="15">
        <f>'[45]2561'!$B$16</f>
        <v>1</v>
      </c>
      <c r="H17" s="15">
        <f>'[46]2561'!$B$16</f>
        <v>0</v>
      </c>
      <c r="I17" s="15">
        <f>'[47]2561'!$B$16</f>
        <v>0</v>
      </c>
      <c r="J17" s="15">
        <f>'[48]2561'!$B$16</f>
        <v>0</v>
      </c>
      <c r="K17" s="15">
        <f>'[49]2561'!$B$16</f>
        <v>0</v>
      </c>
      <c r="L17" s="15">
        <f>'[50]2561'!$B$16</f>
        <v>0</v>
      </c>
      <c r="M17" s="15">
        <f>'[51]2561'!$B$16</f>
        <v>0</v>
      </c>
      <c r="N17" s="15">
        <f>'[52]2561'!$B$16</f>
        <v>0</v>
      </c>
      <c r="O17" s="15">
        <f>'[53]2561'!$B$16</f>
        <v>0</v>
      </c>
      <c r="P17" s="15">
        <f>'[54]2561'!$B$16</f>
        <v>0</v>
      </c>
      <c r="Q17" s="15">
        <f>'[55]2561'!$B$16</f>
        <v>0</v>
      </c>
      <c r="R17" s="15">
        <f>'[56]2561'!$B$16</f>
        <v>0</v>
      </c>
      <c r="S17" s="15">
        <f>'[57]2561'!$B$16</f>
        <v>0</v>
      </c>
    </row>
    <row r="18" spans="1:19" ht="18.95" customHeight="1" x14ac:dyDescent="0.45">
      <c r="A18" s="14" t="s">
        <v>36</v>
      </c>
      <c r="B18" s="15">
        <f t="shared" si="2"/>
        <v>0</v>
      </c>
      <c r="C18" s="15">
        <f>'[41]2561'!$B$17</f>
        <v>0</v>
      </c>
      <c r="D18" s="15">
        <f>'[42]2561'!$B$17</f>
        <v>0</v>
      </c>
      <c r="E18" s="15">
        <f>'[43]2561'!$B$17</f>
        <v>0</v>
      </c>
      <c r="F18" s="15">
        <f>'[44]2561'!$B$17</f>
        <v>0</v>
      </c>
      <c r="G18" s="15">
        <f>'[45]2561'!$B$17</f>
        <v>0</v>
      </c>
      <c r="H18" s="15">
        <f>'[46]2561'!$B$17</f>
        <v>0</v>
      </c>
      <c r="I18" s="15">
        <f>'[47]2561'!$B$17</f>
        <v>0</v>
      </c>
      <c r="J18" s="15">
        <f>'[48]2561'!$B$17</f>
        <v>0</v>
      </c>
      <c r="K18" s="15">
        <f>'[49]2561'!$B$17</f>
        <v>0</v>
      </c>
      <c r="L18" s="15">
        <f>'[50]2561'!$B$17</f>
        <v>0</v>
      </c>
      <c r="M18" s="15">
        <f>'[51]2561'!$B$17</f>
        <v>0</v>
      </c>
      <c r="N18" s="15">
        <f>'[52]2561'!$B$17</f>
        <v>0</v>
      </c>
      <c r="O18" s="15">
        <f>'[53]2561'!$B$17</f>
        <v>0</v>
      </c>
      <c r="P18" s="15">
        <f>'[54]2561'!$B$17</f>
        <v>0</v>
      </c>
      <c r="Q18" s="15">
        <f>'[55]2561'!$B$17</f>
        <v>0</v>
      </c>
      <c r="R18" s="15">
        <f>'[56]2561'!$B$17</f>
        <v>0</v>
      </c>
      <c r="S18" s="15">
        <f>'[57]2561'!$B$17</f>
        <v>0</v>
      </c>
    </row>
    <row r="19" spans="1:19" ht="18.95" customHeight="1" x14ac:dyDescent="0.45">
      <c r="A19" s="16" t="s">
        <v>37</v>
      </c>
      <c r="B19" s="15">
        <f t="shared" si="2"/>
        <v>0</v>
      </c>
      <c r="C19" s="15">
        <f>'[41]2561'!$B$18</f>
        <v>0</v>
      </c>
      <c r="D19" s="15">
        <f>'[42]2561'!$B$18</f>
        <v>0</v>
      </c>
      <c r="E19" s="15">
        <f>'[43]2561'!$B$18</f>
        <v>0</v>
      </c>
      <c r="F19" s="15">
        <f>'[44]2561'!$B$18</f>
        <v>0</v>
      </c>
      <c r="G19" s="15">
        <f>'[45]2561'!$B$18</f>
        <v>0</v>
      </c>
      <c r="H19" s="15">
        <f>'[46]2561'!$B$18</f>
        <v>0</v>
      </c>
      <c r="I19" s="15">
        <f>'[47]2561'!$B$18</f>
        <v>0</v>
      </c>
      <c r="J19" s="15">
        <f>'[48]2561'!$B$18</f>
        <v>0</v>
      </c>
      <c r="K19" s="15">
        <f>'[49]2561'!$B$18</f>
        <v>0</v>
      </c>
      <c r="L19" s="15">
        <f>'[50]2561'!$B$18</f>
        <v>0</v>
      </c>
      <c r="M19" s="15">
        <f>'[51]2561'!$B$18</f>
        <v>0</v>
      </c>
      <c r="N19" s="15">
        <f>'[52]2561'!$B$18</f>
        <v>0</v>
      </c>
      <c r="O19" s="15">
        <f>'[53]2561'!$B$18</f>
        <v>0</v>
      </c>
      <c r="P19" s="15">
        <f>'[54]2561'!$B$18</f>
        <v>0</v>
      </c>
      <c r="Q19" s="15">
        <f>'[55]2561'!$B$18</f>
        <v>0</v>
      </c>
      <c r="R19" s="15">
        <f>'[56]2561'!$B$18</f>
        <v>0</v>
      </c>
      <c r="S19" s="15">
        <f>'[57]2561'!$B$18</f>
        <v>0</v>
      </c>
    </row>
    <row r="20" spans="1:19" ht="18.95" customHeight="1" x14ac:dyDescent="0.45">
      <c r="A20" s="16" t="s">
        <v>38</v>
      </c>
      <c r="B20" s="15">
        <f t="shared" si="2"/>
        <v>283047</v>
      </c>
      <c r="C20" s="15">
        <f>'[41]2561'!$B$19</f>
        <v>33890</v>
      </c>
      <c r="D20" s="15">
        <f>'[42]2561'!$B$19</f>
        <v>5154</v>
      </c>
      <c r="E20" s="15">
        <f>'[43]2561'!$B$19</f>
        <v>56152</v>
      </c>
      <c r="F20" s="15">
        <f>'[44]2561'!$B$19</f>
        <v>11519</v>
      </c>
      <c r="G20" s="15">
        <f>'[45]2561'!$B$19</f>
        <v>7719</v>
      </c>
      <c r="H20" s="15">
        <f>'[46]2561'!$B$19</f>
        <v>11011</v>
      </c>
      <c r="I20" s="15">
        <f>'[47]2561'!$B$19</f>
        <v>15343</v>
      </c>
      <c r="J20" s="15">
        <f>'[48]2561'!$B$19</f>
        <v>10936</v>
      </c>
      <c r="K20" s="15">
        <f>'[49]2561'!$B$19</f>
        <v>9464</v>
      </c>
      <c r="L20" s="15">
        <f>'[50]2561'!$B$19</f>
        <v>13389</v>
      </c>
      <c r="M20" s="15">
        <f>'[51]2561'!$B$19</f>
        <v>15642</v>
      </c>
      <c r="N20" s="15">
        <f>'[52]2561'!$B$19</f>
        <v>20152</v>
      </c>
      <c r="O20" s="15">
        <f>'[53]2561'!$B$19</f>
        <v>15404</v>
      </c>
      <c r="P20" s="15">
        <f>'[54]2561'!$B$19</f>
        <v>11539</v>
      </c>
      <c r="Q20" s="15">
        <f>'[55]2561'!$B$19</f>
        <v>19738</v>
      </c>
      <c r="R20" s="15">
        <f>'[56]2561'!$B$19</f>
        <v>19708</v>
      </c>
      <c r="S20" s="15">
        <f>'[57]2561'!$B$19</f>
        <v>6287</v>
      </c>
    </row>
    <row r="21" spans="1:19" ht="18.95" customHeight="1" x14ac:dyDescent="0.45">
      <c r="A21" s="16" t="s">
        <v>39</v>
      </c>
      <c r="B21" s="15">
        <f t="shared" si="2"/>
        <v>11122</v>
      </c>
      <c r="C21" s="15">
        <f>'[41]2561'!$B$20</f>
        <v>561</v>
      </c>
      <c r="D21" s="15">
        <f>'[42]2561'!$B$20</f>
        <v>5</v>
      </c>
      <c r="E21" s="15">
        <f>'[43]2561'!$B$20</f>
        <v>369</v>
      </c>
      <c r="F21" s="15">
        <f>'[44]2561'!$B$20</f>
        <v>284</v>
      </c>
      <c r="G21" s="15">
        <f>'[45]2561'!$B$20</f>
        <v>333</v>
      </c>
      <c r="H21" s="15">
        <f>'[46]2561'!$B$20</f>
        <v>128</v>
      </c>
      <c r="I21" s="15">
        <f>'[47]2561'!$B$20</f>
        <v>294</v>
      </c>
      <c r="J21" s="15">
        <f>'[48]2561'!$B$20</f>
        <v>225</v>
      </c>
      <c r="K21" s="15">
        <f>'[49]2561'!$B$20</f>
        <v>462</v>
      </c>
      <c r="L21" s="15">
        <f>'[50]2561'!$B$20</f>
        <v>1006</v>
      </c>
      <c r="M21" s="15">
        <f>'[51]2561'!$B$20</f>
        <v>358</v>
      </c>
      <c r="N21" s="15">
        <f>'[52]2561'!$B$20</f>
        <v>1000</v>
      </c>
      <c r="O21" s="15">
        <f>'[53]2561'!$B$20</f>
        <v>1458</v>
      </c>
      <c r="P21" s="15">
        <f>'[54]2561'!$B$20</f>
        <v>658</v>
      </c>
      <c r="Q21" s="15">
        <f>'[55]2561'!$B$20</f>
        <v>1584</v>
      </c>
      <c r="R21" s="15">
        <f>'[56]2561'!$B$20</f>
        <v>1913</v>
      </c>
      <c r="S21" s="15">
        <f>'[57]2561'!$B$20</f>
        <v>484</v>
      </c>
    </row>
    <row r="22" spans="1:19" ht="18.95" customHeight="1" x14ac:dyDescent="0.45">
      <c r="A22" s="16" t="s">
        <v>40</v>
      </c>
      <c r="B22" s="15">
        <f t="shared" si="2"/>
        <v>164</v>
      </c>
      <c r="C22" s="15">
        <f>'[41]2561'!$B$21</f>
        <v>24</v>
      </c>
      <c r="D22" s="15">
        <f>'[42]2561'!$B$21</f>
        <v>0</v>
      </c>
      <c r="E22" s="15">
        <f>'[43]2561'!$B$21</f>
        <v>29</v>
      </c>
      <c r="F22" s="15">
        <f>'[44]2561'!$B$21</f>
        <v>1</v>
      </c>
      <c r="G22" s="15">
        <f>'[45]2561'!$B$21</f>
        <v>14</v>
      </c>
      <c r="H22" s="15">
        <f>'[46]2561'!$B$21</f>
        <v>4</v>
      </c>
      <c r="I22" s="15">
        <f>'[47]2561'!$B$21</f>
        <v>4</v>
      </c>
      <c r="J22" s="15">
        <f>'[48]2561'!$B$21</f>
        <v>8</v>
      </c>
      <c r="K22" s="15">
        <f>'[49]2561'!$B$21</f>
        <v>4</v>
      </c>
      <c r="L22" s="15">
        <f>'[50]2561'!$B$21</f>
        <v>9</v>
      </c>
      <c r="M22" s="15">
        <f>'[51]2561'!$B$21</f>
        <v>3</v>
      </c>
      <c r="N22" s="15">
        <f>'[52]2561'!$B$21</f>
        <v>15</v>
      </c>
      <c r="O22" s="15">
        <f>'[53]2561'!$B$21</f>
        <v>23</v>
      </c>
      <c r="P22" s="15">
        <f>'[54]2561'!$B$21</f>
        <v>11</v>
      </c>
      <c r="Q22" s="15">
        <f>'[55]2561'!$B$21</f>
        <v>5</v>
      </c>
      <c r="R22" s="15">
        <f>'[56]2561'!$B$21</f>
        <v>6</v>
      </c>
      <c r="S22" s="15">
        <f>'[57]2561'!$B$21</f>
        <v>4</v>
      </c>
    </row>
    <row r="23" spans="1:19" ht="18.95" customHeight="1" x14ac:dyDescent="0.45">
      <c r="A23" s="16" t="s">
        <v>41</v>
      </c>
      <c r="B23" s="15">
        <f t="shared" si="2"/>
        <v>142</v>
      </c>
      <c r="C23" s="15">
        <f>'[41]2561'!$B$22</f>
        <v>0</v>
      </c>
      <c r="D23" s="15">
        <f>'[42]2561'!$B$22</f>
        <v>0</v>
      </c>
      <c r="E23" s="15">
        <f>'[43]2561'!$B$22</f>
        <v>0</v>
      </c>
      <c r="F23" s="15">
        <f>'[44]2561'!$B$22</f>
        <v>0</v>
      </c>
      <c r="G23" s="15">
        <f>'[45]2561'!$B$22</f>
        <v>0</v>
      </c>
      <c r="H23" s="15">
        <f>'[46]2561'!$B$22</f>
        <v>1</v>
      </c>
      <c r="I23" s="15">
        <f>'[47]2561'!$B$22</f>
        <v>0</v>
      </c>
      <c r="J23" s="15">
        <f>'[48]2561'!$B$22</f>
        <v>0</v>
      </c>
      <c r="K23" s="15">
        <f>'[49]2561'!$B$22</f>
        <v>100</v>
      </c>
      <c r="L23" s="15">
        <f>'[50]2561'!$B$22</f>
        <v>12</v>
      </c>
      <c r="M23" s="15">
        <f>'[51]2561'!$B$22</f>
        <v>0</v>
      </c>
      <c r="N23" s="15">
        <f>'[52]2561'!$B$22</f>
        <v>20</v>
      </c>
      <c r="O23" s="15">
        <f>'[53]2561'!$B$22</f>
        <v>2</v>
      </c>
      <c r="P23" s="15">
        <f>'[54]2561'!$B$22</f>
        <v>0</v>
      </c>
      <c r="Q23" s="15">
        <f>'[55]2561'!$B$22</f>
        <v>3</v>
      </c>
      <c r="R23" s="15">
        <f>'[56]2561'!$B$22</f>
        <v>4</v>
      </c>
      <c r="S23" s="15">
        <f>'[57]2561'!$B$22</f>
        <v>0</v>
      </c>
    </row>
    <row r="24" spans="1:19" ht="18.95" customHeight="1" x14ac:dyDescent="0.45">
      <c r="A24" s="16" t="s">
        <v>42</v>
      </c>
      <c r="B24" s="15">
        <f t="shared" si="2"/>
        <v>5</v>
      </c>
      <c r="C24" s="15">
        <f>'[41]2561'!$B$23</f>
        <v>1</v>
      </c>
      <c r="D24" s="15">
        <f>'[42]2561'!$B$23</f>
        <v>0</v>
      </c>
      <c r="E24" s="15">
        <f>'[43]2561'!$B$23</f>
        <v>0</v>
      </c>
      <c r="F24" s="15">
        <f>'[44]2561'!$B$23</f>
        <v>0</v>
      </c>
      <c r="G24" s="15">
        <f>'[45]2561'!$B$23</f>
        <v>0</v>
      </c>
      <c r="H24" s="15">
        <f>'[46]2561'!$B$23</f>
        <v>0</v>
      </c>
      <c r="I24" s="15">
        <f>'[47]2561'!$B$23</f>
        <v>0</v>
      </c>
      <c r="J24" s="15">
        <f>'[48]2561'!$B$23</f>
        <v>2</v>
      </c>
      <c r="K24" s="15">
        <f>'[49]2561'!$B$23</f>
        <v>0</v>
      </c>
      <c r="L24" s="15">
        <f>'[50]2561'!$B$23</f>
        <v>0</v>
      </c>
      <c r="M24" s="15">
        <f>'[51]2561'!$B$23</f>
        <v>0</v>
      </c>
      <c r="N24" s="15">
        <f>'[52]2561'!$B$23</f>
        <v>0</v>
      </c>
      <c r="O24" s="15">
        <f>'[53]2561'!$B$23</f>
        <v>0</v>
      </c>
      <c r="P24" s="15">
        <f>'[54]2561'!$B$23</f>
        <v>0</v>
      </c>
      <c r="Q24" s="15">
        <f>'[55]2561'!$B$23</f>
        <v>2</v>
      </c>
      <c r="R24" s="15">
        <f>'[56]2561'!$B$23</f>
        <v>0</v>
      </c>
      <c r="S24" s="15">
        <f>'[57]2561'!$B$23</f>
        <v>0</v>
      </c>
    </row>
    <row r="25" spans="1:19" ht="18.95" customHeight="1" x14ac:dyDescent="0.45">
      <c r="A25" s="16" t="s">
        <v>43</v>
      </c>
      <c r="B25" s="15">
        <f t="shared" si="2"/>
        <v>63</v>
      </c>
      <c r="C25" s="15">
        <f>'[41]2561'!$B$24</f>
        <v>26</v>
      </c>
      <c r="D25" s="15">
        <f>'[42]2561'!$B$24</f>
        <v>2</v>
      </c>
      <c r="E25" s="15">
        <f>'[43]2561'!$B$24</f>
        <v>4</v>
      </c>
      <c r="F25" s="15">
        <f>'[44]2561'!$B$24</f>
        <v>0</v>
      </c>
      <c r="G25" s="15">
        <f>'[45]2561'!$B$24</f>
        <v>9</v>
      </c>
      <c r="H25" s="15">
        <f>'[46]2561'!$B$24</f>
        <v>5</v>
      </c>
      <c r="I25" s="15">
        <f>'[47]2561'!$B$24</f>
        <v>0</v>
      </c>
      <c r="J25" s="15">
        <f>'[48]2561'!$B$24</f>
        <v>1</v>
      </c>
      <c r="K25" s="15">
        <f>'[49]2561'!$B$24</f>
        <v>2</v>
      </c>
      <c r="L25" s="15">
        <f>'[50]2561'!$B$24</f>
        <v>0</v>
      </c>
      <c r="M25" s="15">
        <f>'[51]2561'!$B$24</f>
        <v>0</v>
      </c>
      <c r="N25" s="15">
        <f>'[52]2561'!$B$24</f>
        <v>9</v>
      </c>
      <c r="O25" s="15">
        <f>'[53]2561'!$B$24</f>
        <v>0</v>
      </c>
      <c r="P25" s="15">
        <f>'[54]2561'!$B$24</f>
        <v>2</v>
      </c>
      <c r="Q25" s="15">
        <f>'[55]2561'!$B$24</f>
        <v>0</v>
      </c>
      <c r="R25" s="15">
        <f>'[56]2561'!$B$24</f>
        <v>3</v>
      </c>
      <c r="S25" s="15">
        <f>'[57]2561'!$B$24</f>
        <v>0</v>
      </c>
    </row>
    <row r="26" spans="1:19" s="17" customFormat="1" ht="20.100000000000001" customHeight="1" x14ac:dyDescent="0.45">
      <c r="A26" s="59" t="s">
        <v>44</v>
      </c>
      <c r="B26" s="48">
        <f>B28+B32+B35</f>
        <v>10895</v>
      </c>
      <c r="C26" s="48">
        <f>C28+C32+C35</f>
        <v>983</v>
      </c>
      <c r="D26" s="48">
        <f t="shared" ref="D26:S26" si="3">D28+D32+D35</f>
        <v>77</v>
      </c>
      <c r="E26" s="48">
        <f t="shared" si="3"/>
        <v>1693</v>
      </c>
      <c r="F26" s="48">
        <f t="shared" si="3"/>
        <v>526</v>
      </c>
      <c r="G26" s="48">
        <f t="shared" si="3"/>
        <v>298</v>
      </c>
      <c r="H26" s="48">
        <f t="shared" si="3"/>
        <v>329</v>
      </c>
      <c r="I26" s="48">
        <f t="shared" si="3"/>
        <v>520</v>
      </c>
      <c r="J26" s="48">
        <f t="shared" si="3"/>
        <v>279</v>
      </c>
      <c r="K26" s="48">
        <f t="shared" si="3"/>
        <v>289</v>
      </c>
      <c r="L26" s="48">
        <f t="shared" si="3"/>
        <v>646</v>
      </c>
      <c r="M26" s="48">
        <f t="shared" si="3"/>
        <v>676</v>
      </c>
      <c r="N26" s="48">
        <f t="shared" si="3"/>
        <v>859</v>
      </c>
      <c r="O26" s="48">
        <f t="shared" si="3"/>
        <v>1031</v>
      </c>
      <c r="P26" s="48">
        <f t="shared" si="3"/>
        <v>475</v>
      </c>
      <c r="Q26" s="48">
        <f t="shared" si="3"/>
        <v>759</v>
      </c>
      <c r="R26" s="48">
        <f t="shared" si="3"/>
        <v>1047</v>
      </c>
      <c r="S26" s="48">
        <f t="shared" si="3"/>
        <v>408</v>
      </c>
    </row>
    <row r="27" spans="1:19" s="17" customFormat="1" ht="20.100000000000001" customHeight="1" x14ac:dyDescent="0.45">
      <c r="A27" s="60" t="s">
        <v>45</v>
      </c>
      <c r="B27" s="50"/>
      <c r="C27" s="50"/>
      <c r="D27" s="61"/>
      <c r="E27" s="61"/>
      <c r="F27" s="61"/>
      <c r="G27" s="50"/>
      <c r="H27" s="62"/>
      <c r="I27" s="50"/>
      <c r="J27" s="61"/>
      <c r="K27" s="61"/>
      <c r="L27" s="61"/>
      <c r="M27" s="50"/>
      <c r="N27" s="62"/>
      <c r="O27" s="50"/>
      <c r="P27" s="61"/>
      <c r="Q27" s="61"/>
      <c r="R27" s="61"/>
      <c r="S27" s="50"/>
    </row>
    <row r="28" spans="1:19" s="17" customFormat="1" ht="20.100000000000001" customHeight="1" x14ac:dyDescent="0.45">
      <c r="A28" s="18" t="s">
        <v>46</v>
      </c>
      <c r="B28" s="19">
        <f>SUM(C28:S28)</f>
        <v>957</v>
      </c>
      <c r="C28" s="19">
        <f>SUM(C29:C31)</f>
        <v>75</v>
      </c>
      <c r="D28" s="19">
        <f t="shared" ref="D28:S28" si="4">SUM(D29:D31)</f>
        <v>14</v>
      </c>
      <c r="E28" s="19">
        <f t="shared" si="4"/>
        <v>440</v>
      </c>
      <c r="F28" s="19">
        <f t="shared" si="4"/>
        <v>30</v>
      </c>
      <c r="G28" s="19">
        <f t="shared" si="4"/>
        <v>21</v>
      </c>
      <c r="H28" s="19">
        <f t="shared" si="4"/>
        <v>38</v>
      </c>
      <c r="I28" s="19">
        <f t="shared" si="4"/>
        <v>49</v>
      </c>
      <c r="J28" s="19">
        <f t="shared" si="4"/>
        <v>12</v>
      </c>
      <c r="K28" s="19">
        <f t="shared" si="4"/>
        <v>18</v>
      </c>
      <c r="L28" s="19">
        <f t="shared" si="4"/>
        <v>19</v>
      </c>
      <c r="M28" s="19">
        <f t="shared" si="4"/>
        <v>46</v>
      </c>
      <c r="N28" s="19">
        <f t="shared" si="4"/>
        <v>47</v>
      </c>
      <c r="O28" s="19">
        <f t="shared" si="4"/>
        <v>23</v>
      </c>
      <c r="P28" s="19">
        <f t="shared" si="4"/>
        <v>29</v>
      </c>
      <c r="Q28" s="19">
        <f t="shared" si="4"/>
        <v>37</v>
      </c>
      <c r="R28" s="19">
        <f t="shared" si="4"/>
        <v>32</v>
      </c>
      <c r="S28" s="19">
        <f t="shared" si="4"/>
        <v>27</v>
      </c>
    </row>
    <row r="29" spans="1:19" ht="18.95" customHeight="1" x14ac:dyDescent="0.45">
      <c r="A29" s="20" t="s">
        <v>47</v>
      </c>
      <c r="B29" s="15">
        <f>SUM(C29:S29)</f>
        <v>188</v>
      </c>
      <c r="C29" s="15">
        <f>'[41]2561'!$B$27</f>
        <v>7</v>
      </c>
      <c r="D29" s="15">
        <f>'[42]2561'!$B$27</f>
        <v>5</v>
      </c>
      <c r="E29" s="15">
        <f>'[43]2561'!$B$27</f>
        <v>56</v>
      </c>
      <c r="F29" s="15">
        <f>'[44]2561'!$B$27</f>
        <v>8</v>
      </c>
      <c r="G29" s="15">
        <f>'[45]2561'!$B$27</f>
        <v>5</v>
      </c>
      <c r="H29" s="15">
        <f>'[46]2561'!$B$27</f>
        <v>3</v>
      </c>
      <c r="I29" s="15">
        <f>'[47]2561'!$B$27</f>
        <v>13</v>
      </c>
      <c r="J29" s="15">
        <f>'[48]2561'!$B$27</f>
        <v>3</v>
      </c>
      <c r="K29" s="15">
        <f>'[49]2561'!$B$27</f>
        <v>5</v>
      </c>
      <c r="L29" s="15">
        <f>'[50]2561'!$B$27</f>
        <v>6</v>
      </c>
      <c r="M29" s="15">
        <f>'[51]2561'!$B$27</f>
        <v>25</v>
      </c>
      <c r="N29" s="15">
        <f>'[52]2561'!$B$27</f>
        <v>18</v>
      </c>
      <c r="O29" s="15">
        <f>'[53]2561'!$B$27</f>
        <v>4</v>
      </c>
      <c r="P29" s="15">
        <f>'[54]2561'!$B$27</f>
        <v>7</v>
      </c>
      <c r="Q29" s="15">
        <f>'[55]2561'!$B$27</f>
        <v>13</v>
      </c>
      <c r="R29" s="15">
        <f>'[56]2561'!$B$27</f>
        <v>4</v>
      </c>
      <c r="S29" s="15">
        <f>'[57]2561'!$B$27</f>
        <v>6</v>
      </c>
    </row>
    <row r="30" spans="1:19" ht="18.95" customHeight="1" x14ac:dyDescent="0.45">
      <c r="A30" s="16" t="s">
        <v>48</v>
      </c>
      <c r="B30" s="15">
        <f t="shared" ref="B30:B34" si="5">SUM(C30:S30)</f>
        <v>674</v>
      </c>
      <c r="C30" s="15">
        <f>'[41]2561'!$B$33</f>
        <v>57</v>
      </c>
      <c r="D30" s="15">
        <f>'[42]2561'!$B$33</f>
        <v>8</v>
      </c>
      <c r="E30" s="15">
        <f>'[43]2561'!$B$33</f>
        <v>365</v>
      </c>
      <c r="F30" s="15">
        <f>'[44]2561'!$B$33</f>
        <v>18</v>
      </c>
      <c r="G30" s="15">
        <f>'[45]2561'!$B$33</f>
        <v>12</v>
      </c>
      <c r="H30" s="15">
        <f>'[46]2561'!$B$33</f>
        <v>31</v>
      </c>
      <c r="I30" s="15">
        <f>'[47]2561'!$B$33</f>
        <v>25</v>
      </c>
      <c r="J30" s="15">
        <f>'[48]2561'!$B$33</f>
        <v>4</v>
      </c>
      <c r="K30" s="15">
        <f>'[49]2561'!$B$33</f>
        <v>9</v>
      </c>
      <c r="L30" s="15">
        <f>'[50]2561'!$B$33</f>
        <v>8</v>
      </c>
      <c r="M30" s="15">
        <f>'[51]2561'!$B$33</f>
        <v>17</v>
      </c>
      <c r="N30" s="15">
        <f>'[52]2561'!$B$33</f>
        <v>26</v>
      </c>
      <c r="O30" s="15">
        <f>'[53]2561'!$B$33</f>
        <v>17</v>
      </c>
      <c r="P30" s="15">
        <f>'[54]2561'!$B$33</f>
        <v>17</v>
      </c>
      <c r="Q30" s="15">
        <f>'[55]2561'!$B$33</f>
        <v>18</v>
      </c>
      <c r="R30" s="15">
        <f>'[56]2561'!$B$33</f>
        <v>23</v>
      </c>
      <c r="S30" s="15">
        <f>'[57]2561'!$B$33</f>
        <v>19</v>
      </c>
    </row>
    <row r="31" spans="1:19" ht="18.95" customHeight="1" x14ac:dyDescent="0.45">
      <c r="A31" s="16" t="s">
        <v>49</v>
      </c>
      <c r="B31" s="15">
        <f t="shared" si="5"/>
        <v>95</v>
      </c>
      <c r="C31" s="15">
        <f>'[41]2561'!$B$36</f>
        <v>11</v>
      </c>
      <c r="D31" s="15">
        <f>'[42]2561'!$B$36</f>
        <v>1</v>
      </c>
      <c r="E31" s="15">
        <f>'[43]2561'!$B$36</f>
        <v>19</v>
      </c>
      <c r="F31" s="15">
        <f>'[44]2561'!$B$36</f>
        <v>4</v>
      </c>
      <c r="G31" s="15">
        <f>'[45]2561'!$B$36</f>
        <v>4</v>
      </c>
      <c r="H31" s="15">
        <f>'[46]2561'!$B$36</f>
        <v>4</v>
      </c>
      <c r="I31" s="15">
        <f>'[47]2561'!$B$36</f>
        <v>11</v>
      </c>
      <c r="J31" s="15">
        <f>'[48]2561'!$B$36</f>
        <v>5</v>
      </c>
      <c r="K31" s="15">
        <f>'[49]2561'!$B$36</f>
        <v>4</v>
      </c>
      <c r="L31" s="15">
        <f>'[50]2561'!$B$36</f>
        <v>5</v>
      </c>
      <c r="M31" s="15">
        <f>'[51]2561'!$B$36</f>
        <v>4</v>
      </c>
      <c r="N31" s="15">
        <f>'[52]2561'!$B$36</f>
        <v>3</v>
      </c>
      <c r="O31" s="15">
        <f>'[53]2561'!$B$36</f>
        <v>2</v>
      </c>
      <c r="P31" s="15">
        <f>'[54]2561'!$B$36</f>
        <v>5</v>
      </c>
      <c r="Q31" s="15">
        <f>'[55]2561'!$B$36</f>
        <v>6</v>
      </c>
      <c r="R31" s="15">
        <f>'[56]2561'!$B$36</f>
        <v>5</v>
      </c>
      <c r="S31" s="15">
        <f>'[57]2561'!$B$36</f>
        <v>2</v>
      </c>
    </row>
    <row r="32" spans="1:19" s="17" customFormat="1" ht="20.100000000000001" customHeight="1" x14ac:dyDescent="0.45">
      <c r="A32" s="21" t="s">
        <v>50</v>
      </c>
      <c r="B32" s="19">
        <f t="shared" si="5"/>
        <v>9938</v>
      </c>
      <c r="C32" s="19">
        <f>SUM(C33:C34)</f>
        <v>908</v>
      </c>
      <c r="D32" s="19">
        <f t="shared" ref="D32:S32" si="6">SUM(D33:D34)</f>
        <v>63</v>
      </c>
      <c r="E32" s="19">
        <f t="shared" si="6"/>
        <v>1253</v>
      </c>
      <c r="F32" s="19">
        <f t="shared" si="6"/>
        <v>496</v>
      </c>
      <c r="G32" s="19">
        <f t="shared" si="6"/>
        <v>277</v>
      </c>
      <c r="H32" s="19">
        <f t="shared" si="6"/>
        <v>291</v>
      </c>
      <c r="I32" s="19">
        <f t="shared" si="6"/>
        <v>471</v>
      </c>
      <c r="J32" s="19">
        <f t="shared" si="6"/>
        <v>267</v>
      </c>
      <c r="K32" s="19">
        <f t="shared" si="6"/>
        <v>271</v>
      </c>
      <c r="L32" s="19">
        <f t="shared" si="6"/>
        <v>627</v>
      </c>
      <c r="M32" s="19">
        <f t="shared" si="6"/>
        <v>630</v>
      </c>
      <c r="N32" s="19">
        <f t="shared" si="6"/>
        <v>812</v>
      </c>
      <c r="O32" s="19">
        <f t="shared" si="6"/>
        <v>1008</v>
      </c>
      <c r="P32" s="19">
        <f t="shared" si="6"/>
        <v>446</v>
      </c>
      <c r="Q32" s="19">
        <f t="shared" si="6"/>
        <v>722</v>
      </c>
      <c r="R32" s="19">
        <f t="shared" si="6"/>
        <v>1015</v>
      </c>
      <c r="S32" s="19">
        <f t="shared" si="6"/>
        <v>381</v>
      </c>
    </row>
    <row r="33" spans="1:19" ht="18.95" customHeight="1" x14ac:dyDescent="0.45">
      <c r="A33" s="20" t="s">
        <v>51</v>
      </c>
      <c r="B33" s="15">
        <f t="shared" si="5"/>
        <v>3097</v>
      </c>
      <c r="C33" s="11">
        <f>'[41]2561'!$B$40</f>
        <v>388</v>
      </c>
      <c r="D33" s="11">
        <f>'[42]2561'!$B$40</f>
        <v>4</v>
      </c>
      <c r="E33" s="11">
        <f>'[43]2561'!$B$40</f>
        <v>550</v>
      </c>
      <c r="F33" s="11">
        <f>'[44]2561'!$B$40</f>
        <v>189</v>
      </c>
      <c r="G33" s="11">
        <f>'[45]2561'!$B$40</f>
        <v>88</v>
      </c>
      <c r="H33" s="11">
        <f>'[46]2561'!$B$40</f>
        <v>96</v>
      </c>
      <c r="I33" s="11">
        <f>'[47]2561'!$B$40</f>
        <v>251</v>
      </c>
      <c r="J33" s="11">
        <f>'[48]2561'!$B$40</f>
        <v>46</v>
      </c>
      <c r="K33" s="11">
        <f>'[49]2561'!$B$40</f>
        <v>75</v>
      </c>
      <c r="L33" s="11">
        <f>'[50]2561'!$B$40</f>
        <v>144</v>
      </c>
      <c r="M33" s="11">
        <f>'[51]2561'!$B$40</f>
        <v>357</v>
      </c>
      <c r="N33" s="11">
        <f>'[52]2561'!$B$40</f>
        <v>158</v>
      </c>
      <c r="O33" s="11">
        <f>'[53]2561'!$B$40</f>
        <v>306</v>
      </c>
      <c r="P33" s="11">
        <f>'[54]2561'!$B$40</f>
        <v>43</v>
      </c>
      <c r="Q33" s="11">
        <f>'[55]2561'!$B$40</f>
        <v>37</v>
      </c>
      <c r="R33" s="11">
        <f>'[56]2561'!$B$40</f>
        <v>240</v>
      </c>
      <c r="S33" s="11">
        <f>'[57]2561'!$B$40</f>
        <v>125</v>
      </c>
    </row>
    <row r="34" spans="1:19" ht="18.95" customHeight="1" x14ac:dyDescent="0.45">
      <c r="A34" s="16" t="s">
        <v>52</v>
      </c>
      <c r="B34" s="15">
        <f t="shared" si="5"/>
        <v>6841</v>
      </c>
      <c r="C34" s="11">
        <f>'[41]2561'!$B$43</f>
        <v>520</v>
      </c>
      <c r="D34" s="11">
        <f>'[42]2561'!$B$43</f>
        <v>59</v>
      </c>
      <c r="E34" s="11">
        <f>'[43]2561'!$B$43</f>
        <v>703</v>
      </c>
      <c r="F34" s="11">
        <f>'[44]2561'!$B$43</f>
        <v>307</v>
      </c>
      <c r="G34" s="11">
        <f>'[45]2561'!$B$43</f>
        <v>189</v>
      </c>
      <c r="H34" s="11">
        <f>'[46]2561'!$B$43</f>
        <v>195</v>
      </c>
      <c r="I34" s="11">
        <f>'[47]2561'!$B$43</f>
        <v>220</v>
      </c>
      <c r="J34" s="11">
        <f>'[48]2561'!$B$43</f>
        <v>221</v>
      </c>
      <c r="K34" s="11">
        <f>'[49]2561'!$B$43</f>
        <v>196</v>
      </c>
      <c r="L34" s="11">
        <f>'[50]2561'!$B$43</f>
        <v>483</v>
      </c>
      <c r="M34" s="11">
        <f>'[51]2561'!$B$43</f>
        <v>273</v>
      </c>
      <c r="N34" s="11">
        <f>'[52]2561'!$B$43</f>
        <v>654</v>
      </c>
      <c r="O34" s="11">
        <f>'[53]2561'!$B$43</f>
        <v>702</v>
      </c>
      <c r="P34" s="11">
        <f>'[54]2561'!$B$43</f>
        <v>403</v>
      </c>
      <c r="Q34" s="11">
        <f>'[55]2561'!$B$43</f>
        <v>685</v>
      </c>
      <c r="R34" s="11">
        <f>'[56]2561'!$B$43</f>
        <v>775</v>
      </c>
      <c r="S34" s="11">
        <f>'[57]2561'!$B$43</f>
        <v>256</v>
      </c>
    </row>
    <row r="35" spans="1:19" s="17" customFormat="1" x14ac:dyDescent="0.45">
      <c r="A35" s="45" t="s">
        <v>247</v>
      </c>
      <c r="B35" s="44">
        <f>SUM(C35:S35)</f>
        <v>0</v>
      </c>
      <c r="C35" s="46">
        <f>'[41]2561'!$B$46</f>
        <v>0</v>
      </c>
      <c r="D35" s="46">
        <f>'[42]2561'!$B$46</f>
        <v>0</v>
      </c>
      <c r="E35" s="46">
        <f>'[43]2561'!$B$46</f>
        <v>0</v>
      </c>
      <c r="F35" s="46">
        <f>'[44]2561'!$B$46</f>
        <v>0</v>
      </c>
      <c r="G35" s="46">
        <f>'[45]2561'!$B$46</f>
        <v>0</v>
      </c>
      <c r="H35" s="46">
        <f>'[46]2561'!$B$46</f>
        <v>0</v>
      </c>
      <c r="I35" s="46">
        <f>'[47]2561'!$B$46</f>
        <v>0</v>
      </c>
      <c r="J35" s="46">
        <f>'[48]2561'!$B$46</f>
        <v>0</v>
      </c>
      <c r="K35" s="46">
        <f>'[49]2561'!$B$46</f>
        <v>0</v>
      </c>
      <c r="L35" s="46">
        <f>'[50]2561'!$B$46</f>
        <v>0</v>
      </c>
      <c r="M35" s="46">
        <f>'[51]2561'!$B$46</f>
        <v>0</v>
      </c>
      <c r="N35" s="46">
        <f>'[52]2561'!$B$46</f>
        <v>0</v>
      </c>
      <c r="O35" s="46">
        <f>'[53]2561'!$B$46</f>
        <v>0</v>
      </c>
      <c r="P35" s="46">
        <f>'[54]2561'!$B$46</f>
        <v>0</v>
      </c>
      <c r="Q35" s="46">
        <f>'[55]2561'!$B$46</f>
        <v>0</v>
      </c>
      <c r="R35" s="46">
        <f>'[56]2561'!$B$46</f>
        <v>0</v>
      </c>
      <c r="S35" s="46">
        <f>'[57]2561'!$B$46</f>
        <v>0</v>
      </c>
    </row>
    <row r="36" spans="1:19" x14ac:dyDescent="0.45">
      <c r="A36" s="23" t="str">
        <f>Central!A36</f>
        <v>กลุ่มสถิติการขนส่ง  กองแผนงาน  กรมการขนส่งทางบก</v>
      </c>
    </row>
    <row r="37" spans="1:19" x14ac:dyDescent="0.45">
      <c r="A37" s="24"/>
    </row>
  </sheetData>
  <phoneticPr fontId="1" type="noConversion"/>
  <pageMargins left="0.3" right="0.2" top="0.15748031496062992" bottom="0.15748031496062992" header="0.15748031496062992" footer="0.15748031496062992"/>
  <pageSetup paperSize="9" scale="85" orientation="landscape" horizontalDpi="180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7"/>
  <sheetViews>
    <sheetView view="pageBreakPreview" zoomScale="60" zoomScaleNormal="100" workbookViewId="0">
      <pane xSplit="1" ySplit="4" topLeftCell="B5" activePane="bottomRight" state="frozen"/>
      <selection pane="topRight"/>
      <selection pane="bottomLeft"/>
      <selection pane="bottomRight" activeCell="N11" sqref="N11"/>
    </sheetView>
  </sheetViews>
  <sheetFormatPr defaultRowHeight="21" x14ac:dyDescent="0.45"/>
  <cols>
    <col min="1" max="1" width="70.83203125" style="2" customWidth="1"/>
    <col min="2" max="10" width="20.83203125" style="2" customWidth="1"/>
    <col min="11" max="16384" width="9.33203125" style="2"/>
  </cols>
  <sheetData>
    <row r="1" spans="1:12" ht="23.25" x14ac:dyDescent="0.5">
      <c r="A1" s="1" t="s">
        <v>249</v>
      </c>
      <c r="B1" s="1"/>
      <c r="C1" s="1"/>
      <c r="D1" s="1"/>
      <c r="E1" s="1"/>
      <c r="F1" s="1"/>
      <c r="G1" s="1"/>
      <c r="H1" s="1"/>
      <c r="I1" s="1"/>
      <c r="J1" s="1"/>
    </row>
    <row r="2" spans="1:12" x14ac:dyDescent="0.45">
      <c r="J2" s="4" t="s">
        <v>0</v>
      </c>
    </row>
    <row r="3" spans="1:12" s="26" customFormat="1" ht="19.5" customHeight="1" x14ac:dyDescent="0.45">
      <c r="A3" s="55" t="s">
        <v>1</v>
      </c>
      <c r="B3" s="55" t="s">
        <v>147</v>
      </c>
      <c r="C3" s="56" t="s">
        <v>148</v>
      </c>
      <c r="D3" s="56" t="s">
        <v>149</v>
      </c>
      <c r="E3" s="56" t="s">
        <v>150</v>
      </c>
      <c r="F3" s="56" t="s">
        <v>151</v>
      </c>
      <c r="G3" s="56" t="s">
        <v>152</v>
      </c>
      <c r="H3" s="56" t="s">
        <v>153</v>
      </c>
      <c r="I3" s="56" t="s">
        <v>154</v>
      </c>
      <c r="J3" s="56" t="s">
        <v>155</v>
      </c>
    </row>
    <row r="4" spans="1:12" s="26" customFormat="1" ht="20.100000000000001" customHeight="1" x14ac:dyDescent="0.45">
      <c r="A4" s="57" t="s">
        <v>12</v>
      </c>
      <c r="B4" s="58" t="s">
        <v>156</v>
      </c>
      <c r="C4" s="58" t="s">
        <v>157</v>
      </c>
      <c r="D4" s="58" t="s">
        <v>158</v>
      </c>
      <c r="E4" s="58" t="s">
        <v>159</v>
      </c>
      <c r="F4" s="58" t="s">
        <v>160</v>
      </c>
      <c r="G4" s="58" t="s">
        <v>161</v>
      </c>
      <c r="H4" s="58" t="s">
        <v>162</v>
      </c>
      <c r="I4" s="58" t="s">
        <v>163</v>
      </c>
      <c r="J4" s="58" t="s">
        <v>164</v>
      </c>
    </row>
    <row r="5" spans="1:12" s="7" customFormat="1" ht="24.95" customHeight="1" x14ac:dyDescent="0.45">
      <c r="A5" s="5" t="s">
        <v>23</v>
      </c>
      <c r="B5" s="6">
        <f>B7+B26</f>
        <v>180957</v>
      </c>
      <c r="C5" s="6">
        <f>C7+C26</f>
        <v>21786</v>
      </c>
      <c r="D5" s="6">
        <f t="shared" ref="D5:J5" si="0">D7+D26</f>
        <v>22223</v>
      </c>
      <c r="E5" s="6">
        <f t="shared" si="0"/>
        <v>29350</v>
      </c>
      <c r="F5" s="6">
        <f t="shared" si="0"/>
        <v>37028</v>
      </c>
      <c r="G5" s="6">
        <f t="shared" si="0"/>
        <v>18827</v>
      </c>
      <c r="H5" s="6">
        <f t="shared" si="0"/>
        <v>4344</v>
      </c>
      <c r="I5" s="6">
        <f t="shared" si="0"/>
        <v>26264</v>
      </c>
      <c r="J5" s="6">
        <f t="shared" si="0"/>
        <v>21135</v>
      </c>
    </row>
    <row r="6" spans="1:12" s="7" customFormat="1" ht="20.100000000000001" customHeight="1" x14ac:dyDescent="0.45">
      <c r="A6" s="8" t="s">
        <v>24</v>
      </c>
      <c r="B6" s="9"/>
      <c r="C6" s="9"/>
      <c r="D6" s="10"/>
      <c r="E6" s="10"/>
      <c r="F6" s="10"/>
      <c r="G6" s="9"/>
      <c r="H6" s="12"/>
      <c r="I6" s="9"/>
      <c r="J6" s="10"/>
    </row>
    <row r="7" spans="1:12" s="13" customFormat="1" ht="20.100000000000001" customHeight="1" x14ac:dyDescent="0.45">
      <c r="A7" s="59" t="s">
        <v>25</v>
      </c>
      <c r="B7" s="48">
        <f>SUM(B9:B25)</f>
        <v>172605</v>
      </c>
      <c r="C7" s="48">
        <f>SUM(C9:C25)</f>
        <v>20374</v>
      </c>
      <c r="D7" s="48">
        <f t="shared" ref="D7:J7" si="1">SUM(D9:D25)</f>
        <v>21311</v>
      </c>
      <c r="E7" s="48">
        <f t="shared" si="1"/>
        <v>26575</v>
      </c>
      <c r="F7" s="48">
        <f t="shared" si="1"/>
        <v>36149</v>
      </c>
      <c r="G7" s="48">
        <f t="shared" si="1"/>
        <v>17914</v>
      </c>
      <c r="H7" s="48">
        <f t="shared" si="1"/>
        <v>4135</v>
      </c>
      <c r="I7" s="48">
        <f t="shared" si="1"/>
        <v>25494</v>
      </c>
      <c r="J7" s="48">
        <f t="shared" si="1"/>
        <v>20653</v>
      </c>
    </row>
    <row r="8" spans="1:12" s="13" customFormat="1" ht="20.100000000000001" customHeight="1" x14ac:dyDescent="0.45">
      <c r="A8" s="60" t="s">
        <v>26</v>
      </c>
      <c r="B8" s="50"/>
      <c r="C8" s="50"/>
      <c r="D8" s="61"/>
      <c r="E8" s="61"/>
      <c r="F8" s="61"/>
      <c r="G8" s="50"/>
      <c r="H8" s="62"/>
      <c r="I8" s="50"/>
      <c r="J8" s="61"/>
    </row>
    <row r="9" spans="1:12" ht="18.95" customHeight="1" x14ac:dyDescent="0.45">
      <c r="A9" s="14" t="s">
        <v>27</v>
      </c>
      <c r="B9" s="15">
        <f>SUM(C9:J9)</f>
        <v>26313</v>
      </c>
      <c r="C9" s="15">
        <f>'[58]2561'!$B$6</f>
        <v>3739</v>
      </c>
      <c r="D9" s="15">
        <f>'[59]2561'!$B$6</f>
        <v>4784</v>
      </c>
      <c r="E9" s="15">
        <f>'[60]2561'!$B$6</f>
        <v>4149</v>
      </c>
      <c r="F9" s="15">
        <f>'[61]2561'!$B$6</f>
        <v>4412</v>
      </c>
      <c r="G9" s="15">
        <f>'[62]2561'!$B$6</f>
        <v>363</v>
      </c>
      <c r="H9" s="15">
        <f>'[63]2561'!$B$6</f>
        <v>761</v>
      </c>
      <c r="I9" s="15">
        <f>'[64]2561'!$B$6</f>
        <v>4467</v>
      </c>
      <c r="J9" s="15">
        <f>'[65]2561'!$B$6</f>
        <v>3638</v>
      </c>
    </row>
    <row r="10" spans="1:12" ht="18.95" customHeight="1" x14ac:dyDescent="0.45">
      <c r="A10" s="14" t="s">
        <v>28</v>
      </c>
      <c r="B10" s="15">
        <f t="shared" ref="B10:B25" si="2">SUM(C10:J10)</f>
        <v>390</v>
      </c>
      <c r="C10" s="15">
        <f>'[58]2561'!$B$7</f>
        <v>43</v>
      </c>
      <c r="D10" s="15">
        <f>'[59]2561'!$B$7</f>
        <v>54</v>
      </c>
      <c r="E10" s="15">
        <f>'[60]2561'!$B$7</f>
        <v>93</v>
      </c>
      <c r="F10" s="15">
        <f>'[61]2561'!$B$7</f>
        <v>60</v>
      </c>
      <c r="G10" s="15">
        <f>'[62]2561'!$B$7</f>
        <v>48</v>
      </c>
      <c r="H10" s="15">
        <f>'[63]2561'!$B$7</f>
        <v>26</v>
      </c>
      <c r="I10" s="15">
        <f>'[64]2561'!$B$7</f>
        <v>38</v>
      </c>
      <c r="J10" s="15">
        <f>'[65]2561'!$B$7</f>
        <v>28</v>
      </c>
    </row>
    <row r="11" spans="1:12" ht="18.95" customHeight="1" x14ac:dyDescent="0.45">
      <c r="A11" s="14" t="s">
        <v>29</v>
      </c>
      <c r="B11" s="15">
        <f t="shared" si="2"/>
        <v>14687</v>
      </c>
      <c r="C11" s="15">
        <f>'[58]2561'!$B$8</f>
        <v>1914</v>
      </c>
      <c r="D11" s="15">
        <f>'[59]2561'!$B$8</f>
        <v>2309</v>
      </c>
      <c r="E11" s="15">
        <f>'[60]2561'!$B$8</f>
        <v>3003</v>
      </c>
      <c r="F11" s="15">
        <f>'[61]2561'!$B$8</f>
        <v>2724</v>
      </c>
      <c r="G11" s="15">
        <f>'[62]2561'!$B$8</f>
        <v>239</v>
      </c>
      <c r="H11" s="15">
        <f>'[63]2561'!$B$8</f>
        <v>550</v>
      </c>
      <c r="I11" s="15">
        <f>'[64]2561'!$B$8</f>
        <v>2302</v>
      </c>
      <c r="J11" s="15">
        <f>'[65]2561'!$B$8</f>
        <v>1646</v>
      </c>
    </row>
    <row r="12" spans="1:12" ht="18.95" customHeight="1" x14ac:dyDescent="0.45">
      <c r="A12" s="14" t="s">
        <v>30</v>
      </c>
      <c r="B12" s="15">
        <f t="shared" si="2"/>
        <v>1</v>
      </c>
      <c r="C12" s="15">
        <f>'[58]2561'!$B$9</f>
        <v>0</v>
      </c>
      <c r="D12" s="15">
        <f>'[59]2561'!$B$9</f>
        <v>0</v>
      </c>
      <c r="E12" s="15">
        <f>'[60]2561'!$B$9</f>
        <v>1</v>
      </c>
      <c r="F12" s="15">
        <f>'[61]2561'!$B$9</f>
        <v>0</v>
      </c>
      <c r="G12" s="15">
        <f>'[62]2561'!$B$9</f>
        <v>0</v>
      </c>
      <c r="H12" s="15">
        <f>'[63]2561'!$B$9</f>
        <v>0</v>
      </c>
      <c r="I12" s="15">
        <f>'[64]2561'!$B$9</f>
        <v>0</v>
      </c>
      <c r="J12" s="15">
        <f>'[65]2561'!$B$9</f>
        <v>0</v>
      </c>
    </row>
    <row r="13" spans="1:12" ht="18.95" customHeight="1" x14ac:dyDescent="0.45">
      <c r="A13" s="14" t="s">
        <v>31</v>
      </c>
      <c r="B13" s="15">
        <f t="shared" si="2"/>
        <v>0</v>
      </c>
      <c r="C13" s="15">
        <f>'[58]2561'!$B$10</f>
        <v>0</v>
      </c>
      <c r="D13" s="15">
        <f>'[59]2561'!$B$10</f>
        <v>0</v>
      </c>
      <c r="E13" s="15">
        <f>'[60]2561'!$B$10</f>
        <v>0</v>
      </c>
      <c r="F13" s="15">
        <f>'[61]2561'!$B$10</f>
        <v>0</v>
      </c>
      <c r="G13" s="15">
        <f>'[62]2561'!$B$10</f>
        <v>0</v>
      </c>
      <c r="H13" s="15">
        <f>'[63]2561'!$B$10</f>
        <v>0</v>
      </c>
      <c r="I13" s="15">
        <f>'[64]2561'!$B$10</f>
        <v>0</v>
      </c>
      <c r="J13" s="15">
        <f>'[65]2561'!$B$10</f>
        <v>0</v>
      </c>
    </row>
    <row r="14" spans="1:12" ht="18.95" customHeight="1" x14ac:dyDescent="0.45">
      <c r="A14" s="14" t="s">
        <v>32</v>
      </c>
      <c r="B14" s="15">
        <f t="shared" si="2"/>
        <v>0</v>
      </c>
      <c r="C14" s="15">
        <f>'[58]2561'!$B$11</f>
        <v>0</v>
      </c>
      <c r="D14" s="15">
        <f>'[59]2561'!$B$11</f>
        <v>0</v>
      </c>
      <c r="E14" s="15">
        <f>'[60]2561'!$B$11</f>
        <v>0</v>
      </c>
      <c r="F14" s="15">
        <f>'[61]2561'!$B$11</f>
        <v>0</v>
      </c>
      <c r="G14" s="15">
        <f>'[62]2561'!$B$11</f>
        <v>0</v>
      </c>
      <c r="H14" s="15">
        <f>'[63]2561'!$B$11</f>
        <v>0</v>
      </c>
      <c r="I14" s="15">
        <f>'[64]2561'!$B$11</f>
        <v>0</v>
      </c>
      <c r="J14" s="15">
        <f>'[65]2561'!$B$11</f>
        <v>0</v>
      </c>
    </row>
    <row r="15" spans="1:12" ht="18.95" customHeight="1" x14ac:dyDescent="0.45">
      <c r="A15" s="14" t="s">
        <v>33</v>
      </c>
      <c r="B15" s="15">
        <f t="shared" si="2"/>
        <v>0</v>
      </c>
      <c r="C15" s="15">
        <f>'[58]2561'!$B$14</f>
        <v>0</v>
      </c>
      <c r="D15" s="15">
        <f>'[59]2561'!$B$14</f>
        <v>0</v>
      </c>
      <c r="E15" s="15">
        <f>'[60]2561'!$B$14</f>
        <v>0</v>
      </c>
      <c r="F15" s="15">
        <f>'[61]2561'!$B$14</f>
        <v>0</v>
      </c>
      <c r="G15" s="15">
        <f>'[62]2561'!$B$14</f>
        <v>0</v>
      </c>
      <c r="H15" s="15">
        <f>'[61]2561'!$B$14</f>
        <v>0</v>
      </c>
      <c r="I15" s="15">
        <f>'[64]2561'!$B$14</f>
        <v>0</v>
      </c>
      <c r="J15" s="15">
        <f>'[65]2561'!$B$14</f>
        <v>0</v>
      </c>
      <c r="K15" s="2">
        <f>'[64]2561'!$B$14</f>
        <v>0</v>
      </c>
      <c r="L15" s="2">
        <f>'[65]2561'!$B$14</f>
        <v>0</v>
      </c>
    </row>
    <row r="16" spans="1:12" ht="18.95" customHeight="1" x14ac:dyDescent="0.45">
      <c r="A16" s="14" t="s">
        <v>34</v>
      </c>
      <c r="B16" s="15">
        <f>SUM(C16:J16)</f>
        <v>6</v>
      </c>
      <c r="C16" s="15">
        <f>'[58]2561'!$B$15</f>
        <v>1</v>
      </c>
      <c r="D16" s="15">
        <f>'[59]2561'!$B$15</f>
        <v>0</v>
      </c>
      <c r="E16" s="15">
        <f>'[60]2561'!$B$15</f>
        <v>0</v>
      </c>
      <c r="F16" s="15">
        <f>'[61]2561'!$B$15</f>
        <v>4</v>
      </c>
      <c r="G16" s="15">
        <f>'[62]2561'!$B$15</f>
        <v>0</v>
      </c>
      <c r="H16" s="15">
        <f>'[63]2561'!$B$15</f>
        <v>1</v>
      </c>
      <c r="I16" s="15">
        <f>'[64]2561'!$B$15</f>
        <v>0</v>
      </c>
      <c r="J16" s="15">
        <f>'[65]2561'!$B$15</f>
        <v>0</v>
      </c>
      <c r="K16" s="2">
        <f>'[64]2561'!$B$15</f>
        <v>0</v>
      </c>
      <c r="L16" s="2">
        <f>'[65]2561'!$B$15</f>
        <v>0</v>
      </c>
    </row>
    <row r="17" spans="1:12" ht="18.95" customHeight="1" x14ac:dyDescent="0.45">
      <c r="A17" s="14" t="s">
        <v>35</v>
      </c>
      <c r="B17" s="15">
        <f t="shared" si="2"/>
        <v>2</v>
      </c>
      <c r="C17" s="15">
        <f>'[58]2561'!$B$16</f>
        <v>0</v>
      </c>
      <c r="D17" s="15">
        <f>'[59]2561'!$B$16</f>
        <v>0</v>
      </c>
      <c r="E17" s="15">
        <f>'[60]2561'!$B$16</f>
        <v>0</v>
      </c>
      <c r="F17" s="15">
        <f>'[61]2561'!$B$16</f>
        <v>0</v>
      </c>
      <c r="G17" s="15">
        <f>'[62]2561'!$B$16</f>
        <v>0</v>
      </c>
      <c r="H17" s="15">
        <f>'[63]2561'!$B$16</f>
        <v>0</v>
      </c>
      <c r="I17" s="15">
        <f>'[64]2561'!$B$16</f>
        <v>0</v>
      </c>
      <c r="J17" s="15">
        <f>'[65]2561'!$B$16</f>
        <v>2</v>
      </c>
      <c r="K17" s="2">
        <f>'[64]2561'!$B$16</f>
        <v>0</v>
      </c>
      <c r="L17" s="2">
        <f>'[65]2561'!$B$16</f>
        <v>2</v>
      </c>
    </row>
    <row r="18" spans="1:12" ht="18.95" customHeight="1" x14ac:dyDescent="0.45">
      <c r="A18" s="14" t="s">
        <v>36</v>
      </c>
      <c r="B18" s="15">
        <f t="shared" si="2"/>
        <v>0</v>
      </c>
      <c r="C18" s="15">
        <f>'[58]2561'!$B$17</f>
        <v>0</v>
      </c>
      <c r="D18" s="15">
        <f>'[59]2561'!$B$17</f>
        <v>0</v>
      </c>
      <c r="E18" s="15">
        <f>'[60]2561'!$B$17</f>
        <v>0</v>
      </c>
      <c r="F18" s="15">
        <f>'[61]2561'!$B$17</f>
        <v>0</v>
      </c>
      <c r="G18" s="15">
        <f>'[62]2561'!$B$17</f>
        <v>0</v>
      </c>
      <c r="H18" s="15">
        <f>'[63]2561'!$B$17</f>
        <v>0</v>
      </c>
      <c r="I18" s="15">
        <f>'[64]2561'!$B$17</f>
        <v>0</v>
      </c>
      <c r="J18" s="15">
        <f>'[65]2561'!$B$17</f>
        <v>0</v>
      </c>
      <c r="K18" s="2">
        <f>'[64]2561'!$B$17</f>
        <v>0</v>
      </c>
      <c r="L18" s="2">
        <f>'[65]2561'!$B$17</f>
        <v>0</v>
      </c>
    </row>
    <row r="19" spans="1:12" ht="18.95" customHeight="1" x14ac:dyDescent="0.45">
      <c r="A19" s="16" t="s">
        <v>37</v>
      </c>
      <c r="B19" s="15">
        <f t="shared" si="2"/>
        <v>0</v>
      </c>
      <c r="C19" s="15">
        <f>'[58]2561'!$B$18</f>
        <v>0</v>
      </c>
      <c r="D19" s="15">
        <f>'[59]2561'!$B$18</f>
        <v>0</v>
      </c>
      <c r="E19" s="15">
        <f>'[60]2561'!$B$18</f>
        <v>0</v>
      </c>
      <c r="F19" s="15">
        <f>'[61]2561'!$B$18</f>
        <v>0</v>
      </c>
      <c r="G19" s="15">
        <f>'[62]2561'!$B$18</f>
        <v>0</v>
      </c>
      <c r="H19" s="15">
        <f>'[63]2561'!$B$18</f>
        <v>0</v>
      </c>
      <c r="I19" s="15">
        <f>'[64]2561'!$B$18</f>
        <v>0</v>
      </c>
      <c r="J19" s="15">
        <f>'[65]2561'!$B$18</f>
        <v>0</v>
      </c>
      <c r="K19" s="2">
        <f>'[64]2561'!$B$18</f>
        <v>0</v>
      </c>
      <c r="L19" s="2">
        <f>'[65]2561'!$B$18</f>
        <v>0</v>
      </c>
    </row>
    <row r="20" spans="1:12" ht="18.95" customHeight="1" x14ac:dyDescent="0.45">
      <c r="A20" s="16" t="s">
        <v>38</v>
      </c>
      <c r="B20" s="15">
        <f t="shared" si="2"/>
        <v>128951</v>
      </c>
      <c r="C20" s="15">
        <f>'[58]2561'!$B$19</f>
        <v>14015</v>
      </c>
      <c r="D20" s="15">
        <f>'[59]2561'!$B$19</f>
        <v>13579</v>
      </c>
      <c r="E20" s="15">
        <f>'[60]2561'!$B$19</f>
        <v>19095</v>
      </c>
      <c r="F20" s="15">
        <f>'[61]2561'!$B$19</f>
        <v>28796</v>
      </c>
      <c r="G20" s="15">
        <f>'[62]2561'!$B$19</f>
        <v>17128</v>
      </c>
      <c r="H20" s="15">
        <f>'[63]2561'!$B$19</f>
        <v>2745</v>
      </c>
      <c r="I20" s="15">
        <f>'[64]2561'!$B$19</f>
        <v>18478</v>
      </c>
      <c r="J20" s="15">
        <f>'[65]2561'!$B$19</f>
        <v>15115</v>
      </c>
      <c r="K20" s="2">
        <f>'[64]2561'!$B$19</f>
        <v>18478</v>
      </c>
      <c r="L20" s="2">
        <f>'[65]2561'!$B$19</f>
        <v>15115</v>
      </c>
    </row>
    <row r="21" spans="1:12" ht="18.95" customHeight="1" x14ac:dyDescent="0.45">
      <c r="A21" s="16" t="s">
        <v>39</v>
      </c>
      <c r="B21" s="15">
        <f t="shared" si="2"/>
        <v>1844</v>
      </c>
      <c r="C21" s="15">
        <f>'[58]2561'!$B$20</f>
        <v>636</v>
      </c>
      <c r="D21" s="15">
        <f>'[59]2561'!$B$20</f>
        <v>576</v>
      </c>
      <c r="E21" s="15">
        <f>'[60]2561'!$B$20</f>
        <v>128</v>
      </c>
      <c r="F21" s="15">
        <f>'[61]2561'!$B$20</f>
        <v>101</v>
      </c>
      <c r="G21" s="15">
        <f>'[62]2561'!$B$20</f>
        <v>6</v>
      </c>
      <c r="H21" s="15">
        <f>'[63]2561'!$B$20</f>
        <v>4</v>
      </c>
      <c r="I21" s="15">
        <f>'[64]2561'!$B$20</f>
        <v>185</v>
      </c>
      <c r="J21" s="15">
        <f>'[65]2561'!$B$20</f>
        <v>208</v>
      </c>
      <c r="K21" s="2">
        <f>'[64]2561'!$B$18</f>
        <v>0</v>
      </c>
      <c r="L21" s="2">
        <f>'[65]2561'!$B$18</f>
        <v>0</v>
      </c>
    </row>
    <row r="22" spans="1:12" ht="18.95" customHeight="1" x14ac:dyDescent="0.45">
      <c r="A22" s="16" t="s">
        <v>40</v>
      </c>
      <c r="B22" s="15">
        <f t="shared" si="2"/>
        <v>78</v>
      </c>
      <c r="C22" s="15">
        <f>'[58]2561'!$B$21</f>
        <v>24</v>
      </c>
      <c r="D22" s="15">
        <f>'[59]2561'!$B$21</f>
        <v>3</v>
      </c>
      <c r="E22" s="15">
        <f>'[60]2561'!$B$21</f>
        <v>6</v>
      </c>
      <c r="F22" s="15">
        <f>'[61]2561'!$B$21</f>
        <v>34</v>
      </c>
      <c r="G22" s="15">
        <f>'[62]2561'!$B$21</f>
        <v>2</v>
      </c>
      <c r="H22" s="15">
        <f>'[63]2561'!$B$21</f>
        <v>1</v>
      </c>
      <c r="I22" s="15">
        <f>'[64]2561'!$B$21</f>
        <v>4</v>
      </c>
      <c r="J22" s="15">
        <f>'[65]2561'!$B$21</f>
        <v>4</v>
      </c>
      <c r="K22" s="2">
        <f>'[64]2561'!$B$21</f>
        <v>4</v>
      </c>
      <c r="L22" s="2">
        <f>'[65]2561'!$B$21</f>
        <v>4</v>
      </c>
    </row>
    <row r="23" spans="1:12" ht="18.95" customHeight="1" x14ac:dyDescent="0.45">
      <c r="A23" s="16" t="s">
        <v>41</v>
      </c>
      <c r="B23" s="15">
        <f t="shared" si="2"/>
        <v>0</v>
      </c>
      <c r="C23" s="15">
        <f>'[58]2561'!$B$22</f>
        <v>0</v>
      </c>
      <c r="D23" s="15">
        <f>'[59]2561'!$B$22</f>
        <v>0</v>
      </c>
      <c r="E23" s="15">
        <f>'[60]2561'!$B$22</f>
        <v>0</v>
      </c>
      <c r="F23" s="15">
        <f>'[61]2561'!$B$22</f>
        <v>0</v>
      </c>
      <c r="G23" s="15">
        <f>'[62]2561'!$B$22</f>
        <v>0</v>
      </c>
      <c r="H23" s="15">
        <f>'[63]2561'!$B$22</f>
        <v>0</v>
      </c>
      <c r="I23" s="15">
        <f>'[64]2561'!$B$22</f>
        <v>0</v>
      </c>
      <c r="J23" s="15">
        <f>'[65]2561'!$B$22</f>
        <v>0</v>
      </c>
      <c r="K23" s="2">
        <f>'[64]2561'!$B$22</f>
        <v>0</v>
      </c>
      <c r="L23" s="2">
        <f>'[65]2561'!$B$22</f>
        <v>0</v>
      </c>
    </row>
    <row r="24" spans="1:12" ht="18.95" customHeight="1" x14ac:dyDescent="0.45">
      <c r="A24" s="16" t="s">
        <v>42</v>
      </c>
      <c r="B24" s="15">
        <f t="shared" si="2"/>
        <v>19</v>
      </c>
      <c r="C24" s="15">
        <f>'[58]2561'!$B$23</f>
        <v>0</v>
      </c>
      <c r="D24" s="15">
        <f>'[59]2561'!$B$23</f>
        <v>0</v>
      </c>
      <c r="E24" s="15">
        <f>'[60]2561'!$B$23</f>
        <v>15</v>
      </c>
      <c r="F24" s="15">
        <f>'[61]2561'!$B$23</f>
        <v>2</v>
      </c>
      <c r="G24" s="15">
        <f>'[62]2561'!$B$23</f>
        <v>0</v>
      </c>
      <c r="H24" s="15">
        <f>'[63]2561'!$B$23</f>
        <v>0</v>
      </c>
      <c r="I24" s="15">
        <f>'[64]2561'!$B$23</f>
        <v>0</v>
      </c>
      <c r="J24" s="15">
        <f>'[65]2561'!$B$23</f>
        <v>2</v>
      </c>
    </row>
    <row r="25" spans="1:12" ht="18.95" customHeight="1" x14ac:dyDescent="0.45">
      <c r="A25" s="16" t="s">
        <v>43</v>
      </c>
      <c r="B25" s="15">
        <f t="shared" si="2"/>
        <v>314</v>
      </c>
      <c r="C25" s="15">
        <f>'[58]2561'!$B$24</f>
        <v>2</v>
      </c>
      <c r="D25" s="15">
        <f>'[59]2561'!$B$24</f>
        <v>6</v>
      </c>
      <c r="E25" s="15">
        <f>'[60]2561'!$B$24</f>
        <v>85</v>
      </c>
      <c r="F25" s="15">
        <f>'[61]2561'!$B$24</f>
        <v>16</v>
      </c>
      <c r="G25" s="15">
        <f>'[62]2561'!$B$24</f>
        <v>128</v>
      </c>
      <c r="H25" s="15">
        <f>'[63]2561'!$B$24</f>
        <v>47</v>
      </c>
      <c r="I25" s="15">
        <f>'[64]2561'!$B$24</f>
        <v>20</v>
      </c>
      <c r="J25" s="15">
        <f>'[65]2561'!$B$24</f>
        <v>10</v>
      </c>
    </row>
    <row r="26" spans="1:12" s="17" customFormat="1" ht="20.100000000000001" customHeight="1" x14ac:dyDescent="0.45">
      <c r="A26" s="59" t="s">
        <v>44</v>
      </c>
      <c r="B26" s="48">
        <f>B28+B32+B35</f>
        <v>8352</v>
      </c>
      <c r="C26" s="48">
        <f>C28+C32+C35</f>
        <v>1412</v>
      </c>
      <c r="D26" s="48">
        <f t="shared" ref="D26:J26" si="3">D28+D32+D35</f>
        <v>912</v>
      </c>
      <c r="E26" s="48">
        <f t="shared" si="3"/>
        <v>2775</v>
      </c>
      <c r="F26" s="48">
        <f t="shared" si="3"/>
        <v>879</v>
      </c>
      <c r="G26" s="48">
        <f t="shared" si="3"/>
        <v>913</v>
      </c>
      <c r="H26" s="48">
        <f t="shared" si="3"/>
        <v>209</v>
      </c>
      <c r="I26" s="48">
        <f t="shared" si="3"/>
        <v>770</v>
      </c>
      <c r="J26" s="48">
        <f t="shared" si="3"/>
        <v>482</v>
      </c>
    </row>
    <row r="27" spans="1:12" s="17" customFormat="1" ht="20.100000000000001" customHeight="1" x14ac:dyDescent="0.45">
      <c r="A27" s="60" t="s">
        <v>45</v>
      </c>
      <c r="B27" s="50"/>
      <c r="C27" s="50"/>
      <c r="D27" s="50"/>
      <c r="E27" s="50"/>
      <c r="F27" s="50"/>
      <c r="G27" s="50"/>
      <c r="H27" s="50"/>
      <c r="I27" s="50"/>
      <c r="J27" s="50"/>
    </row>
    <row r="28" spans="1:12" s="17" customFormat="1" ht="20.100000000000001" customHeight="1" x14ac:dyDescent="0.45">
      <c r="A28" s="18" t="s">
        <v>46</v>
      </c>
      <c r="B28" s="19">
        <f>SUM(C28:J28)</f>
        <v>512</v>
      </c>
      <c r="C28" s="19">
        <f>SUM(C29:C31)</f>
        <v>57</v>
      </c>
      <c r="D28" s="19">
        <f t="shared" ref="D28:J28" si="4">SUM(D29:D31)</f>
        <v>45</v>
      </c>
      <c r="E28" s="19">
        <f t="shared" si="4"/>
        <v>127</v>
      </c>
      <c r="F28" s="19">
        <f t="shared" si="4"/>
        <v>50</v>
      </c>
      <c r="G28" s="19">
        <f t="shared" si="4"/>
        <v>87</v>
      </c>
      <c r="H28" s="19">
        <f t="shared" si="4"/>
        <v>16</v>
      </c>
      <c r="I28" s="19">
        <f t="shared" si="4"/>
        <v>54</v>
      </c>
      <c r="J28" s="19">
        <f t="shared" si="4"/>
        <v>76</v>
      </c>
    </row>
    <row r="29" spans="1:12" ht="18.95" customHeight="1" x14ac:dyDescent="0.45">
      <c r="A29" s="20" t="s">
        <v>47</v>
      </c>
      <c r="B29" s="15">
        <f>SUM(C29:J29)</f>
        <v>125</v>
      </c>
      <c r="C29" s="15">
        <f>'[58]2561'!$B$27</f>
        <v>8</v>
      </c>
      <c r="D29" s="15">
        <f>'[59]2561'!$B$27</f>
        <v>16</v>
      </c>
      <c r="E29" s="15">
        <f>'[60]2561'!$B$27</f>
        <v>39</v>
      </c>
      <c r="F29" s="15">
        <f>'[61]2561'!$B$27</f>
        <v>3</v>
      </c>
      <c r="G29" s="15">
        <f>'[62]2561'!$B$27</f>
        <v>42</v>
      </c>
      <c r="H29" s="15">
        <f>'[63]2561'!$B$27</f>
        <v>4</v>
      </c>
      <c r="I29" s="15">
        <f>'[64]2561'!$B$27</f>
        <v>9</v>
      </c>
      <c r="J29" s="15">
        <f>'[65]2561'!$B$27</f>
        <v>4</v>
      </c>
    </row>
    <row r="30" spans="1:12" ht="18.95" customHeight="1" x14ac:dyDescent="0.45">
      <c r="A30" s="16" t="s">
        <v>48</v>
      </c>
      <c r="B30" s="15">
        <f t="shared" ref="B30:B34" si="5">SUM(C30:J30)</f>
        <v>342</v>
      </c>
      <c r="C30" s="15">
        <f>'[58]2561'!$B$33</f>
        <v>42</v>
      </c>
      <c r="D30" s="15">
        <f>'[59]2561'!$B$33</f>
        <v>29</v>
      </c>
      <c r="E30" s="15">
        <f>'[60]2561'!$B$33</f>
        <v>81</v>
      </c>
      <c r="F30" s="15">
        <f>'[61]2561'!$B$33</f>
        <v>35</v>
      </c>
      <c r="G30" s="15">
        <f>'[62]2561'!$B$33</f>
        <v>35</v>
      </c>
      <c r="H30" s="15">
        <f>'[63]2561'!$B$33</f>
        <v>12</v>
      </c>
      <c r="I30" s="15">
        <f>'[64]2561'!$B$33</f>
        <v>42</v>
      </c>
      <c r="J30" s="15">
        <f>'[65]2561'!$B$33</f>
        <v>66</v>
      </c>
    </row>
    <row r="31" spans="1:12" ht="18.95" customHeight="1" x14ac:dyDescent="0.45">
      <c r="A31" s="16" t="s">
        <v>49</v>
      </c>
      <c r="B31" s="15">
        <f t="shared" si="5"/>
        <v>45</v>
      </c>
      <c r="C31" s="15">
        <f>'[58]2561'!$B$36</f>
        <v>7</v>
      </c>
      <c r="D31" s="15">
        <f>'[59]2561'!$B$36</f>
        <v>0</v>
      </c>
      <c r="E31" s="15">
        <f>'[60]2561'!$B$36</f>
        <v>7</v>
      </c>
      <c r="F31" s="15">
        <f>'[61]2561'!$B$36</f>
        <v>12</v>
      </c>
      <c r="G31" s="15">
        <f>'[62]2561'!$B$36</f>
        <v>10</v>
      </c>
      <c r="H31" s="15">
        <f>'[63]2561'!$B$36</f>
        <v>0</v>
      </c>
      <c r="I31" s="15">
        <f>'[64]2561'!$B$36</f>
        <v>3</v>
      </c>
      <c r="J31" s="15">
        <f>'[65]2561'!$B$36</f>
        <v>6</v>
      </c>
    </row>
    <row r="32" spans="1:12" s="17" customFormat="1" ht="20.100000000000001" customHeight="1" x14ac:dyDescent="0.45">
      <c r="A32" s="21" t="s">
        <v>50</v>
      </c>
      <c r="B32" s="19">
        <f t="shared" si="5"/>
        <v>7840</v>
      </c>
      <c r="C32" s="19">
        <f>SUM(C33:C34)</f>
        <v>1355</v>
      </c>
      <c r="D32" s="19">
        <f t="shared" ref="D32:J32" si="6">SUM(D33:D34)</f>
        <v>867</v>
      </c>
      <c r="E32" s="19">
        <f t="shared" si="6"/>
        <v>2648</v>
      </c>
      <c r="F32" s="19">
        <f t="shared" si="6"/>
        <v>829</v>
      </c>
      <c r="G32" s="19">
        <f t="shared" si="6"/>
        <v>826</v>
      </c>
      <c r="H32" s="19">
        <f t="shared" si="6"/>
        <v>193</v>
      </c>
      <c r="I32" s="19">
        <f t="shared" si="6"/>
        <v>716</v>
      </c>
      <c r="J32" s="19">
        <f t="shared" si="6"/>
        <v>406</v>
      </c>
    </row>
    <row r="33" spans="1:10" ht="18.95" customHeight="1" x14ac:dyDescent="0.45">
      <c r="A33" s="20" t="s">
        <v>51</v>
      </c>
      <c r="B33" s="15">
        <f t="shared" si="5"/>
        <v>3476</v>
      </c>
      <c r="C33" s="11">
        <f>'[58]2561'!$B$40</f>
        <v>345</v>
      </c>
      <c r="D33" s="11">
        <f>'[59]2561'!$B$40</f>
        <v>344</v>
      </c>
      <c r="E33" s="11">
        <f>'[60]2561'!$B$40</f>
        <v>1397</v>
      </c>
      <c r="F33" s="11">
        <f>'[61]2561'!$B$40</f>
        <v>333</v>
      </c>
      <c r="G33" s="11">
        <f>'[62]2561'!$B$40</f>
        <v>334</v>
      </c>
      <c r="H33" s="11">
        <f>'[63]2561'!$B$40</f>
        <v>59</v>
      </c>
      <c r="I33" s="11">
        <f>'[64]2561'!$B$40</f>
        <v>482</v>
      </c>
      <c r="J33" s="11">
        <f>'[65]2561'!$B$40</f>
        <v>182</v>
      </c>
    </row>
    <row r="34" spans="1:10" ht="18.95" customHeight="1" x14ac:dyDescent="0.45">
      <c r="A34" s="16" t="s">
        <v>52</v>
      </c>
      <c r="B34" s="15">
        <f t="shared" si="5"/>
        <v>4364</v>
      </c>
      <c r="C34" s="11">
        <f>'[58]2561'!$B$43</f>
        <v>1010</v>
      </c>
      <c r="D34" s="11">
        <f>'[59]2561'!$B$43</f>
        <v>523</v>
      </c>
      <c r="E34" s="11">
        <f>'[60]2561'!$B$43</f>
        <v>1251</v>
      </c>
      <c r="F34" s="11">
        <f>'[61]2561'!$B$43</f>
        <v>496</v>
      </c>
      <c r="G34" s="11">
        <f>'[62]2561'!$B$43</f>
        <v>492</v>
      </c>
      <c r="H34" s="11">
        <f>'[63]2561'!$B$43</f>
        <v>134</v>
      </c>
      <c r="I34" s="11">
        <f>'[64]2561'!$B$43</f>
        <v>234</v>
      </c>
      <c r="J34" s="11">
        <f>'[65]2561'!$B$43</f>
        <v>224</v>
      </c>
    </row>
    <row r="35" spans="1:10" s="17" customFormat="1" x14ac:dyDescent="0.45">
      <c r="A35" s="45" t="s">
        <v>247</v>
      </c>
      <c r="B35" s="44">
        <f>SUM(C35:J35)</f>
        <v>0</v>
      </c>
      <c r="C35" s="46">
        <f>'[58]2561'!$B$46</f>
        <v>0</v>
      </c>
      <c r="D35" s="46">
        <f>'[59]2561'!$B$46</f>
        <v>0</v>
      </c>
      <c r="E35" s="46">
        <f>'[60]2561'!$B$46</f>
        <v>0</v>
      </c>
      <c r="F35" s="46">
        <f>'[61]2561'!$B$46</f>
        <v>0</v>
      </c>
      <c r="G35" s="46">
        <f>'[62]2561'!$B$46</f>
        <v>0</v>
      </c>
      <c r="H35" s="46">
        <f>'[63]2561'!$B$46</f>
        <v>0</v>
      </c>
      <c r="I35" s="46">
        <f>'[64]2561'!$B$46</f>
        <v>0</v>
      </c>
      <c r="J35" s="46">
        <f>'[65]2561'!$B$46</f>
        <v>0</v>
      </c>
    </row>
    <row r="36" spans="1:10" x14ac:dyDescent="0.45">
      <c r="A36" s="23" t="str">
        <f>Central!A36</f>
        <v>กลุ่มสถิติการขนส่ง  กองแผนงาน  กรมการขนส่งทางบก</v>
      </c>
    </row>
    <row r="37" spans="1:10" x14ac:dyDescent="0.45">
      <c r="A37" s="24"/>
    </row>
  </sheetData>
  <phoneticPr fontId="1" type="noConversion"/>
  <printOptions verticalCentered="1"/>
  <pageMargins left="0.34" right="0.22" top="0.15748031496063" bottom="0.15748031496063" header="0.15748031496063" footer="0.15748031496063"/>
  <pageSetup paperSize="9" scale="85" orientation="landscape" horizontalDpi="180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37"/>
  <sheetViews>
    <sheetView workbookViewId="0">
      <pane xSplit="1" ySplit="4" topLeftCell="B5" activePane="bottomRight" state="frozen"/>
      <selection pane="topRight"/>
      <selection pane="bottomLeft"/>
      <selection pane="bottomRight" activeCell="Q35" sqref="C35:Q35"/>
    </sheetView>
  </sheetViews>
  <sheetFormatPr defaultRowHeight="21" x14ac:dyDescent="0.45"/>
  <cols>
    <col min="1" max="1" width="70.83203125" style="2" customWidth="1"/>
    <col min="2" max="26" width="20.83203125" style="2" customWidth="1"/>
    <col min="27" max="16384" width="9.33203125" style="2"/>
  </cols>
  <sheetData>
    <row r="1" spans="1:17" ht="23.25" x14ac:dyDescent="0.5">
      <c r="A1" s="1" t="s">
        <v>249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45">
      <c r="Q2" s="4" t="s">
        <v>0</v>
      </c>
    </row>
    <row r="3" spans="1:17" s="17" customFormat="1" ht="19.5" customHeight="1" x14ac:dyDescent="0.45">
      <c r="A3" s="55" t="s">
        <v>1</v>
      </c>
      <c r="B3" s="55" t="s">
        <v>165</v>
      </c>
      <c r="C3" s="56" t="s">
        <v>166</v>
      </c>
      <c r="D3" s="56" t="s">
        <v>167</v>
      </c>
      <c r="E3" s="56" t="s">
        <v>168</v>
      </c>
      <c r="F3" s="56" t="s">
        <v>169</v>
      </c>
      <c r="G3" s="56" t="s">
        <v>170</v>
      </c>
      <c r="H3" s="56" t="s">
        <v>171</v>
      </c>
      <c r="I3" s="56" t="s">
        <v>172</v>
      </c>
      <c r="J3" s="56" t="s">
        <v>173</v>
      </c>
      <c r="K3" s="56" t="s">
        <v>174</v>
      </c>
      <c r="L3" s="56" t="s">
        <v>175</v>
      </c>
      <c r="M3" s="56" t="s">
        <v>176</v>
      </c>
      <c r="N3" s="56" t="s">
        <v>177</v>
      </c>
      <c r="O3" s="56" t="s">
        <v>178</v>
      </c>
      <c r="P3" s="56" t="s">
        <v>215</v>
      </c>
      <c r="Q3" s="56" t="s">
        <v>179</v>
      </c>
    </row>
    <row r="4" spans="1:17" s="17" customFormat="1" ht="20.100000000000001" customHeight="1" x14ac:dyDescent="0.45">
      <c r="A4" s="57" t="s">
        <v>12</v>
      </c>
      <c r="B4" s="58" t="s">
        <v>180</v>
      </c>
      <c r="C4" s="58" t="s">
        <v>181</v>
      </c>
      <c r="D4" s="58" t="s">
        <v>182</v>
      </c>
      <c r="E4" s="58" t="s">
        <v>183</v>
      </c>
      <c r="F4" s="58" t="s">
        <v>184</v>
      </c>
      <c r="G4" s="58" t="s">
        <v>185</v>
      </c>
      <c r="H4" s="58" t="s">
        <v>186</v>
      </c>
      <c r="I4" s="58" t="s">
        <v>187</v>
      </c>
      <c r="J4" s="58" t="s">
        <v>188</v>
      </c>
      <c r="K4" s="58" t="s">
        <v>189</v>
      </c>
      <c r="L4" s="58" t="s">
        <v>190</v>
      </c>
      <c r="M4" s="58" t="s">
        <v>191</v>
      </c>
      <c r="N4" s="58" t="s">
        <v>192</v>
      </c>
      <c r="O4" s="58" t="s">
        <v>193</v>
      </c>
      <c r="P4" s="58" t="s">
        <v>216</v>
      </c>
      <c r="Q4" s="58" t="s">
        <v>194</v>
      </c>
    </row>
    <row r="5" spans="1:17" s="7" customFormat="1" ht="24.95" customHeight="1" x14ac:dyDescent="0.45">
      <c r="A5" s="5" t="s">
        <v>23</v>
      </c>
      <c r="B5" s="6">
        <f>B7+B26</f>
        <v>359839</v>
      </c>
      <c r="C5" s="6">
        <f>C7+C26</f>
        <v>20152</v>
      </c>
      <c r="D5" s="6">
        <f t="shared" ref="D5:Q5" si="0">D7+D26</f>
        <v>8290</v>
      </c>
      <c r="E5" s="6">
        <f t="shared" si="0"/>
        <v>49104</v>
      </c>
      <c r="F5" s="6">
        <f t="shared" si="0"/>
        <v>8756</v>
      </c>
      <c r="G5" s="6">
        <f t="shared" si="0"/>
        <v>48979</v>
      </c>
      <c r="H5" s="6">
        <f t="shared" si="0"/>
        <v>20985</v>
      </c>
      <c r="I5" s="6">
        <f t="shared" si="0"/>
        <v>40975</v>
      </c>
      <c r="J5" s="6">
        <f t="shared" si="0"/>
        <v>15550</v>
      </c>
      <c r="K5" s="6">
        <f t="shared" si="0"/>
        <v>30204</v>
      </c>
      <c r="L5" s="6">
        <f t="shared" si="0"/>
        <v>49501</v>
      </c>
      <c r="M5" s="6">
        <f t="shared" si="0"/>
        <v>7882</v>
      </c>
      <c r="N5" s="6">
        <f t="shared" si="0"/>
        <v>20990</v>
      </c>
      <c r="O5" s="6">
        <f t="shared" si="0"/>
        <v>15101</v>
      </c>
      <c r="P5" s="6">
        <f t="shared" si="0"/>
        <v>2889</v>
      </c>
      <c r="Q5" s="6">
        <f t="shared" si="0"/>
        <v>20481</v>
      </c>
    </row>
    <row r="6" spans="1:17" s="7" customFormat="1" ht="20.100000000000001" customHeight="1" x14ac:dyDescent="0.45">
      <c r="A6" s="8" t="s">
        <v>24</v>
      </c>
      <c r="B6" s="9"/>
      <c r="C6" s="9"/>
      <c r="D6" s="9"/>
      <c r="E6" s="27"/>
      <c r="F6" s="27"/>
      <c r="G6" s="27"/>
      <c r="H6" s="28"/>
      <c r="I6" s="28"/>
      <c r="J6" s="28"/>
      <c r="K6" s="9"/>
      <c r="L6" s="28"/>
      <c r="M6" s="28"/>
      <c r="N6" s="28"/>
      <c r="O6" s="28"/>
      <c r="P6" s="28"/>
      <c r="Q6" s="67"/>
    </row>
    <row r="7" spans="1:17" s="13" customFormat="1" ht="20.100000000000001" customHeight="1" x14ac:dyDescent="0.45">
      <c r="A7" s="59" t="s">
        <v>25</v>
      </c>
      <c r="B7" s="48">
        <f>SUM(B9:B25)</f>
        <v>349735</v>
      </c>
      <c r="C7" s="48">
        <f>SUM(C9:C25)</f>
        <v>19514</v>
      </c>
      <c r="D7" s="48">
        <f t="shared" ref="D7:Q7" si="1">SUM(D9:D25)</f>
        <v>8106</v>
      </c>
      <c r="E7" s="48">
        <f t="shared" si="1"/>
        <v>47093</v>
      </c>
      <c r="F7" s="48">
        <f t="shared" si="1"/>
        <v>8383</v>
      </c>
      <c r="G7" s="48">
        <f t="shared" si="1"/>
        <v>47889</v>
      </c>
      <c r="H7" s="48">
        <f t="shared" si="1"/>
        <v>20288</v>
      </c>
      <c r="I7" s="48">
        <f t="shared" si="1"/>
        <v>39182</v>
      </c>
      <c r="J7" s="48">
        <f t="shared" si="1"/>
        <v>15115</v>
      </c>
      <c r="K7" s="48">
        <f t="shared" si="1"/>
        <v>29732</v>
      </c>
      <c r="L7" s="48">
        <f t="shared" si="1"/>
        <v>48027</v>
      </c>
      <c r="M7" s="48">
        <f t="shared" si="1"/>
        <v>7721</v>
      </c>
      <c r="N7" s="48">
        <f t="shared" si="1"/>
        <v>20780</v>
      </c>
      <c r="O7" s="48">
        <f t="shared" si="1"/>
        <v>14826</v>
      </c>
      <c r="P7" s="48">
        <f t="shared" si="1"/>
        <v>2889</v>
      </c>
      <c r="Q7" s="48">
        <f t="shared" si="1"/>
        <v>20190</v>
      </c>
    </row>
    <row r="8" spans="1:17" s="13" customFormat="1" ht="20.100000000000001" customHeight="1" x14ac:dyDescent="0.45">
      <c r="A8" s="60" t="s">
        <v>26</v>
      </c>
      <c r="B8" s="50"/>
      <c r="C8" s="50"/>
      <c r="D8" s="50"/>
      <c r="E8" s="49"/>
      <c r="F8" s="49"/>
      <c r="G8" s="49"/>
      <c r="H8" s="49"/>
      <c r="I8" s="49"/>
      <c r="J8" s="49"/>
      <c r="K8" s="50"/>
      <c r="L8" s="49"/>
      <c r="M8" s="49"/>
      <c r="N8" s="49"/>
      <c r="O8" s="49"/>
      <c r="P8" s="49"/>
      <c r="Q8" s="49"/>
    </row>
    <row r="9" spans="1:17" ht="18.95" customHeight="1" x14ac:dyDescent="0.45">
      <c r="A9" s="14" t="s">
        <v>27</v>
      </c>
      <c r="B9" s="15">
        <f>SUM(C9:Q9)</f>
        <v>63135</v>
      </c>
      <c r="C9" s="15">
        <f>'[66]2561'!$B$6</f>
        <v>3676</v>
      </c>
      <c r="D9" s="15">
        <f>'[67]2561'!$B$6</f>
        <v>924</v>
      </c>
      <c r="E9" s="15">
        <f>'[68]2561'!$B$6</f>
        <v>8902</v>
      </c>
      <c r="F9" s="15">
        <f>'[69]2561'!$B$6</f>
        <v>1438</v>
      </c>
      <c r="G9" s="15">
        <f>'[70]2561'!$B$6</f>
        <v>7606</v>
      </c>
      <c r="H9" s="15">
        <f>'[71]2561'!$B$6</f>
        <v>3968</v>
      </c>
      <c r="I9" s="15">
        <f>'[72]2561'!$B$6</f>
        <v>10892</v>
      </c>
      <c r="J9" s="15">
        <f>'[73]2561'!$B$6</f>
        <v>2702</v>
      </c>
      <c r="K9" s="15">
        <f>'[74]2561'!$B$6</f>
        <v>3132</v>
      </c>
      <c r="L9" s="15">
        <f>'[75]2561'!$B$6</f>
        <v>13011</v>
      </c>
      <c r="M9" s="15">
        <f>'[76]2561'!$B$6</f>
        <v>1185</v>
      </c>
      <c r="N9" s="15">
        <f>'[77]2561'!$B$6</f>
        <v>1935</v>
      </c>
      <c r="O9" s="15">
        <f>'[78]2561'!$B$6</f>
        <v>1274</v>
      </c>
      <c r="P9" s="15">
        <f>'[79]2561'!$B$6</f>
        <v>746</v>
      </c>
      <c r="Q9" s="15">
        <f>'[80]2561'!$B$6</f>
        <v>1744</v>
      </c>
    </row>
    <row r="10" spans="1:17" ht="18.95" customHeight="1" x14ac:dyDescent="0.45">
      <c r="A10" s="14" t="s">
        <v>28</v>
      </c>
      <c r="B10" s="15">
        <f t="shared" ref="B10:B25" si="2">SUM(C10:Q10)</f>
        <v>800</v>
      </c>
      <c r="C10" s="15">
        <f>'[66]2561'!$B$7</f>
        <v>32</v>
      </c>
      <c r="D10" s="15">
        <f>'[67]2561'!$B$7</f>
        <v>26</v>
      </c>
      <c r="E10" s="15">
        <f>'[68]2561'!$B$7</f>
        <v>95</v>
      </c>
      <c r="F10" s="15">
        <f>'[69]2561'!$B$7</f>
        <v>32</v>
      </c>
      <c r="G10" s="15">
        <f>'[70]2561'!$B$7</f>
        <v>62</v>
      </c>
      <c r="H10" s="15">
        <f>'[71]2561'!$B$7</f>
        <v>57</v>
      </c>
      <c r="I10" s="15">
        <f>'[72]2561'!$B$7</f>
        <v>176</v>
      </c>
      <c r="J10" s="15">
        <f>'[73]2561'!$B$7</f>
        <v>17</v>
      </c>
      <c r="K10" s="15">
        <f>'[74]2561'!$B$7</f>
        <v>51</v>
      </c>
      <c r="L10" s="15">
        <f>'[75]2561'!$B$7</f>
        <v>136</v>
      </c>
      <c r="M10" s="15">
        <f>'[76]2561'!$B$7</f>
        <v>16</v>
      </c>
      <c r="N10" s="15">
        <f>'[77]2561'!$B$7</f>
        <v>37</v>
      </c>
      <c r="O10" s="15">
        <f>'[78]2561'!$B$7</f>
        <v>25</v>
      </c>
      <c r="P10" s="15">
        <f>'[79]2561'!$B$7</f>
        <v>5</v>
      </c>
      <c r="Q10" s="15">
        <f>'[80]2561'!$B$7</f>
        <v>33</v>
      </c>
    </row>
    <row r="11" spans="1:17" ht="18.95" customHeight="1" x14ac:dyDescent="0.45">
      <c r="A11" s="14" t="s">
        <v>29</v>
      </c>
      <c r="B11" s="15">
        <f t="shared" si="2"/>
        <v>29185</v>
      </c>
      <c r="C11" s="15">
        <f>'[66]2561'!$B$8</f>
        <v>3396</v>
      </c>
      <c r="D11" s="15">
        <f>'[67]2561'!$B$8</f>
        <v>865</v>
      </c>
      <c r="E11" s="15">
        <f>'[68]2561'!$B$8</f>
        <v>4461</v>
      </c>
      <c r="F11" s="15">
        <f>'[69]2561'!$B$8</f>
        <v>1062</v>
      </c>
      <c r="G11" s="15">
        <f>'[70]2561'!$B$8</f>
        <v>4499</v>
      </c>
      <c r="H11" s="15">
        <f>'[71]2561'!$B$8</f>
        <v>2854</v>
      </c>
      <c r="I11" s="15">
        <f>'[72]2561'!$B$8</f>
        <v>2536</v>
      </c>
      <c r="J11" s="15">
        <f>'[73]2561'!$B$8</f>
        <v>1044</v>
      </c>
      <c r="K11" s="15">
        <f>'[74]2561'!$B$8</f>
        <v>1623</v>
      </c>
      <c r="L11" s="15">
        <f>'[75]2561'!$B$8</f>
        <v>3729</v>
      </c>
      <c r="M11" s="15">
        <f>'[76]2561'!$B$8</f>
        <v>424</v>
      </c>
      <c r="N11" s="15">
        <f>'[77]2561'!$B$8</f>
        <v>804</v>
      </c>
      <c r="O11" s="15">
        <f>'[78]2561'!$B$8</f>
        <v>718</v>
      </c>
      <c r="P11" s="15">
        <f>'[79]2561'!$B$8</f>
        <v>291</v>
      </c>
      <c r="Q11" s="15">
        <f>'[80]2561'!$B$8</f>
        <v>879</v>
      </c>
    </row>
    <row r="12" spans="1:17" ht="18.95" customHeight="1" x14ac:dyDescent="0.45">
      <c r="A12" s="14" t="s">
        <v>30</v>
      </c>
      <c r="B12" s="15">
        <f t="shared" si="2"/>
        <v>1</v>
      </c>
      <c r="C12" s="15">
        <f>'[66]2561'!$B$9</f>
        <v>0</v>
      </c>
      <c r="D12" s="15">
        <f>'[67]2561'!$B$9</f>
        <v>0</v>
      </c>
      <c r="E12" s="15">
        <f>'[68]2561'!$B$9</f>
        <v>0</v>
      </c>
      <c r="F12" s="15">
        <f>'[69]2561'!$B$9</f>
        <v>0</v>
      </c>
      <c r="G12" s="15">
        <f>'[70]2561'!$B$9</f>
        <v>0</v>
      </c>
      <c r="H12" s="15">
        <f>'[71]2561'!$B$9</f>
        <v>0</v>
      </c>
      <c r="I12" s="15">
        <f>'[72]2561'!$B$9</f>
        <v>0</v>
      </c>
      <c r="J12" s="15">
        <f>'[73]2561'!$B$9</f>
        <v>0</v>
      </c>
      <c r="K12" s="15">
        <f>'[74]2561'!$B$9</f>
        <v>1</v>
      </c>
      <c r="L12" s="15">
        <f>'[75]2561'!$B$9</f>
        <v>0</v>
      </c>
      <c r="M12" s="15">
        <f>'[76]2561'!$B$9</f>
        <v>0</v>
      </c>
      <c r="N12" s="15">
        <f>'[77]2561'!$B$9</f>
        <v>0</v>
      </c>
      <c r="O12" s="15">
        <f>'[78]2561'!$B$9</f>
        <v>0</v>
      </c>
      <c r="P12" s="15">
        <f>'[79]2561'!$B$9</f>
        <v>0</v>
      </c>
      <c r="Q12" s="15">
        <f>'[80]2561'!$B$9</f>
        <v>0</v>
      </c>
    </row>
    <row r="13" spans="1:17" ht="18.95" customHeight="1" x14ac:dyDescent="0.45">
      <c r="A13" s="14" t="s">
        <v>31</v>
      </c>
      <c r="B13" s="15">
        <f t="shared" si="2"/>
        <v>0</v>
      </c>
      <c r="C13" s="15">
        <f>'[66]2561'!$B$10</f>
        <v>0</v>
      </c>
      <c r="D13" s="15">
        <f>'[67]2561'!$B$10</f>
        <v>0</v>
      </c>
      <c r="E13" s="15">
        <f>'[68]2561'!$B$10</f>
        <v>0</v>
      </c>
      <c r="F13" s="15">
        <f>'[69]2561'!$B$10</f>
        <v>0</v>
      </c>
      <c r="G13" s="15">
        <f>'[70]2561'!$B$10</f>
        <v>0</v>
      </c>
      <c r="H13" s="15">
        <f>'[71]2561'!$B$10</f>
        <v>0</v>
      </c>
      <c r="I13" s="15">
        <f>'[72]2561'!$B$10</f>
        <v>0</v>
      </c>
      <c r="J13" s="15">
        <f>'[73]2561'!$B$10</f>
        <v>0</v>
      </c>
      <c r="K13" s="15">
        <f>'[74]2561'!$B$10</f>
        <v>0</v>
      </c>
      <c r="L13" s="15">
        <f>'[75]2561'!$B$10</f>
        <v>0</v>
      </c>
      <c r="M13" s="15">
        <f>'[76]2561'!$B$10</f>
        <v>0</v>
      </c>
      <c r="N13" s="15">
        <f>'[77]2561'!$B$10</f>
        <v>0</v>
      </c>
      <c r="O13" s="15">
        <f>'[78]2561'!$B$10</f>
        <v>0</v>
      </c>
      <c r="P13" s="15">
        <f>'[79]2561'!$B$10</f>
        <v>0</v>
      </c>
      <c r="Q13" s="15">
        <f>'[80]2561'!$B$10</f>
        <v>0</v>
      </c>
    </row>
    <row r="14" spans="1:17" ht="18.95" customHeight="1" x14ac:dyDescent="0.45">
      <c r="A14" s="14" t="s">
        <v>32</v>
      </c>
      <c r="B14" s="15">
        <f t="shared" si="2"/>
        <v>119</v>
      </c>
      <c r="C14" s="15">
        <f>'[66]2561'!$B$11</f>
        <v>0</v>
      </c>
      <c r="D14" s="15">
        <f>'[67]2561'!$B$11</f>
        <v>0</v>
      </c>
      <c r="E14" s="15">
        <f>'[68]2561'!$B$11</f>
        <v>61</v>
      </c>
      <c r="F14" s="15">
        <f>'[69]2561'!$B$11</f>
        <v>0</v>
      </c>
      <c r="G14" s="15">
        <f>'[70]2561'!$B$11</f>
        <v>11</v>
      </c>
      <c r="H14" s="15">
        <f>'[71]2561'!$B$11</f>
        <v>7</v>
      </c>
      <c r="I14" s="15">
        <f>'[72]2561'!$B$11</f>
        <v>12</v>
      </c>
      <c r="J14" s="15">
        <f>'[73]2561'!$B$11</f>
        <v>0</v>
      </c>
      <c r="K14" s="15">
        <f>'[74]2561'!$B$11</f>
        <v>7</v>
      </c>
      <c r="L14" s="15">
        <f>'[75]2561'!$B$11</f>
        <v>20</v>
      </c>
      <c r="M14" s="15">
        <f>'[76]2561'!$B$11</f>
        <v>1</v>
      </c>
      <c r="N14" s="15">
        <f>'[77]2561'!$B$11</f>
        <v>0</v>
      </c>
      <c r="O14" s="15">
        <f>'[78]2561'!$B$11</f>
        <v>0</v>
      </c>
      <c r="P14" s="15">
        <f>'[79]2561'!$B$11</f>
        <v>0</v>
      </c>
      <c r="Q14" s="15">
        <f>'[80]2561'!$B$11</f>
        <v>0</v>
      </c>
    </row>
    <row r="15" spans="1:17" ht="18.95" customHeight="1" x14ac:dyDescent="0.45">
      <c r="A15" s="14" t="s">
        <v>33</v>
      </c>
      <c r="B15" s="15">
        <f t="shared" si="2"/>
        <v>6</v>
      </c>
      <c r="C15" s="15">
        <f>'[66]2561'!$B$14</f>
        <v>0</v>
      </c>
      <c r="D15" s="15">
        <f>'[67]2561'!$B$14</f>
        <v>0</v>
      </c>
      <c r="E15" s="15">
        <f>'[68]2561'!$B$14</f>
        <v>0</v>
      </c>
      <c r="F15" s="15">
        <f>'[69]2561'!$B$14</f>
        <v>0</v>
      </c>
      <c r="G15" s="15">
        <f>'[70]2561'!$B$14</f>
        <v>0</v>
      </c>
      <c r="H15" s="15">
        <f>'[71]2561'!$B$14</f>
        <v>0</v>
      </c>
      <c r="I15" s="15">
        <f>'[72]2561'!$B$14</f>
        <v>6</v>
      </c>
      <c r="J15" s="15">
        <f>'[73]2561'!$B$14</f>
        <v>0</v>
      </c>
      <c r="K15" s="15">
        <f>'[74]2561'!$B$14</f>
        <v>0</v>
      </c>
      <c r="L15" s="15">
        <f>'[75]2561'!$B$14</f>
        <v>0</v>
      </c>
      <c r="M15" s="15">
        <f>'[76]2561'!$B$14</f>
        <v>0</v>
      </c>
      <c r="N15" s="15">
        <f>'[77]2561'!$B$14</f>
        <v>0</v>
      </c>
      <c r="O15" s="15">
        <f>'[78]2561'!$B$14</f>
        <v>0</v>
      </c>
      <c r="P15" s="15">
        <f>'[79]2561'!$B$14</f>
        <v>0</v>
      </c>
      <c r="Q15" s="15">
        <f>'[80]2561'!$B$14</f>
        <v>0</v>
      </c>
    </row>
    <row r="16" spans="1:17" ht="18.95" customHeight="1" x14ac:dyDescent="0.45">
      <c r="A16" s="14" t="s">
        <v>34</v>
      </c>
      <c r="B16" s="15">
        <f t="shared" si="2"/>
        <v>4</v>
      </c>
      <c r="C16" s="15">
        <f>'[66]2561'!$B$15</f>
        <v>0</v>
      </c>
      <c r="D16" s="15">
        <f>'[67]2561'!$B$15</f>
        <v>0</v>
      </c>
      <c r="E16" s="15">
        <f>'[68]2561'!$B$15</f>
        <v>0</v>
      </c>
      <c r="F16" s="15">
        <f>'[69]2561'!$B$15</f>
        <v>0</v>
      </c>
      <c r="G16" s="15">
        <f>'[70]2561'!$B$15</f>
        <v>0</v>
      </c>
      <c r="H16" s="15">
        <f>'[71]2561'!$B$15</f>
        <v>0</v>
      </c>
      <c r="I16" s="15">
        <f>'[72]2561'!$B$15</f>
        <v>0</v>
      </c>
      <c r="J16" s="15">
        <f>'[73]2561'!$B$15</f>
        <v>0</v>
      </c>
      <c r="K16" s="15">
        <f>'[74]2561'!$B$15</f>
        <v>4</v>
      </c>
      <c r="L16" s="15">
        <f>'[75]2561'!$B$15</f>
        <v>0</v>
      </c>
      <c r="M16" s="15">
        <f>'[76]2561'!$B$15</f>
        <v>0</v>
      </c>
      <c r="N16" s="15">
        <f>'[77]2561'!$B$15</f>
        <v>0</v>
      </c>
      <c r="O16" s="15">
        <f>'[78]2561'!$B$15</f>
        <v>0</v>
      </c>
      <c r="P16" s="15">
        <f>'[79]2561'!$B$15</f>
        <v>0</v>
      </c>
      <c r="Q16" s="15">
        <f>'[80]2561'!$B$15</f>
        <v>0</v>
      </c>
    </row>
    <row r="17" spans="1:17" ht="18.95" customHeight="1" x14ac:dyDescent="0.45">
      <c r="A17" s="14" t="s">
        <v>35</v>
      </c>
      <c r="B17" s="15">
        <f t="shared" si="2"/>
        <v>148</v>
      </c>
      <c r="C17" s="15">
        <f>'[66]2561'!$B$16</f>
        <v>0</v>
      </c>
      <c r="D17" s="15">
        <f>'[67]2561'!$B$16</f>
        <v>0</v>
      </c>
      <c r="E17" s="15">
        <f>'[68]2561'!$B$16</f>
        <v>39</v>
      </c>
      <c r="F17" s="15">
        <f>'[69]2561'!$B$16</f>
        <v>16</v>
      </c>
      <c r="G17" s="15">
        <f>'[70]2561'!$B$16</f>
        <v>2</v>
      </c>
      <c r="H17" s="15">
        <f>'[71]2561'!$B$16</f>
        <v>2</v>
      </c>
      <c r="I17" s="15">
        <f>'[72]2561'!$B$16</f>
        <v>89</v>
      </c>
      <c r="J17" s="15">
        <f>'[73]2561'!$B$16</f>
        <v>0</v>
      </c>
      <c r="K17" s="15">
        <f>'[74]2561'!$B$16</f>
        <v>0</v>
      </c>
      <c r="L17" s="15">
        <f>'[75]2561'!$B$16</f>
        <v>0</v>
      </c>
      <c r="M17" s="15">
        <f>'[76]2561'!$B$16</f>
        <v>0</v>
      </c>
      <c r="N17" s="15">
        <f>'[77]2561'!$B$16</f>
        <v>0</v>
      </c>
      <c r="O17" s="15">
        <f>'[78]2561'!$B$16</f>
        <v>0</v>
      </c>
      <c r="P17" s="15">
        <f>'[79]2561'!$B$16</f>
        <v>0</v>
      </c>
      <c r="Q17" s="15">
        <f>'[80]2561'!$B$16</f>
        <v>0</v>
      </c>
    </row>
    <row r="18" spans="1:17" ht="18.95" customHeight="1" x14ac:dyDescent="0.45">
      <c r="A18" s="14" t="s">
        <v>36</v>
      </c>
      <c r="B18" s="15">
        <f t="shared" si="2"/>
        <v>98</v>
      </c>
      <c r="C18" s="15">
        <f>'[66]2561'!$B$17</f>
        <v>0</v>
      </c>
      <c r="D18" s="15">
        <f>'[67]2561'!$B$17</f>
        <v>0</v>
      </c>
      <c r="E18" s="15">
        <f>'[68]2561'!$B$17</f>
        <v>29</v>
      </c>
      <c r="F18" s="15">
        <f>'[69]2561'!$B$17</f>
        <v>4</v>
      </c>
      <c r="G18" s="15">
        <f>'[70]2561'!$B$17</f>
        <v>0</v>
      </c>
      <c r="H18" s="15">
        <f>'[71]2561'!$B$17</f>
        <v>16</v>
      </c>
      <c r="I18" s="15">
        <f>'[72]2561'!$B$17</f>
        <v>49</v>
      </c>
      <c r="J18" s="15">
        <f>'[73]2561'!$B$17</f>
        <v>0</v>
      </c>
      <c r="K18" s="15">
        <f>'[74]2561'!$B$17</f>
        <v>0</v>
      </c>
      <c r="L18" s="15">
        <f>'[75]2561'!$B$17</f>
        <v>0</v>
      </c>
      <c r="M18" s="15">
        <f>'[76]2561'!$B$17</f>
        <v>0</v>
      </c>
      <c r="N18" s="15">
        <f>'[77]2561'!$B$17</f>
        <v>0</v>
      </c>
      <c r="O18" s="15">
        <f>'[78]2561'!$B$17</f>
        <v>0</v>
      </c>
      <c r="P18" s="15">
        <f>'[79]2561'!$B$17</f>
        <v>0</v>
      </c>
      <c r="Q18" s="15">
        <f>'[80]2561'!$B$17</f>
        <v>0</v>
      </c>
    </row>
    <row r="19" spans="1:17" ht="18.95" customHeight="1" x14ac:dyDescent="0.45">
      <c r="A19" s="16" t="s">
        <v>37</v>
      </c>
      <c r="B19" s="15">
        <f t="shared" si="2"/>
        <v>1</v>
      </c>
      <c r="C19" s="15">
        <f>'[66]2561'!$B$18</f>
        <v>0</v>
      </c>
      <c r="D19" s="15">
        <f>'[67]2561'!$B$18</f>
        <v>0</v>
      </c>
      <c r="E19" s="15">
        <f>'[68]2561'!$B$18</f>
        <v>0</v>
      </c>
      <c r="F19" s="15">
        <f>'[69]2561'!$B$18</f>
        <v>0</v>
      </c>
      <c r="G19" s="15">
        <f>'[70]2561'!$B$18</f>
        <v>0</v>
      </c>
      <c r="H19" s="15">
        <f>'[71]2561'!$B$18</f>
        <v>0</v>
      </c>
      <c r="I19" s="15">
        <f>'[72]2561'!$B$18</f>
        <v>0</v>
      </c>
      <c r="J19" s="15">
        <f>'[73]2561'!$B$18</f>
        <v>0</v>
      </c>
      <c r="K19" s="15">
        <f>'[74]2561'!$B$18</f>
        <v>1</v>
      </c>
      <c r="L19" s="15">
        <f>'[75]2561'!$B$18</f>
        <v>0</v>
      </c>
      <c r="M19" s="15">
        <f>'[76]2561'!$B$18</f>
        <v>0</v>
      </c>
      <c r="N19" s="15">
        <f>'[77]2561'!$B$18</f>
        <v>0</v>
      </c>
      <c r="O19" s="15">
        <f>'[78]2561'!$B$18</f>
        <v>0</v>
      </c>
      <c r="P19" s="15">
        <f>'[79]2561'!$B$18</f>
        <v>0</v>
      </c>
      <c r="Q19" s="15">
        <f>'[80]2561'!$B$18</f>
        <v>0</v>
      </c>
    </row>
    <row r="20" spans="1:17" ht="18.95" customHeight="1" x14ac:dyDescent="0.45">
      <c r="A20" s="16" t="s">
        <v>38</v>
      </c>
      <c r="B20" s="15">
        <f t="shared" si="2"/>
        <v>254402</v>
      </c>
      <c r="C20" s="15">
        <f>'[66]2561'!$B$19</f>
        <v>12224</v>
      </c>
      <c r="D20" s="15">
        <f>'[67]2561'!$B$19</f>
        <v>6257</v>
      </c>
      <c r="E20" s="15">
        <f>'[68]2561'!$B$19</f>
        <v>32992</v>
      </c>
      <c r="F20" s="15">
        <f>'[69]2561'!$B$19</f>
        <v>5811</v>
      </c>
      <c r="G20" s="15">
        <f>'[70]2561'!$B$19</f>
        <v>35351</v>
      </c>
      <c r="H20" s="15">
        <f>'[71]2561'!$B$19</f>
        <v>13359</v>
      </c>
      <c r="I20" s="15">
        <f>'[72]2561'!$B$19</f>
        <v>25367</v>
      </c>
      <c r="J20" s="15">
        <f>'[73]2561'!$B$19</f>
        <v>11203</v>
      </c>
      <c r="K20" s="15">
        <f>'[74]2561'!$B$19</f>
        <v>24870</v>
      </c>
      <c r="L20" s="15">
        <f>'[75]2561'!$B$19</f>
        <v>30815</v>
      </c>
      <c r="M20" s="15">
        <f>'[76]2561'!$B$19</f>
        <v>6075</v>
      </c>
      <c r="N20" s="15">
        <f>'[77]2561'!$B$19</f>
        <v>17959</v>
      </c>
      <c r="O20" s="15">
        <f>'[78]2561'!$B$19</f>
        <v>12776</v>
      </c>
      <c r="P20" s="15">
        <f>'[79]2561'!$B$19</f>
        <v>1843</v>
      </c>
      <c r="Q20" s="15">
        <f>'[80]2561'!$B$19</f>
        <v>17500</v>
      </c>
    </row>
    <row r="21" spans="1:17" ht="18.95" customHeight="1" x14ac:dyDescent="0.45">
      <c r="A21" s="16" t="s">
        <v>39</v>
      </c>
      <c r="B21" s="15">
        <f t="shared" si="2"/>
        <v>1590</v>
      </c>
      <c r="C21" s="15">
        <f>'[66]2561'!$B$20</f>
        <v>177</v>
      </c>
      <c r="D21" s="15">
        <f>'[67]2561'!$B$20</f>
        <v>21</v>
      </c>
      <c r="E21" s="15">
        <f>'[68]2561'!$B$20</f>
        <v>495</v>
      </c>
      <c r="F21" s="15">
        <f>'[69]2561'!$B$20</f>
        <v>18</v>
      </c>
      <c r="G21" s="15">
        <f>'[70]2561'!$B$20</f>
        <v>332</v>
      </c>
      <c r="H21" s="15">
        <f>'[71]2561'!$B$20</f>
        <v>19</v>
      </c>
      <c r="I21" s="15">
        <f>'[72]2561'!$B$20</f>
        <v>23</v>
      </c>
      <c r="J21" s="15">
        <f>'[73]2561'!$B$20</f>
        <v>126</v>
      </c>
      <c r="K21" s="15">
        <f>'[74]2561'!$B$20</f>
        <v>20</v>
      </c>
      <c r="L21" s="15">
        <f>'[75]2561'!$B$20</f>
        <v>278</v>
      </c>
      <c r="M21" s="15">
        <f>'[76]2561'!$B$20</f>
        <v>9</v>
      </c>
      <c r="N21" s="15">
        <f>'[77]2561'!$B$20</f>
        <v>22</v>
      </c>
      <c r="O21" s="15">
        <f>'[78]2561'!$B$20</f>
        <v>17</v>
      </c>
      <c r="P21" s="15">
        <f>'[79]2561'!$B$20</f>
        <v>4</v>
      </c>
      <c r="Q21" s="15">
        <f>'[80]2561'!$B$20</f>
        <v>29</v>
      </c>
    </row>
    <row r="22" spans="1:17" ht="18.95" customHeight="1" x14ac:dyDescent="0.45">
      <c r="A22" s="16" t="s">
        <v>40</v>
      </c>
      <c r="B22" s="15">
        <f t="shared" si="2"/>
        <v>117</v>
      </c>
      <c r="C22" s="15">
        <f>'[66]2561'!$B$21</f>
        <v>8</v>
      </c>
      <c r="D22" s="15">
        <f>'[67]2561'!$B$21</f>
        <v>5</v>
      </c>
      <c r="E22" s="15">
        <f>'[68]2561'!$B$21</f>
        <v>17</v>
      </c>
      <c r="F22" s="15">
        <f>'[69]2561'!$B$21</f>
        <v>2</v>
      </c>
      <c r="G22" s="15">
        <f>'[70]2561'!$B$21</f>
        <v>17</v>
      </c>
      <c r="H22" s="15">
        <f>'[71]2561'!$B$21</f>
        <v>1</v>
      </c>
      <c r="I22" s="15">
        <f>'[72]2561'!$B$21</f>
        <v>0</v>
      </c>
      <c r="J22" s="15">
        <f>'[73]2561'!$B$21</f>
        <v>9</v>
      </c>
      <c r="K22" s="15">
        <f>'[74]2561'!$B$21</f>
        <v>7</v>
      </c>
      <c r="L22" s="15">
        <f>'[75]2561'!$B$21</f>
        <v>20</v>
      </c>
      <c r="M22" s="15">
        <f>'[76]2561'!$B$21</f>
        <v>0</v>
      </c>
      <c r="N22" s="15">
        <f>'[77]2561'!$B$21</f>
        <v>12</v>
      </c>
      <c r="O22" s="15">
        <f>'[78]2561'!$B$21</f>
        <v>16</v>
      </c>
      <c r="P22" s="15">
        <f>'[79]2561'!$B$21</f>
        <v>0</v>
      </c>
      <c r="Q22" s="15">
        <f>'[80]2561'!$B$21</f>
        <v>3</v>
      </c>
    </row>
    <row r="23" spans="1:17" ht="18.95" customHeight="1" x14ac:dyDescent="0.45">
      <c r="A23" s="16" t="s">
        <v>41</v>
      </c>
      <c r="B23" s="15">
        <f t="shared" si="2"/>
        <v>1</v>
      </c>
      <c r="C23" s="15">
        <f>'[66]2561'!$B$22</f>
        <v>0</v>
      </c>
      <c r="D23" s="15">
        <f>'[67]2561'!$B$22</f>
        <v>0</v>
      </c>
      <c r="E23" s="15">
        <f>'[68]2561'!$B$22</f>
        <v>0</v>
      </c>
      <c r="F23" s="15">
        <f>'[69]2561'!$B$22</f>
        <v>0</v>
      </c>
      <c r="G23" s="15">
        <f>'[70]2561'!$B$22</f>
        <v>1</v>
      </c>
      <c r="H23" s="15">
        <f>'[71]2561'!$B$22</f>
        <v>0</v>
      </c>
      <c r="I23" s="15">
        <f>'[72]2561'!$B$22</f>
        <v>0</v>
      </c>
      <c r="J23" s="15">
        <f>'[73]2561'!$B$22</f>
        <v>0</v>
      </c>
      <c r="K23" s="15">
        <f>'[74]2561'!$B$22</f>
        <v>0</v>
      </c>
      <c r="L23" s="15">
        <f>'[75]2561'!$B$22</f>
        <v>0</v>
      </c>
      <c r="M23" s="15">
        <f>'[76]2561'!$B$22</f>
        <v>0</v>
      </c>
      <c r="N23" s="15">
        <f>'[77]2561'!$B$22</f>
        <v>0</v>
      </c>
      <c r="O23" s="15">
        <f>'[78]2561'!$B$22</f>
        <v>0</v>
      </c>
      <c r="P23" s="15">
        <f>'[79]2561'!$B$22</f>
        <v>0</v>
      </c>
      <c r="Q23" s="15">
        <f>'[80]2561'!$B$22</f>
        <v>0</v>
      </c>
    </row>
    <row r="24" spans="1:17" ht="18.95" customHeight="1" x14ac:dyDescent="0.45">
      <c r="A24" s="16" t="s">
        <v>42</v>
      </c>
      <c r="B24" s="15">
        <f t="shared" si="2"/>
        <v>3</v>
      </c>
      <c r="C24" s="15">
        <f>'[66]2561'!$B$23</f>
        <v>0</v>
      </c>
      <c r="D24" s="15">
        <f>'[67]2561'!$B$23</f>
        <v>0</v>
      </c>
      <c r="E24" s="15">
        <f>'[68]2561'!$B$23</f>
        <v>1</v>
      </c>
      <c r="F24" s="15">
        <f>'[69]2561'!$B$23</f>
        <v>0</v>
      </c>
      <c r="G24" s="15">
        <f>'[70]2561'!$B$23</f>
        <v>0</v>
      </c>
      <c r="H24" s="15">
        <f>'[71]2561'!$B$23</f>
        <v>0</v>
      </c>
      <c r="I24" s="15">
        <f>'[72]2561'!$B$23</f>
        <v>1</v>
      </c>
      <c r="J24" s="15">
        <f>'[73]2561'!$B$23</f>
        <v>0</v>
      </c>
      <c r="K24" s="15">
        <f>'[74]2561'!$B$23</f>
        <v>0</v>
      </c>
      <c r="L24" s="15">
        <f>'[75]2561'!$B$23</f>
        <v>1</v>
      </c>
      <c r="M24" s="15">
        <f>'[76]2561'!$B$23</f>
        <v>0</v>
      </c>
      <c r="N24" s="15">
        <f>'[77]2561'!$B$23</f>
        <v>0</v>
      </c>
      <c r="O24" s="15">
        <f>'[78]2561'!$B$23</f>
        <v>0</v>
      </c>
      <c r="P24" s="15">
        <f>'[79]2561'!$B$23</f>
        <v>0</v>
      </c>
      <c r="Q24" s="15">
        <f>'[80]2561'!$B$23</f>
        <v>0</v>
      </c>
    </row>
    <row r="25" spans="1:17" ht="18.95" customHeight="1" x14ac:dyDescent="0.45">
      <c r="A25" s="16" t="s">
        <v>43</v>
      </c>
      <c r="B25" s="15">
        <f t="shared" si="2"/>
        <v>125</v>
      </c>
      <c r="C25" s="15">
        <f>'[66]2561'!$B$24</f>
        <v>1</v>
      </c>
      <c r="D25" s="15">
        <f>'[67]2561'!$B$24</f>
        <v>8</v>
      </c>
      <c r="E25" s="15">
        <f>'[68]2561'!$B$24</f>
        <v>1</v>
      </c>
      <c r="F25" s="15">
        <f>'[69]2561'!$B$24</f>
        <v>0</v>
      </c>
      <c r="G25" s="15">
        <f>'[70]2561'!$B$24</f>
        <v>8</v>
      </c>
      <c r="H25" s="15">
        <f>'[71]2561'!$B$24</f>
        <v>5</v>
      </c>
      <c r="I25" s="15">
        <f>'[72]2561'!$B$24</f>
        <v>31</v>
      </c>
      <c r="J25" s="15">
        <f>'[73]2561'!$B$24</f>
        <v>14</v>
      </c>
      <c r="K25" s="15">
        <f>'[74]2561'!$B$24</f>
        <v>16</v>
      </c>
      <c r="L25" s="15">
        <f>'[75]2561'!$B$24</f>
        <v>17</v>
      </c>
      <c r="M25" s="15">
        <f>'[76]2561'!$B$24</f>
        <v>11</v>
      </c>
      <c r="N25" s="15">
        <f>'[77]2561'!$B$24</f>
        <v>11</v>
      </c>
      <c r="O25" s="15">
        <f>'[78]2561'!$B$24</f>
        <v>0</v>
      </c>
      <c r="P25" s="15">
        <f>'[79]2561'!$B$24</f>
        <v>0</v>
      </c>
      <c r="Q25" s="15">
        <f>'[80]2561'!$B$24</f>
        <v>2</v>
      </c>
    </row>
    <row r="26" spans="1:17" s="17" customFormat="1" ht="20.100000000000001" customHeight="1" x14ac:dyDescent="0.45">
      <c r="A26" s="59" t="s">
        <v>44</v>
      </c>
      <c r="B26" s="48">
        <f>B28+B32+B35</f>
        <v>10104</v>
      </c>
      <c r="C26" s="48">
        <f>C28+C32+C35</f>
        <v>638</v>
      </c>
      <c r="D26" s="48">
        <f t="shared" ref="D26:Q26" si="3">D28+D32+D35</f>
        <v>184</v>
      </c>
      <c r="E26" s="48">
        <f t="shared" si="3"/>
        <v>2011</v>
      </c>
      <c r="F26" s="48">
        <f t="shared" si="3"/>
        <v>373</v>
      </c>
      <c r="G26" s="48">
        <f t="shared" si="3"/>
        <v>1090</v>
      </c>
      <c r="H26" s="48">
        <f t="shared" si="3"/>
        <v>697</v>
      </c>
      <c r="I26" s="48">
        <f t="shared" si="3"/>
        <v>1793</v>
      </c>
      <c r="J26" s="48">
        <f t="shared" si="3"/>
        <v>435</v>
      </c>
      <c r="K26" s="48">
        <f t="shared" si="3"/>
        <v>472</v>
      </c>
      <c r="L26" s="48">
        <f t="shared" si="3"/>
        <v>1474</v>
      </c>
      <c r="M26" s="48">
        <f t="shared" si="3"/>
        <v>161</v>
      </c>
      <c r="N26" s="48">
        <f t="shared" si="3"/>
        <v>210</v>
      </c>
      <c r="O26" s="48">
        <f t="shared" si="3"/>
        <v>275</v>
      </c>
      <c r="P26" s="48">
        <f t="shared" si="3"/>
        <v>0</v>
      </c>
      <c r="Q26" s="48">
        <f t="shared" si="3"/>
        <v>291</v>
      </c>
    </row>
    <row r="27" spans="1:17" s="17" customFormat="1" ht="20.100000000000001" customHeight="1" x14ac:dyDescent="0.45">
      <c r="A27" s="60" t="s">
        <v>45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</row>
    <row r="28" spans="1:17" s="17" customFormat="1" ht="20.100000000000001" customHeight="1" x14ac:dyDescent="0.45">
      <c r="A28" s="18" t="s">
        <v>46</v>
      </c>
      <c r="B28" s="19">
        <f>SUM(C28:Q28)</f>
        <v>3104</v>
      </c>
      <c r="C28" s="19">
        <f>SUM(C29:C31)</f>
        <v>48</v>
      </c>
      <c r="D28" s="19">
        <f t="shared" ref="D28:Q28" si="4">SUM(D29:D31)</f>
        <v>36</v>
      </c>
      <c r="E28" s="19">
        <f t="shared" si="4"/>
        <v>449</v>
      </c>
      <c r="F28" s="19">
        <f t="shared" si="4"/>
        <v>187</v>
      </c>
      <c r="G28" s="19">
        <f t="shared" si="4"/>
        <v>132</v>
      </c>
      <c r="H28" s="19">
        <f t="shared" si="4"/>
        <v>240</v>
      </c>
      <c r="I28" s="19">
        <f t="shared" si="4"/>
        <v>1489</v>
      </c>
      <c r="J28" s="19">
        <f t="shared" si="4"/>
        <v>46</v>
      </c>
      <c r="K28" s="19">
        <f t="shared" si="4"/>
        <v>50</v>
      </c>
      <c r="L28" s="19">
        <f t="shared" si="4"/>
        <v>219</v>
      </c>
      <c r="M28" s="19">
        <f t="shared" si="4"/>
        <v>55</v>
      </c>
      <c r="N28" s="19">
        <f t="shared" si="4"/>
        <v>51</v>
      </c>
      <c r="O28" s="19">
        <f t="shared" si="4"/>
        <v>71</v>
      </c>
      <c r="P28" s="19">
        <f t="shared" si="4"/>
        <v>0</v>
      </c>
      <c r="Q28" s="19">
        <f t="shared" si="4"/>
        <v>31</v>
      </c>
    </row>
    <row r="29" spans="1:17" ht="18.95" customHeight="1" x14ac:dyDescent="0.45">
      <c r="A29" s="20" t="s">
        <v>47</v>
      </c>
      <c r="B29" s="15">
        <f>SUM(C29:Q29)</f>
        <v>370</v>
      </c>
      <c r="C29" s="15">
        <f>'[66]2561'!$B$27</f>
        <v>17</v>
      </c>
      <c r="D29" s="15">
        <f>'[67]2561'!$B$27</f>
        <v>17</v>
      </c>
      <c r="E29" s="15">
        <f>'[68]2561'!$B$27</f>
        <v>122</v>
      </c>
      <c r="F29" s="15">
        <f>'[69]2561'!$B$27</f>
        <v>3</v>
      </c>
      <c r="G29" s="15">
        <f>'[70]2561'!$B$27</f>
        <v>54</v>
      </c>
      <c r="H29" s="15">
        <f>'[71]2561'!$B$27</f>
        <v>22</v>
      </c>
      <c r="I29" s="15">
        <f>'[72]2561'!$B$27</f>
        <v>16</v>
      </c>
      <c r="J29" s="15">
        <f>'[73]2561'!$B$27</f>
        <v>7</v>
      </c>
      <c r="K29" s="15">
        <f>'[74]2561'!$B$27</f>
        <v>12</v>
      </c>
      <c r="L29" s="15">
        <f>'[75]2561'!$B$27</f>
        <v>44</v>
      </c>
      <c r="M29" s="15">
        <f>'[76]2561'!$B$27</f>
        <v>7</v>
      </c>
      <c r="N29" s="15">
        <f>'[77]2561'!$B$27</f>
        <v>15</v>
      </c>
      <c r="O29" s="15">
        <f>'[78]2561'!$B$27</f>
        <v>29</v>
      </c>
      <c r="P29" s="15">
        <f>'[79]2561'!$B$27</f>
        <v>0</v>
      </c>
      <c r="Q29" s="15">
        <f>'[80]2561'!$B$27</f>
        <v>5</v>
      </c>
    </row>
    <row r="30" spans="1:17" ht="18.95" customHeight="1" x14ac:dyDescent="0.45">
      <c r="A30" s="16" t="s">
        <v>48</v>
      </c>
      <c r="B30" s="15">
        <f t="shared" ref="B30:B34" si="5">SUM(C30:Q30)</f>
        <v>2634</v>
      </c>
      <c r="C30" s="15">
        <f>'[66]2561'!$B$33</f>
        <v>28</v>
      </c>
      <c r="D30" s="15">
        <f>'[67]2561'!$B$33</f>
        <v>19</v>
      </c>
      <c r="E30" s="15">
        <f>'[68]2561'!$B$33</f>
        <v>318</v>
      </c>
      <c r="F30" s="15">
        <f>'[69]2561'!$B$33</f>
        <v>181</v>
      </c>
      <c r="G30" s="15">
        <f>'[70]2561'!$B$33</f>
        <v>64</v>
      </c>
      <c r="H30" s="15">
        <f>'[71]2561'!$B$33</f>
        <v>212</v>
      </c>
      <c r="I30" s="15">
        <f>'[72]2561'!$B$33</f>
        <v>1459</v>
      </c>
      <c r="J30" s="15">
        <f>'[73]2561'!$B$33</f>
        <v>34</v>
      </c>
      <c r="K30" s="15">
        <f>'[74]2561'!$B$33</f>
        <v>30</v>
      </c>
      <c r="L30" s="15">
        <f>'[75]2561'!$B$33</f>
        <v>158</v>
      </c>
      <c r="M30" s="15">
        <f>'[76]2561'!$B$33</f>
        <v>47</v>
      </c>
      <c r="N30" s="15">
        <f>'[77]2561'!$B$33</f>
        <v>32</v>
      </c>
      <c r="O30" s="15">
        <f>'[78]2561'!$B$33</f>
        <v>33</v>
      </c>
      <c r="P30" s="15">
        <f>'[79]2561'!$B$33</f>
        <v>0</v>
      </c>
      <c r="Q30" s="15">
        <f>'[80]2561'!$B$33</f>
        <v>19</v>
      </c>
    </row>
    <row r="31" spans="1:17" ht="18.95" customHeight="1" x14ac:dyDescent="0.45">
      <c r="A31" s="16" t="s">
        <v>49</v>
      </c>
      <c r="B31" s="15">
        <f t="shared" si="5"/>
        <v>100</v>
      </c>
      <c r="C31" s="15">
        <f>'[66]2561'!$B$36</f>
        <v>3</v>
      </c>
      <c r="D31" s="15">
        <f>'[67]2561'!$B$36</f>
        <v>0</v>
      </c>
      <c r="E31" s="15">
        <f>'[68]2561'!$B$36</f>
        <v>9</v>
      </c>
      <c r="F31" s="15">
        <f>'[69]2561'!$B$36</f>
        <v>3</v>
      </c>
      <c r="G31" s="15">
        <f>'[70]2561'!$B$36</f>
        <v>14</v>
      </c>
      <c r="H31" s="15">
        <f>'[71]2561'!$B$36</f>
        <v>6</v>
      </c>
      <c r="I31" s="15">
        <f>'[72]2561'!$B$36</f>
        <v>14</v>
      </c>
      <c r="J31" s="15">
        <f>'[73]2561'!$B$36</f>
        <v>5</v>
      </c>
      <c r="K31" s="15">
        <f>'[74]2561'!$B$36</f>
        <v>8</v>
      </c>
      <c r="L31" s="15">
        <f>'[75]2561'!$B$36</f>
        <v>17</v>
      </c>
      <c r="M31" s="15">
        <f>'[76]2561'!$B$36</f>
        <v>1</v>
      </c>
      <c r="N31" s="15">
        <f>'[77]2561'!$B$36</f>
        <v>4</v>
      </c>
      <c r="O31" s="15">
        <f>'[78]2561'!$B$36</f>
        <v>9</v>
      </c>
      <c r="P31" s="15">
        <f>'[79]2561'!$B$36</f>
        <v>0</v>
      </c>
      <c r="Q31" s="15">
        <f>'[80]2561'!$B$36</f>
        <v>7</v>
      </c>
    </row>
    <row r="32" spans="1:17" s="17" customFormat="1" ht="20.100000000000001" customHeight="1" x14ac:dyDescent="0.45">
      <c r="A32" s="21" t="s">
        <v>50</v>
      </c>
      <c r="B32" s="19">
        <f>SUM(C32:Q32)</f>
        <v>7000</v>
      </c>
      <c r="C32" s="19">
        <f>SUM(C33:C34)</f>
        <v>590</v>
      </c>
      <c r="D32" s="19">
        <f t="shared" ref="D32:Q32" si="6">SUM(D33:D34)</f>
        <v>148</v>
      </c>
      <c r="E32" s="19">
        <f t="shared" si="6"/>
        <v>1562</v>
      </c>
      <c r="F32" s="19">
        <f t="shared" si="6"/>
        <v>186</v>
      </c>
      <c r="G32" s="19">
        <f t="shared" si="6"/>
        <v>958</v>
      </c>
      <c r="H32" s="19">
        <f t="shared" si="6"/>
        <v>457</v>
      </c>
      <c r="I32" s="19">
        <f t="shared" si="6"/>
        <v>304</v>
      </c>
      <c r="J32" s="19">
        <f t="shared" si="6"/>
        <v>389</v>
      </c>
      <c r="K32" s="19">
        <f t="shared" si="6"/>
        <v>422</v>
      </c>
      <c r="L32" s="19">
        <f t="shared" si="6"/>
        <v>1255</v>
      </c>
      <c r="M32" s="19">
        <f t="shared" si="6"/>
        <v>106</v>
      </c>
      <c r="N32" s="19">
        <f t="shared" si="6"/>
        <v>159</v>
      </c>
      <c r="O32" s="19">
        <f t="shared" si="6"/>
        <v>204</v>
      </c>
      <c r="P32" s="19">
        <f t="shared" si="6"/>
        <v>0</v>
      </c>
      <c r="Q32" s="19">
        <f t="shared" si="6"/>
        <v>260</v>
      </c>
    </row>
    <row r="33" spans="1:17" ht="18.95" customHeight="1" x14ac:dyDescent="0.45">
      <c r="A33" s="20" t="s">
        <v>51</v>
      </c>
      <c r="B33" s="15">
        <f t="shared" si="5"/>
        <v>2086</v>
      </c>
      <c r="C33" s="11">
        <f>'[66]2561'!$B$40</f>
        <v>258</v>
      </c>
      <c r="D33" s="11">
        <f>'[67]2561'!$B$40</f>
        <v>30</v>
      </c>
      <c r="E33" s="11">
        <f>'[68]2561'!$B$40</f>
        <v>449</v>
      </c>
      <c r="F33" s="11">
        <f>'[69]2561'!$B$40</f>
        <v>24</v>
      </c>
      <c r="G33" s="11">
        <f>'[70]2561'!$B$40</f>
        <v>119</v>
      </c>
      <c r="H33" s="11">
        <f>'[71]2561'!$B$40</f>
        <v>114</v>
      </c>
      <c r="I33" s="11">
        <f>'[72]2561'!$B$40</f>
        <v>30</v>
      </c>
      <c r="J33" s="11">
        <f>'[73]2561'!$B$40</f>
        <v>90</v>
      </c>
      <c r="K33" s="11">
        <f>'[74]2561'!$B$40</f>
        <v>144</v>
      </c>
      <c r="L33" s="11">
        <f>'[75]2561'!$B$40</f>
        <v>727</v>
      </c>
      <c r="M33" s="11">
        <f>'[76]2561'!$B$40</f>
        <v>25</v>
      </c>
      <c r="N33" s="11">
        <f>'[77]2561'!$B$40</f>
        <v>8</v>
      </c>
      <c r="O33" s="11">
        <f>'[78]2561'!$B$40</f>
        <v>54</v>
      </c>
      <c r="P33" s="11">
        <f>'[79]2561'!$B$40</f>
        <v>0</v>
      </c>
      <c r="Q33" s="11">
        <f>'[80]2561'!$B$40</f>
        <v>14</v>
      </c>
    </row>
    <row r="34" spans="1:17" ht="18.95" customHeight="1" x14ac:dyDescent="0.45">
      <c r="A34" s="16" t="s">
        <v>52</v>
      </c>
      <c r="B34" s="15">
        <f t="shared" si="5"/>
        <v>4914</v>
      </c>
      <c r="C34" s="11">
        <f>'[66]2561'!$B$43</f>
        <v>332</v>
      </c>
      <c r="D34" s="11">
        <f>'[67]2561'!$B$43</f>
        <v>118</v>
      </c>
      <c r="E34" s="11">
        <f>'[68]2561'!$B$43</f>
        <v>1113</v>
      </c>
      <c r="F34" s="11">
        <f>'[69]2561'!$B$43</f>
        <v>162</v>
      </c>
      <c r="G34" s="11">
        <f>'[70]2561'!$B$43</f>
        <v>839</v>
      </c>
      <c r="H34" s="11">
        <f>'[71]2561'!$B$43</f>
        <v>343</v>
      </c>
      <c r="I34" s="11">
        <f>'[72]2561'!$B$43</f>
        <v>274</v>
      </c>
      <c r="J34" s="11">
        <f>'[73]2561'!$B$43</f>
        <v>299</v>
      </c>
      <c r="K34" s="11">
        <f>'[74]2561'!$B$43</f>
        <v>278</v>
      </c>
      <c r="L34" s="11">
        <f>'[75]2561'!$B$43</f>
        <v>528</v>
      </c>
      <c r="M34" s="11">
        <f>'[76]2561'!$B$43</f>
        <v>81</v>
      </c>
      <c r="N34" s="11">
        <f>'[77]2561'!$B$43</f>
        <v>151</v>
      </c>
      <c r="O34" s="11">
        <f>'[78]2561'!$B$43</f>
        <v>150</v>
      </c>
      <c r="P34" s="11">
        <f>'[79]2561'!$B$43</f>
        <v>0</v>
      </c>
      <c r="Q34" s="11">
        <f>'[80]2561'!$B$43</f>
        <v>246</v>
      </c>
    </row>
    <row r="35" spans="1:17" s="17" customFormat="1" x14ac:dyDescent="0.45">
      <c r="A35" s="45" t="s">
        <v>247</v>
      </c>
      <c r="B35" s="44">
        <f>SUM(C35:Q35)</f>
        <v>0</v>
      </c>
      <c r="C35" s="43">
        <f>'[66]2561'!$B$46</f>
        <v>0</v>
      </c>
      <c r="D35" s="43">
        <f>'[67]2561'!$B$46</f>
        <v>0</v>
      </c>
      <c r="E35" s="43">
        <f>'[68]2561'!$B$46</f>
        <v>0</v>
      </c>
      <c r="F35" s="43">
        <f>'[69]2561'!$B$46</f>
        <v>0</v>
      </c>
      <c r="G35" s="43">
        <f>'[70]2561'!$B$46</f>
        <v>0</v>
      </c>
      <c r="H35" s="43">
        <f>'[71]2561'!$B$46</f>
        <v>0</v>
      </c>
      <c r="I35" s="43">
        <f>'[72]2561'!$B$46</f>
        <v>0</v>
      </c>
      <c r="J35" s="43">
        <f>'[73]2561'!$B$46</f>
        <v>0</v>
      </c>
      <c r="K35" s="43">
        <f>'[74]2561'!$B$46</f>
        <v>0</v>
      </c>
      <c r="L35" s="43">
        <f>'[75]2561'!$B$46</f>
        <v>0</v>
      </c>
      <c r="M35" s="43">
        <f>'[76]2561'!$B$46</f>
        <v>0</v>
      </c>
      <c r="N35" s="43">
        <f>'[77]2561'!$B$46</f>
        <v>0</v>
      </c>
      <c r="O35" s="43">
        <f>'[78]2561'!$B$46</f>
        <v>0</v>
      </c>
      <c r="P35" s="43">
        <f>'[79]2561'!$B$46</f>
        <v>0</v>
      </c>
      <c r="Q35" s="43">
        <f>'[80]2561'!$B$46</f>
        <v>0</v>
      </c>
    </row>
    <row r="36" spans="1:17" x14ac:dyDescent="0.45">
      <c r="A36" s="23" t="str">
        <f>Central!A36</f>
        <v>กลุ่มสถิติการขนส่ง  กองแผนงาน  กรมการขนส่งทางบก</v>
      </c>
    </row>
    <row r="37" spans="1:17" x14ac:dyDescent="0.45">
      <c r="A37" s="24"/>
    </row>
  </sheetData>
  <phoneticPr fontId="1" type="noConversion"/>
  <pageMargins left="0.32" right="0.19" top="0.15748031496063" bottom="0.15748031496063" header="0.15748031496063" footer="0.15748031496063"/>
  <pageSetup paperSize="9" scale="85" orientation="landscape" horizontalDpi="180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32"/>
  <sheetViews>
    <sheetView view="pageBreakPreview" zoomScale="90" zoomScaleNormal="100" zoomScaleSheetLayoutView="90" workbookViewId="0">
      <pane xSplit="2" ySplit="3" topLeftCell="C4" activePane="bottomRight" state="frozen"/>
      <selection activeCell="F8" sqref="F8"/>
      <selection pane="topRight" activeCell="F8" sqref="F8"/>
      <selection pane="bottomLeft" activeCell="F8" sqref="F8"/>
      <selection pane="bottomRight" activeCell="F5" sqref="F5"/>
    </sheetView>
  </sheetViews>
  <sheetFormatPr defaultRowHeight="21" x14ac:dyDescent="0.45"/>
  <cols>
    <col min="1" max="1" width="14.83203125" style="71" customWidth="1"/>
    <col min="2" max="2" width="34.6640625" style="71" customWidth="1"/>
    <col min="3" max="4" width="12" style="71" customWidth="1"/>
    <col min="5" max="6" width="12.5" style="71" customWidth="1"/>
    <col min="7" max="8" width="11.33203125" style="71" customWidth="1"/>
    <col min="9" max="10" width="12.5" style="71" customWidth="1"/>
    <col min="11" max="12" width="11.33203125" style="71" customWidth="1"/>
    <col min="13" max="13" width="12.5" style="74" customWidth="1"/>
    <col min="14" max="14" width="12.5" style="71" customWidth="1"/>
    <col min="15" max="256" width="9.33203125" style="71"/>
    <col min="257" max="257" width="14.83203125" style="71" customWidth="1"/>
    <col min="258" max="258" width="33.33203125" style="71" customWidth="1"/>
    <col min="259" max="260" width="12" style="71" customWidth="1"/>
    <col min="261" max="262" width="12.5" style="71" customWidth="1"/>
    <col min="263" max="264" width="11.33203125" style="71" customWidth="1"/>
    <col min="265" max="266" width="12.5" style="71" customWidth="1"/>
    <col min="267" max="268" width="11.33203125" style="71" customWidth="1"/>
    <col min="269" max="270" width="12.5" style="71" customWidth="1"/>
    <col min="271" max="512" width="9.33203125" style="71"/>
    <col min="513" max="513" width="14.83203125" style="71" customWidth="1"/>
    <col min="514" max="514" width="33.33203125" style="71" customWidth="1"/>
    <col min="515" max="516" width="12" style="71" customWidth="1"/>
    <col min="517" max="518" width="12.5" style="71" customWidth="1"/>
    <col min="519" max="520" width="11.33203125" style="71" customWidth="1"/>
    <col min="521" max="522" width="12.5" style="71" customWidth="1"/>
    <col min="523" max="524" width="11.33203125" style="71" customWidth="1"/>
    <col min="525" max="526" width="12.5" style="71" customWidth="1"/>
    <col min="527" max="768" width="9.33203125" style="71"/>
    <col min="769" max="769" width="14.83203125" style="71" customWidth="1"/>
    <col min="770" max="770" width="33.33203125" style="71" customWidth="1"/>
    <col min="771" max="772" width="12" style="71" customWidth="1"/>
    <col min="773" max="774" width="12.5" style="71" customWidth="1"/>
    <col min="775" max="776" width="11.33203125" style="71" customWidth="1"/>
    <col min="777" max="778" width="12.5" style="71" customWidth="1"/>
    <col min="779" max="780" width="11.33203125" style="71" customWidth="1"/>
    <col min="781" max="782" width="12.5" style="71" customWidth="1"/>
    <col min="783" max="1024" width="9.33203125" style="71"/>
    <col min="1025" max="1025" width="14.83203125" style="71" customWidth="1"/>
    <col min="1026" max="1026" width="33.33203125" style="71" customWidth="1"/>
    <col min="1027" max="1028" width="12" style="71" customWidth="1"/>
    <col min="1029" max="1030" width="12.5" style="71" customWidth="1"/>
    <col min="1031" max="1032" width="11.33203125" style="71" customWidth="1"/>
    <col min="1033" max="1034" width="12.5" style="71" customWidth="1"/>
    <col min="1035" max="1036" width="11.33203125" style="71" customWidth="1"/>
    <col min="1037" max="1038" width="12.5" style="71" customWidth="1"/>
    <col min="1039" max="1280" width="9.33203125" style="71"/>
    <col min="1281" max="1281" width="14.83203125" style="71" customWidth="1"/>
    <col min="1282" max="1282" width="33.33203125" style="71" customWidth="1"/>
    <col min="1283" max="1284" width="12" style="71" customWidth="1"/>
    <col min="1285" max="1286" width="12.5" style="71" customWidth="1"/>
    <col min="1287" max="1288" width="11.33203125" style="71" customWidth="1"/>
    <col min="1289" max="1290" width="12.5" style="71" customWidth="1"/>
    <col min="1291" max="1292" width="11.33203125" style="71" customWidth="1"/>
    <col min="1293" max="1294" width="12.5" style="71" customWidth="1"/>
    <col min="1295" max="1536" width="9.33203125" style="71"/>
    <col min="1537" max="1537" width="14.83203125" style="71" customWidth="1"/>
    <col min="1538" max="1538" width="33.33203125" style="71" customWidth="1"/>
    <col min="1539" max="1540" width="12" style="71" customWidth="1"/>
    <col min="1541" max="1542" width="12.5" style="71" customWidth="1"/>
    <col min="1543" max="1544" width="11.33203125" style="71" customWidth="1"/>
    <col min="1545" max="1546" width="12.5" style="71" customWidth="1"/>
    <col min="1547" max="1548" width="11.33203125" style="71" customWidth="1"/>
    <col min="1549" max="1550" width="12.5" style="71" customWidth="1"/>
    <col min="1551" max="1792" width="9.33203125" style="71"/>
    <col min="1793" max="1793" width="14.83203125" style="71" customWidth="1"/>
    <col min="1794" max="1794" width="33.33203125" style="71" customWidth="1"/>
    <col min="1795" max="1796" width="12" style="71" customWidth="1"/>
    <col min="1797" max="1798" width="12.5" style="71" customWidth="1"/>
    <col min="1799" max="1800" width="11.33203125" style="71" customWidth="1"/>
    <col min="1801" max="1802" width="12.5" style="71" customWidth="1"/>
    <col min="1803" max="1804" width="11.33203125" style="71" customWidth="1"/>
    <col min="1805" max="1806" width="12.5" style="71" customWidth="1"/>
    <col min="1807" max="2048" width="9.33203125" style="71"/>
    <col min="2049" max="2049" width="14.83203125" style="71" customWidth="1"/>
    <col min="2050" max="2050" width="33.33203125" style="71" customWidth="1"/>
    <col min="2051" max="2052" width="12" style="71" customWidth="1"/>
    <col min="2053" max="2054" width="12.5" style="71" customWidth="1"/>
    <col min="2055" max="2056" width="11.33203125" style="71" customWidth="1"/>
    <col min="2057" max="2058" width="12.5" style="71" customWidth="1"/>
    <col min="2059" max="2060" width="11.33203125" style="71" customWidth="1"/>
    <col min="2061" max="2062" width="12.5" style="71" customWidth="1"/>
    <col min="2063" max="2304" width="9.33203125" style="71"/>
    <col min="2305" max="2305" width="14.83203125" style="71" customWidth="1"/>
    <col min="2306" max="2306" width="33.33203125" style="71" customWidth="1"/>
    <col min="2307" max="2308" width="12" style="71" customWidth="1"/>
    <col min="2309" max="2310" width="12.5" style="71" customWidth="1"/>
    <col min="2311" max="2312" width="11.33203125" style="71" customWidth="1"/>
    <col min="2313" max="2314" width="12.5" style="71" customWidth="1"/>
    <col min="2315" max="2316" width="11.33203125" style="71" customWidth="1"/>
    <col min="2317" max="2318" width="12.5" style="71" customWidth="1"/>
    <col min="2319" max="2560" width="9.33203125" style="71"/>
    <col min="2561" max="2561" width="14.83203125" style="71" customWidth="1"/>
    <col min="2562" max="2562" width="33.33203125" style="71" customWidth="1"/>
    <col min="2563" max="2564" width="12" style="71" customWidth="1"/>
    <col min="2565" max="2566" width="12.5" style="71" customWidth="1"/>
    <col min="2567" max="2568" width="11.33203125" style="71" customWidth="1"/>
    <col min="2569" max="2570" width="12.5" style="71" customWidth="1"/>
    <col min="2571" max="2572" width="11.33203125" style="71" customWidth="1"/>
    <col min="2573" max="2574" width="12.5" style="71" customWidth="1"/>
    <col min="2575" max="2816" width="9.33203125" style="71"/>
    <col min="2817" max="2817" width="14.83203125" style="71" customWidth="1"/>
    <col min="2818" max="2818" width="33.33203125" style="71" customWidth="1"/>
    <col min="2819" max="2820" width="12" style="71" customWidth="1"/>
    <col min="2821" max="2822" width="12.5" style="71" customWidth="1"/>
    <col min="2823" max="2824" width="11.33203125" style="71" customWidth="1"/>
    <col min="2825" max="2826" width="12.5" style="71" customWidth="1"/>
    <col min="2827" max="2828" width="11.33203125" style="71" customWidth="1"/>
    <col min="2829" max="2830" width="12.5" style="71" customWidth="1"/>
    <col min="2831" max="3072" width="9.33203125" style="71"/>
    <col min="3073" max="3073" width="14.83203125" style="71" customWidth="1"/>
    <col min="3074" max="3074" width="33.33203125" style="71" customWidth="1"/>
    <col min="3075" max="3076" width="12" style="71" customWidth="1"/>
    <col min="3077" max="3078" width="12.5" style="71" customWidth="1"/>
    <col min="3079" max="3080" width="11.33203125" style="71" customWidth="1"/>
    <col min="3081" max="3082" width="12.5" style="71" customWidth="1"/>
    <col min="3083" max="3084" width="11.33203125" style="71" customWidth="1"/>
    <col min="3085" max="3086" width="12.5" style="71" customWidth="1"/>
    <col min="3087" max="3328" width="9.33203125" style="71"/>
    <col min="3329" max="3329" width="14.83203125" style="71" customWidth="1"/>
    <col min="3330" max="3330" width="33.33203125" style="71" customWidth="1"/>
    <col min="3331" max="3332" width="12" style="71" customWidth="1"/>
    <col min="3333" max="3334" width="12.5" style="71" customWidth="1"/>
    <col min="3335" max="3336" width="11.33203125" style="71" customWidth="1"/>
    <col min="3337" max="3338" width="12.5" style="71" customWidth="1"/>
    <col min="3339" max="3340" width="11.33203125" style="71" customWidth="1"/>
    <col min="3341" max="3342" width="12.5" style="71" customWidth="1"/>
    <col min="3343" max="3584" width="9.33203125" style="71"/>
    <col min="3585" max="3585" width="14.83203125" style="71" customWidth="1"/>
    <col min="3586" max="3586" width="33.33203125" style="71" customWidth="1"/>
    <col min="3587" max="3588" width="12" style="71" customWidth="1"/>
    <col min="3589" max="3590" width="12.5" style="71" customWidth="1"/>
    <col min="3591" max="3592" width="11.33203125" style="71" customWidth="1"/>
    <col min="3593" max="3594" width="12.5" style="71" customWidth="1"/>
    <col min="3595" max="3596" width="11.33203125" style="71" customWidth="1"/>
    <col min="3597" max="3598" width="12.5" style="71" customWidth="1"/>
    <col min="3599" max="3840" width="9.33203125" style="71"/>
    <col min="3841" max="3841" width="14.83203125" style="71" customWidth="1"/>
    <col min="3842" max="3842" width="33.33203125" style="71" customWidth="1"/>
    <col min="3843" max="3844" width="12" style="71" customWidth="1"/>
    <col min="3845" max="3846" width="12.5" style="71" customWidth="1"/>
    <col min="3847" max="3848" width="11.33203125" style="71" customWidth="1"/>
    <col min="3849" max="3850" width="12.5" style="71" customWidth="1"/>
    <col min="3851" max="3852" width="11.33203125" style="71" customWidth="1"/>
    <col min="3853" max="3854" width="12.5" style="71" customWidth="1"/>
    <col min="3855" max="4096" width="9.33203125" style="71"/>
    <col min="4097" max="4097" width="14.83203125" style="71" customWidth="1"/>
    <col min="4098" max="4098" width="33.33203125" style="71" customWidth="1"/>
    <col min="4099" max="4100" width="12" style="71" customWidth="1"/>
    <col min="4101" max="4102" width="12.5" style="71" customWidth="1"/>
    <col min="4103" max="4104" width="11.33203125" style="71" customWidth="1"/>
    <col min="4105" max="4106" width="12.5" style="71" customWidth="1"/>
    <col min="4107" max="4108" width="11.33203125" style="71" customWidth="1"/>
    <col min="4109" max="4110" width="12.5" style="71" customWidth="1"/>
    <col min="4111" max="4352" width="9.33203125" style="71"/>
    <col min="4353" max="4353" width="14.83203125" style="71" customWidth="1"/>
    <col min="4354" max="4354" width="33.33203125" style="71" customWidth="1"/>
    <col min="4355" max="4356" width="12" style="71" customWidth="1"/>
    <col min="4357" max="4358" width="12.5" style="71" customWidth="1"/>
    <col min="4359" max="4360" width="11.33203125" style="71" customWidth="1"/>
    <col min="4361" max="4362" width="12.5" style="71" customWidth="1"/>
    <col min="4363" max="4364" width="11.33203125" style="71" customWidth="1"/>
    <col min="4365" max="4366" width="12.5" style="71" customWidth="1"/>
    <col min="4367" max="4608" width="9.33203125" style="71"/>
    <col min="4609" max="4609" width="14.83203125" style="71" customWidth="1"/>
    <col min="4610" max="4610" width="33.33203125" style="71" customWidth="1"/>
    <col min="4611" max="4612" width="12" style="71" customWidth="1"/>
    <col min="4613" max="4614" width="12.5" style="71" customWidth="1"/>
    <col min="4615" max="4616" width="11.33203125" style="71" customWidth="1"/>
    <col min="4617" max="4618" width="12.5" style="71" customWidth="1"/>
    <col min="4619" max="4620" width="11.33203125" style="71" customWidth="1"/>
    <col min="4621" max="4622" width="12.5" style="71" customWidth="1"/>
    <col min="4623" max="4864" width="9.33203125" style="71"/>
    <col min="4865" max="4865" width="14.83203125" style="71" customWidth="1"/>
    <col min="4866" max="4866" width="33.33203125" style="71" customWidth="1"/>
    <col min="4867" max="4868" width="12" style="71" customWidth="1"/>
    <col min="4869" max="4870" width="12.5" style="71" customWidth="1"/>
    <col min="4871" max="4872" width="11.33203125" style="71" customWidth="1"/>
    <col min="4873" max="4874" width="12.5" style="71" customWidth="1"/>
    <col min="4875" max="4876" width="11.33203125" style="71" customWidth="1"/>
    <col min="4877" max="4878" width="12.5" style="71" customWidth="1"/>
    <col min="4879" max="5120" width="9.33203125" style="71"/>
    <col min="5121" max="5121" width="14.83203125" style="71" customWidth="1"/>
    <col min="5122" max="5122" width="33.33203125" style="71" customWidth="1"/>
    <col min="5123" max="5124" width="12" style="71" customWidth="1"/>
    <col min="5125" max="5126" width="12.5" style="71" customWidth="1"/>
    <col min="5127" max="5128" width="11.33203125" style="71" customWidth="1"/>
    <col min="5129" max="5130" width="12.5" style="71" customWidth="1"/>
    <col min="5131" max="5132" width="11.33203125" style="71" customWidth="1"/>
    <col min="5133" max="5134" width="12.5" style="71" customWidth="1"/>
    <col min="5135" max="5376" width="9.33203125" style="71"/>
    <col min="5377" max="5377" width="14.83203125" style="71" customWidth="1"/>
    <col min="5378" max="5378" width="33.33203125" style="71" customWidth="1"/>
    <col min="5379" max="5380" width="12" style="71" customWidth="1"/>
    <col min="5381" max="5382" width="12.5" style="71" customWidth="1"/>
    <col min="5383" max="5384" width="11.33203125" style="71" customWidth="1"/>
    <col min="5385" max="5386" width="12.5" style="71" customWidth="1"/>
    <col min="5387" max="5388" width="11.33203125" style="71" customWidth="1"/>
    <col min="5389" max="5390" width="12.5" style="71" customWidth="1"/>
    <col min="5391" max="5632" width="9.33203125" style="71"/>
    <col min="5633" max="5633" width="14.83203125" style="71" customWidth="1"/>
    <col min="5634" max="5634" width="33.33203125" style="71" customWidth="1"/>
    <col min="5635" max="5636" width="12" style="71" customWidth="1"/>
    <col min="5637" max="5638" width="12.5" style="71" customWidth="1"/>
    <col min="5639" max="5640" width="11.33203125" style="71" customWidth="1"/>
    <col min="5641" max="5642" width="12.5" style="71" customWidth="1"/>
    <col min="5643" max="5644" width="11.33203125" style="71" customWidth="1"/>
    <col min="5645" max="5646" width="12.5" style="71" customWidth="1"/>
    <col min="5647" max="5888" width="9.33203125" style="71"/>
    <col min="5889" max="5889" width="14.83203125" style="71" customWidth="1"/>
    <col min="5890" max="5890" width="33.33203125" style="71" customWidth="1"/>
    <col min="5891" max="5892" width="12" style="71" customWidth="1"/>
    <col min="5893" max="5894" width="12.5" style="71" customWidth="1"/>
    <col min="5895" max="5896" width="11.33203125" style="71" customWidth="1"/>
    <col min="5897" max="5898" width="12.5" style="71" customWidth="1"/>
    <col min="5899" max="5900" width="11.33203125" style="71" customWidth="1"/>
    <col min="5901" max="5902" width="12.5" style="71" customWidth="1"/>
    <col min="5903" max="6144" width="9.33203125" style="71"/>
    <col min="6145" max="6145" width="14.83203125" style="71" customWidth="1"/>
    <col min="6146" max="6146" width="33.33203125" style="71" customWidth="1"/>
    <col min="6147" max="6148" width="12" style="71" customWidth="1"/>
    <col min="6149" max="6150" width="12.5" style="71" customWidth="1"/>
    <col min="6151" max="6152" width="11.33203125" style="71" customWidth="1"/>
    <col min="6153" max="6154" width="12.5" style="71" customWidth="1"/>
    <col min="6155" max="6156" width="11.33203125" style="71" customWidth="1"/>
    <col min="6157" max="6158" width="12.5" style="71" customWidth="1"/>
    <col min="6159" max="6400" width="9.33203125" style="71"/>
    <col min="6401" max="6401" width="14.83203125" style="71" customWidth="1"/>
    <col min="6402" max="6402" width="33.33203125" style="71" customWidth="1"/>
    <col min="6403" max="6404" width="12" style="71" customWidth="1"/>
    <col min="6405" max="6406" width="12.5" style="71" customWidth="1"/>
    <col min="6407" max="6408" width="11.33203125" style="71" customWidth="1"/>
    <col min="6409" max="6410" width="12.5" style="71" customWidth="1"/>
    <col min="6411" max="6412" width="11.33203125" style="71" customWidth="1"/>
    <col min="6413" max="6414" width="12.5" style="71" customWidth="1"/>
    <col min="6415" max="6656" width="9.33203125" style="71"/>
    <col min="6657" max="6657" width="14.83203125" style="71" customWidth="1"/>
    <col min="6658" max="6658" width="33.33203125" style="71" customWidth="1"/>
    <col min="6659" max="6660" width="12" style="71" customWidth="1"/>
    <col min="6661" max="6662" width="12.5" style="71" customWidth="1"/>
    <col min="6663" max="6664" width="11.33203125" style="71" customWidth="1"/>
    <col min="6665" max="6666" width="12.5" style="71" customWidth="1"/>
    <col min="6667" max="6668" width="11.33203125" style="71" customWidth="1"/>
    <col min="6669" max="6670" width="12.5" style="71" customWidth="1"/>
    <col min="6671" max="6912" width="9.33203125" style="71"/>
    <col min="6913" max="6913" width="14.83203125" style="71" customWidth="1"/>
    <col min="6914" max="6914" width="33.33203125" style="71" customWidth="1"/>
    <col min="6915" max="6916" width="12" style="71" customWidth="1"/>
    <col min="6917" max="6918" width="12.5" style="71" customWidth="1"/>
    <col min="6919" max="6920" width="11.33203125" style="71" customWidth="1"/>
    <col min="6921" max="6922" width="12.5" style="71" customWidth="1"/>
    <col min="6923" max="6924" width="11.33203125" style="71" customWidth="1"/>
    <col min="6925" max="6926" width="12.5" style="71" customWidth="1"/>
    <col min="6927" max="7168" width="9.33203125" style="71"/>
    <col min="7169" max="7169" width="14.83203125" style="71" customWidth="1"/>
    <col min="7170" max="7170" width="33.33203125" style="71" customWidth="1"/>
    <col min="7171" max="7172" width="12" style="71" customWidth="1"/>
    <col min="7173" max="7174" width="12.5" style="71" customWidth="1"/>
    <col min="7175" max="7176" width="11.33203125" style="71" customWidth="1"/>
    <col min="7177" max="7178" width="12.5" style="71" customWidth="1"/>
    <col min="7179" max="7180" width="11.33203125" style="71" customWidth="1"/>
    <col min="7181" max="7182" width="12.5" style="71" customWidth="1"/>
    <col min="7183" max="7424" width="9.33203125" style="71"/>
    <col min="7425" max="7425" width="14.83203125" style="71" customWidth="1"/>
    <col min="7426" max="7426" width="33.33203125" style="71" customWidth="1"/>
    <col min="7427" max="7428" width="12" style="71" customWidth="1"/>
    <col min="7429" max="7430" width="12.5" style="71" customWidth="1"/>
    <col min="7431" max="7432" width="11.33203125" style="71" customWidth="1"/>
    <col min="7433" max="7434" width="12.5" style="71" customWidth="1"/>
    <col min="7435" max="7436" width="11.33203125" style="71" customWidth="1"/>
    <col min="7437" max="7438" width="12.5" style="71" customWidth="1"/>
    <col min="7439" max="7680" width="9.33203125" style="71"/>
    <col min="7681" max="7681" width="14.83203125" style="71" customWidth="1"/>
    <col min="7682" max="7682" width="33.33203125" style="71" customWidth="1"/>
    <col min="7683" max="7684" width="12" style="71" customWidth="1"/>
    <col min="7685" max="7686" width="12.5" style="71" customWidth="1"/>
    <col min="7687" max="7688" width="11.33203125" style="71" customWidth="1"/>
    <col min="7689" max="7690" width="12.5" style="71" customWidth="1"/>
    <col min="7691" max="7692" width="11.33203125" style="71" customWidth="1"/>
    <col min="7693" max="7694" width="12.5" style="71" customWidth="1"/>
    <col min="7695" max="7936" width="9.33203125" style="71"/>
    <col min="7937" max="7937" width="14.83203125" style="71" customWidth="1"/>
    <col min="7938" max="7938" width="33.33203125" style="71" customWidth="1"/>
    <col min="7939" max="7940" width="12" style="71" customWidth="1"/>
    <col min="7941" max="7942" width="12.5" style="71" customWidth="1"/>
    <col min="7943" max="7944" width="11.33203125" style="71" customWidth="1"/>
    <col min="7945" max="7946" width="12.5" style="71" customWidth="1"/>
    <col min="7947" max="7948" width="11.33203125" style="71" customWidth="1"/>
    <col min="7949" max="7950" width="12.5" style="71" customWidth="1"/>
    <col min="7951" max="8192" width="9.33203125" style="71"/>
    <col min="8193" max="8193" width="14.83203125" style="71" customWidth="1"/>
    <col min="8194" max="8194" width="33.33203125" style="71" customWidth="1"/>
    <col min="8195" max="8196" width="12" style="71" customWidth="1"/>
    <col min="8197" max="8198" width="12.5" style="71" customWidth="1"/>
    <col min="8199" max="8200" width="11.33203125" style="71" customWidth="1"/>
    <col min="8201" max="8202" width="12.5" style="71" customWidth="1"/>
    <col min="8203" max="8204" width="11.33203125" style="71" customWidth="1"/>
    <col min="8205" max="8206" width="12.5" style="71" customWidth="1"/>
    <col min="8207" max="8448" width="9.33203125" style="71"/>
    <col min="8449" max="8449" width="14.83203125" style="71" customWidth="1"/>
    <col min="8450" max="8450" width="33.33203125" style="71" customWidth="1"/>
    <col min="8451" max="8452" width="12" style="71" customWidth="1"/>
    <col min="8453" max="8454" width="12.5" style="71" customWidth="1"/>
    <col min="8455" max="8456" width="11.33203125" style="71" customWidth="1"/>
    <col min="8457" max="8458" width="12.5" style="71" customWidth="1"/>
    <col min="8459" max="8460" width="11.33203125" style="71" customWidth="1"/>
    <col min="8461" max="8462" width="12.5" style="71" customWidth="1"/>
    <col min="8463" max="8704" width="9.33203125" style="71"/>
    <col min="8705" max="8705" width="14.83203125" style="71" customWidth="1"/>
    <col min="8706" max="8706" width="33.33203125" style="71" customWidth="1"/>
    <col min="8707" max="8708" width="12" style="71" customWidth="1"/>
    <col min="8709" max="8710" width="12.5" style="71" customWidth="1"/>
    <col min="8711" max="8712" width="11.33203125" style="71" customWidth="1"/>
    <col min="8713" max="8714" width="12.5" style="71" customWidth="1"/>
    <col min="8715" max="8716" width="11.33203125" style="71" customWidth="1"/>
    <col min="8717" max="8718" width="12.5" style="71" customWidth="1"/>
    <col min="8719" max="8960" width="9.33203125" style="71"/>
    <col min="8961" max="8961" width="14.83203125" style="71" customWidth="1"/>
    <col min="8962" max="8962" width="33.33203125" style="71" customWidth="1"/>
    <col min="8963" max="8964" width="12" style="71" customWidth="1"/>
    <col min="8965" max="8966" width="12.5" style="71" customWidth="1"/>
    <col min="8967" max="8968" width="11.33203125" style="71" customWidth="1"/>
    <col min="8969" max="8970" width="12.5" style="71" customWidth="1"/>
    <col min="8971" max="8972" width="11.33203125" style="71" customWidth="1"/>
    <col min="8973" max="8974" width="12.5" style="71" customWidth="1"/>
    <col min="8975" max="9216" width="9.33203125" style="71"/>
    <col min="9217" max="9217" width="14.83203125" style="71" customWidth="1"/>
    <col min="9218" max="9218" width="33.33203125" style="71" customWidth="1"/>
    <col min="9219" max="9220" width="12" style="71" customWidth="1"/>
    <col min="9221" max="9222" width="12.5" style="71" customWidth="1"/>
    <col min="9223" max="9224" width="11.33203125" style="71" customWidth="1"/>
    <col min="9225" max="9226" width="12.5" style="71" customWidth="1"/>
    <col min="9227" max="9228" width="11.33203125" style="71" customWidth="1"/>
    <col min="9229" max="9230" width="12.5" style="71" customWidth="1"/>
    <col min="9231" max="9472" width="9.33203125" style="71"/>
    <col min="9473" max="9473" width="14.83203125" style="71" customWidth="1"/>
    <col min="9474" max="9474" width="33.33203125" style="71" customWidth="1"/>
    <col min="9475" max="9476" width="12" style="71" customWidth="1"/>
    <col min="9477" max="9478" width="12.5" style="71" customWidth="1"/>
    <col min="9479" max="9480" width="11.33203125" style="71" customWidth="1"/>
    <col min="9481" max="9482" width="12.5" style="71" customWidth="1"/>
    <col min="9483" max="9484" width="11.33203125" style="71" customWidth="1"/>
    <col min="9485" max="9486" width="12.5" style="71" customWidth="1"/>
    <col min="9487" max="9728" width="9.33203125" style="71"/>
    <col min="9729" max="9729" width="14.83203125" style="71" customWidth="1"/>
    <col min="9730" max="9730" width="33.33203125" style="71" customWidth="1"/>
    <col min="9731" max="9732" width="12" style="71" customWidth="1"/>
    <col min="9733" max="9734" width="12.5" style="71" customWidth="1"/>
    <col min="9735" max="9736" width="11.33203125" style="71" customWidth="1"/>
    <col min="9737" max="9738" width="12.5" style="71" customWidth="1"/>
    <col min="9739" max="9740" width="11.33203125" style="71" customWidth="1"/>
    <col min="9741" max="9742" width="12.5" style="71" customWidth="1"/>
    <col min="9743" max="9984" width="9.33203125" style="71"/>
    <col min="9985" max="9985" width="14.83203125" style="71" customWidth="1"/>
    <col min="9986" max="9986" width="33.33203125" style="71" customWidth="1"/>
    <col min="9987" max="9988" width="12" style="71" customWidth="1"/>
    <col min="9989" max="9990" width="12.5" style="71" customWidth="1"/>
    <col min="9991" max="9992" width="11.33203125" style="71" customWidth="1"/>
    <col min="9993" max="9994" width="12.5" style="71" customWidth="1"/>
    <col min="9995" max="9996" width="11.33203125" style="71" customWidth="1"/>
    <col min="9997" max="9998" width="12.5" style="71" customWidth="1"/>
    <col min="9999" max="10240" width="9.33203125" style="71"/>
    <col min="10241" max="10241" width="14.83203125" style="71" customWidth="1"/>
    <col min="10242" max="10242" width="33.33203125" style="71" customWidth="1"/>
    <col min="10243" max="10244" width="12" style="71" customWidth="1"/>
    <col min="10245" max="10246" width="12.5" style="71" customWidth="1"/>
    <col min="10247" max="10248" width="11.33203125" style="71" customWidth="1"/>
    <col min="10249" max="10250" width="12.5" style="71" customWidth="1"/>
    <col min="10251" max="10252" width="11.33203125" style="71" customWidth="1"/>
    <col min="10253" max="10254" width="12.5" style="71" customWidth="1"/>
    <col min="10255" max="10496" width="9.33203125" style="71"/>
    <col min="10497" max="10497" width="14.83203125" style="71" customWidth="1"/>
    <col min="10498" max="10498" width="33.33203125" style="71" customWidth="1"/>
    <col min="10499" max="10500" width="12" style="71" customWidth="1"/>
    <col min="10501" max="10502" width="12.5" style="71" customWidth="1"/>
    <col min="10503" max="10504" width="11.33203125" style="71" customWidth="1"/>
    <col min="10505" max="10506" width="12.5" style="71" customWidth="1"/>
    <col min="10507" max="10508" width="11.33203125" style="71" customWidth="1"/>
    <col min="10509" max="10510" width="12.5" style="71" customWidth="1"/>
    <col min="10511" max="10752" width="9.33203125" style="71"/>
    <col min="10753" max="10753" width="14.83203125" style="71" customWidth="1"/>
    <col min="10754" max="10754" width="33.33203125" style="71" customWidth="1"/>
    <col min="10755" max="10756" width="12" style="71" customWidth="1"/>
    <col min="10757" max="10758" width="12.5" style="71" customWidth="1"/>
    <col min="10759" max="10760" width="11.33203125" style="71" customWidth="1"/>
    <col min="10761" max="10762" width="12.5" style="71" customWidth="1"/>
    <col min="10763" max="10764" width="11.33203125" style="71" customWidth="1"/>
    <col min="10765" max="10766" width="12.5" style="71" customWidth="1"/>
    <col min="10767" max="11008" width="9.33203125" style="71"/>
    <col min="11009" max="11009" width="14.83203125" style="71" customWidth="1"/>
    <col min="11010" max="11010" width="33.33203125" style="71" customWidth="1"/>
    <col min="11011" max="11012" width="12" style="71" customWidth="1"/>
    <col min="11013" max="11014" width="12.5" style="71" customWidth="1"/>
    <col min="11015" max="11016" width="11.33203125" style="71" customWidth="1"/>
    <col min="11017" max="11018" width="12.5" style="71" customWidth="1"/>
    <col min="11019" max="11020" width="11.33203125" style="71" customWidth="1"/>
    <col min="11021" max="11022" width="12.5" style="71" customWidth="1"/>
    <col min="11023" max="11264" width="9.33203125" style="71"/>
    <col min="11265" max="11265" width="14.83203125" style="71" customWidth="1"/>
    <col min="11266" max="11266" width="33.33203125" style="71" customWidth="1"/>
    <col min="11267" max="11268" width="12" style="71" customWidth="1"/>
    <col min="11269" max="11270" width="12.5" style="71" customWidth="1"/>
    <col min="11271" max="11272" width="11.33203125" style="71" customWidth="1"/>
    <col min="11273" max="11274" width="12.5" style="71" customWidth="1"/>
    <col min="11275" max="11276" width="11.33203125" style="71" customWidth="1"/>
    <col min="11277" max="11278" width="12.5" style="71" customWidth="1"/>
    <col min="11279" max="11520" width="9.33203125" style="71"/>
    <col min="11521" max="11521" width="14.83203125" style="71" customWidth="1"/>
    <col min="11522" max="11522" width="33.33203125" style="71" customWidth="1"/>
    <col min="11523" max="11524" width="12" style="71" customWidth="1"/>
    <col min="11525" max="11526" width="12.5" style="71" customWidth="1"/>
    <col min="11527" max="11528" width="11.33203125" style="71" customWidth="1"/>
    <col min="11529" max="11530" width="12.5" style="71" customWidth="1"/>
    <col min="11531" max="11532" width="11.33203125" style="71" customWidth="1"/>
    <col min="11533" max="11534" width="12.5" style="71" customWidth="1"/>
    <col min="11535" max="11776" width="9.33203125" style="71"/>
    <col min="11777" max="11777" width="14.83203125" style="71" customWidth="1"/>
    <col min="11778" max="11778" width="33.33203125" style="71" customWidth="1"/>
    <col min="11779" max="11780" width="12" style="71" customWidth="1"/>
    <col min="11781" max="11782" width="12.5" style="71" customWidth="1"/>
    <col min="11783" max="11784" width="11.33203125" style="71" customWidth="1"/>
    <col min="11785" max="11786" width="12.5" style="71" customWidth="1"/>
    <col min="11787" max="11788" width="11.33203125" style="71" customWidth="1"/>
    <col min="11789" max="11790" width="12.5" style="71" customWidth="1"/>
    <col min="11791" max="12032" width="9.33203125" style="71"/>
    <col min="12033" max="12033" width="14.83203125" style="71" customWidth="1"/>
    <col min="12034" max="12034" width="33.33203125" style="71" customWidth="1"/>
    <col min="12035" max="12036" width="12" style="71" customWidth="1"/>
    <col min="12037" max="12038" width="12.5" style="71" customWidth="1"/>
    <col min="12039" max="12040" width="11.33203125" style="71" customWidth="1"/>
    <col min="12041" max="12042" width="12.5" style="71" customWidth="1"/>
    <col min="12043" max="12044" width="11.33203125" style="71" customWidth="1"/>
    <col min="12045" max="12046" width="12.5" style="71" customWidth="1"/>
    <col min="12047" max="12288" width="9.33203125" style="71"/>
    <col min="12289" max="12289" width="14.83203125" style="71" customWidth="1"/>
    <col min="12290" max="12290" width="33.33203125" style="71" customWidth="1"/>
    <col min="12291" max="12292" width="12" style="71" customWidth="1"/>
    <col min="12293" max="12294" width="12.5" style="71" customWidth="1"/>
    <col min="12295" max="12296" width="11.33203125" style="71" customWidth="1"/>
    <col min="12297" max="12298" width="12.5" style="71" customWidth="1"/>
    <col min="12299" max="12300" width="11.33203125" style="71" customWidth="1"/>
    <col min="12301" max="12302" width="12.5" style="71" customWidth="1"/>
    <col min="12303" max="12544" width="9.33203125" style="71"/>
    <col min="12545" max="12545" width="14.83203125" style="71" customWidth="1"/>
    <col min="12546" max="12546" width="33.33203125" style="71" customWidth="1"/>
    <col min="12547" max="12548" width="12" style="71" customWidth="1"/>
    <col min="12549" max="12550" width="12.5" style="71" customWidth="1"/>
    <col min="12551" max="12552" width="11.33203125" style="71" customWidth="1"/>
    <col min="12553" max="12554" width="12.5" style="71" customWidth="1"/>
    <col min="12555" max="12556" width="11.33203125" style="71" customWidth="1"/>
    <col min="12557" max="12558" width="12.5" style="71" customWidth="1"/>
    <col min="12559" max="12800" width="9.33203125" style="71"/>
    <col min="12801" max="12801" width="14.83203125" style="71" customWidth="1"/>
    <col min="12802" max="12802" width="33.33203125" style="71" customWidth="1"/>
    <col min="12803" max="12804" width="12" style="71" customWidth="1"/>
    <col min="12805" max="12806" width="12.5" style="71" customWidth="1"/>
    <col min="12807" max="12808" width="11.33203125" style="71" customWidth="1"/>
    <col min="12809" max="12810" width="12.5" style="71" customWidth="1"/>
    <col min="12811" max="12812" width="11.33203125" style="71" customWidth="1"/>
    <col min="12813" max="12814" width="12.5" style="71" customWidth="1"/>
    <col min="12815" max="13056" width="9.33203125" style="71"/>
    <col min="13057" max="13057" width="14.83203125" style="71" customWidth="1"/>
    <col min="13058" max="13058" width="33.33203125" style="71" customWidth="1"/>
    <col min="13059" max="13060" width="12" style="71" customWidth="1"/>
    <col min="13061" max="13062" width="12.5" style="71" customWidth="1"/>
    <col min="13063" max="13064" width="11.33203125" style="71" customWidth="1"/>
    <col min="13065" max="13066" width="12.5" style="71" customWidth="1"/>
    <col min="13067" max="13068" width="11.33203125" style="71" customWidth="1"/>
    <col min="13069" max="13070" width="12.5" style="71" customWidth="1"/>
    <col min="13071" max="13312" width="9.33203125" style="71"/>
    <col min="13313" max="13313" width="14.83203125" style="71" customWidth="1"/>
    <col min="13314" max="13314" width="33.33203125" style="71" customWidth="1"/>
    <col min="13315" max="13316" width="12" style="71" customWidth="1"/>
    <col min="13317" max="13318" width="12.5" style="71" customWidth="1"/>
    <col min="13319" max="13320" width="11.33203125" style="71" customWidth="1"/>
    <col min="13321" max="13322" width="12.5" style="71" customWidth="1"/>
    <col min="13323" max="13324" width="11.33203125" style="71" customWidth="1"/>
    <col min="13325" max="13326" width="12.5" style="71" customWidth="1"/>
    <col min="13327" max="13568" width="9.33203125" style="71"/>
    <col min="13569" max="13569" width="14.83203125" style="71" customWidth="1"/>
    <col min="13570" max="13570" width="33.33203125" style="71" customWidth="1"/>
    <col min="13571" max="13572" width="12" style="71" customWidth="1"/>
    <col min="13573" max="13574" width="12.5" style="71" customWidth="1"/>
    <col min="13575" max="13576" width="11.33203125" style="71" customWidth="1"/>
    <col min="13577" max="13578" width="12.5" style="71" customWidth="1"/>
    <col min="13579" max="13580" width="11.33203125" style="71" customWidth="1"/>
    <col min="13581" max="13582" width="12.5" style="71" customWidth="1"/>
    <col min="13583" max="13824" width="9.33203125" style="71"/>
    <col min="13825" max="13825" width="14.83203125" style="71" customWidth="1"/>
    <col min="13826" max="13826" width="33.33203125" style="71" customWidth="1"/>
    <col min="13827" max="13828" width="12" style="71" customWidth="1"/>
    <col min="13829" max="13830" width="12.5" style="71" customWidth="1"/>
    <col min="13831" max="13832" width="11.33203125" style="71" customWidth="1"/>
    <col min="13833" max="13834" width="12.5" style="71" customWidth="1"/>
    <col min="13835" max="13836" width="11.33203125" style="71" customWidth="1"/>
    <col min="13837" max="13838" width="12.5" style="71" customWidth="1"/>
    <col min="13839" max="14080" width="9.33203125" style="71"/>
    <col min="14081" max="14081" width="14.83203125" style="71" customWidth="1"/>
    <col min="14082" max="14082" width="33.33203125" style="71" customWidth="1"/>
    <col min="14083" max="14084" width="12" style="71" customWidth="1"/>
    <col min="14085" max="14086" width="12.5" style="71" customWidth="1"/>
    <col min="14087" max="14088" width="11.33203125" style="71" customWidth="1"/>
    <col min="14089" max="14090" width="12.5" style="71" customWidth="1"/>
    <col min="14091" max="14092" width="11.33203125" style="71" customWidth="1"/>
    <col min="14093" max="14094" width="12.5" style="71" customWidth="1"/>
    <col min="14095" max="14336" width="9.33203125" style="71"/>
    <col min="14337" max="14337" width="14.83203125" style="71" customWidth="1"/>
    <col min="14338" max="14338" width="33.33203125" style="71" customWidth="1"/>
    <col min="14339" max="14340" width="12" style="71" customWidth="1"/>
    <col min="14341" max="14342" width="12.5" style="71" customWidth="1"/>
    <col min="14343" max="14344" width="11.33203125" style="71" customWidth="1"/>
    <col min="14345" max="14346" width="12.5" style="71" customWidth="1"/>
    <col min="14347" max="14348" width="11.33203125" style="71" customWidth="1"/>
    <col min="14349" max="14350" width="12.5" style="71" customWidth="1"/>
    <col min="14351" max="14592" width="9.33203125" style="71"/>
    <col min="14593" max="14593" width="14.83203125" style="71" customWidth="1"/>
    <col min="14594" max="14594" width="33.33203125" style="71" customWidth="1"/>
    <col min="14595" max="14596" width="12" style="71" customWidth="1"/>
    <col min="14597" max="14598" width="12.5" style="71" customWidth="1"/>
    <col min="14599" max="14600" width="11.33203125" style="71" customWidth="1"/>
    <col min="14601" max="14602" width="12.5" style="71" customWidth="1"/>
    <col min="14603" max="14604" width="11.33203125" style="71" customWidth="1"/>
    <col min="14605" max="14606" width="12.5" style="71" customWidth="1"/>
    <col min="14607" max="14848" width="9.33203125" style="71"/>
    <col min="14849" max="14849" width="14.83203125" style="71" customWidth="1"/>
    <col min="14850" max="14850" width="33.33203125" style="71" customWidth="1"/>
    <col min="14851" max="14852" width="12" style="71" customWidth="1"/>
    <col min="14853" max="14854" width="12.5" style="71" customWidth="1"/>
    <col min="14855" max="14856" width="11.33203125" style="71" customWidth="1"/>
    <col min="14857" max="14858" width="12.5" style="71" customWidth="1"/>
    <col min="14859" max="14860" width="11.33203125" style="71" customWidth="1"/>
    <col min="14861" max="14862" width="12.5" style="71" customWidth="1"/>
    <col min="14863" max="15104" width="9.33203125" style="71"/>
    <col min="15105" max="15105" width="14.83203125" style="71" customWidth="1"/>
    <col min="15106" max="15106" width="33.33203125" style="71" customWidth="1"/>
    <col min="15107" max="15108" width="12" style="71" customWidth="1"/>
    <col min="15109" max="15110" width="12.5" style="71" customWidth="1"/>
    <col min="15111" max="15112" width="11.33203125" style="71" customWidth="1"/>
    <col min="15113" max="15114" width="12.5" style="71" customWidth="1"/>
    <col min="15115" max="15116" width="11.33203125" style="71" customWidth="1"/>
    <col min="15117" max="15118" width="12.5" style="71" customWidth="1"/>
    <col min="15119" max="15360" width="9.33203125" style="71"/>
    <col min="15361" max="15361" width="14.83203125" style="71" customWidth="1"/>
    <col min="15362" max="15362" width="33.33203125" style="71" customWidth="1"/>
    <col min="15363" max="15364" width="12" style="71" customWidth="1"/>
    <col min="15365" max="15366" width="12.5" style="71" customWidth="1"/>
    <col min="15367" max="15368" width="11.33203125" style="71" customWidth="1"/>
    <col min="15369" max="15370" width="12.5" style="71" customWidth="1"/>
    <col min="15371" max="15372" width="11.33203125" style="71" customWidth="1"/>
    <col min="15373" max="15374" width="12.5" style="71" customWidth="1"/>
    <col min="15375" max="15616" width="9.33203125" style="71"/>
    <col min="15617" max="15617" width="14.83203125" style="71" customWidth="1"/>
    <col min="15618" max="15618" width="33.33203125" style="71" customWidth="1"/>
    <col min="15619" max="15620" width="12" style="71" customWidth="1"/>
    <col min="15621" max="15622" width="12.5" style="71" customWidth="1"/>
    <col min="15623" max="15624" width="11.33203125" style="71" customWidth="1"/>
    <col min="15625" max="15626" width="12.5" style="71" customWidth="1"/>
    <col min="15627" max="15628" width="11.33203125" style="71" customWidth="1"/>
    <col min="15629" max="15630" width="12.5" style="71" customWidth="1"/>
    <col min="15631" max="15872" width="9.33203125" style="71"/>
    <col min="15873" max="15873" width="14.83203125" style="71" customWidth="1"/>
    <col min="15874" max="15874" width="33.33203125" style="71" customWidth="1"/>
    <col min="15875" max="15876" width="12" style="71" customWidth="1"/>
    <col min="15877" max="15878" width="12.5" style="71" customWidth="1"/>
    <col min="15879" max="15880" width="11.33203125" style="71" customWidth="1"/>
    <col min="15881" max="15882" width="12.5" style="71" customWidth="1"/>
    <col min="15883" max="15884" width="11.33203125" style="71" customWidth="1"/>
    <col min="15885" max="15886" width="12.5" style="71" customWidth="1"/>
    <col min="15887" max="16128" width="9.33203125" style="71"/>
    <col min="16129" max="16129" width="14.83203125" style="71" customWidth="1"/>
    <col min="16130" max="16130" width="33.33203125" style="71" customWidth="1"/>
    <col min="16131" max="16132" width="12" style="71" customWidth="1"/>
    <col min="16133" max="16134" width="12.5" style="71" customWidth="1"/>
    <col min="16135" max="16136" width="11.33203125" style="71" customWidth="1"/>
    <col min="16137" max="16138" width="12.5" style="71" customWidth="1"/>
    <col min="16139" max="16140" width="11.33203125" style="71" customWidth="1"/>
    <col min="16141" max="16142" width="12.5" style="71" customWidth="1"/>
    <col min="16143" max="16384" width="9.33203125" style="71"/>
  </cols>
  <sheetData>
    <row r="1" spans="1:15" s="69" customFormat="1" ht="23.25" customHeight="1" thickBot="1" x14ac:dyDescent="0.55000000000000004">
      <c r="A1" s="141" t="s">
        <v>252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O1" s="70"/>
    </row>
    <row r="2" spans="1:15" ht="27.75" customHeight="1" x14ac:dyDescent="0.45">
      <c r="A2" s="144" t="s">
        <v>195</v>
      </c>
      <c r="B2" s="145"/>
      <c r="C2" s="148" t="s">
        <v>196</v>
      </c>
      <c r="D2" s="149"/>
      <c r="E2" s="149"/>
      <c r="F2" s="150"/>
      <c r="G2" s="148" t="s">
        <v>217</v>
      </c>
      <c r="H2" s="149"/>
      <c r="I2" s="149"/>
      <c r="J2" s="150"/>
      <c r="K2" s="148" t="s">
        <v>198</v>
      </c>
      <c r="L2" s="149"/>
      <c r="M2" s="149"/>
      <c r="N2" s="150"/>
    </row>
    <row r="3" spans="1:15" ht="41.25" customHeight="1" thickBot="1" x14ac:dyDescent="0.5">
      <c r="A3" s="146"/>
      <c r="B3" s="147"/>
      <c r="C3" s="127">
        <v>2560</v>
      </c>
      <c r="D3" s="128">
        <v>2561</v>
      </c>
      <c r="E3" s="128" t="s">
        <v>218</v>
      </c>
      <c r="F3" s="129" t="s">
        <v>219</v>
      </c>
      <c r="G3" s="127">
        <v>2560</v>
      </c>
      <c r="H3" s="128">
        <v>2561</v>
      </c>
      <c r="I3" s="128" t="s">
        <v>218</v>
      </c>
      <c r="J3" s="129" t="s">
        <v>219</v>
      </c>
      <c r="K3" s="127">
        <v>2560</v>
      </c>
      <c r="L3" s="128">
        <v>2561</v>
      </c>
      <c r="M3" s="128" t="s">
        <v>218</v>
      </c>
      <c r="N3" s="129" t="s">
        <v>219</v>
      </c>
    </row>
    <row r="4" spans="1:15" s="72" customFormat="1" x14ac:dyDescent="0.45">
      <c r="A4" s="119" t="s">
        <v>220</v>
      </c>
      <c r="B4" s="120"/>
      <c r="C4" s="121">
        <f>+C5+C23</f>
        <v>3067278</v>
      </c>
      <c r="D4" s="122">
        <f>+D5+D23</f>
        <v>3093791</v>
      </c>
      <c r="E4" s="123">
        <f>+D4-C4</f>
        <v>26513</v>
      </c>
      <c r="F4" s="124">
        <f>+E4/C4*100</f>
        <v>0.86438203514647183</v>
      </c>
      <c r="G4" s="121">
        <v>945999</v>
      </c>
      <c r="H4" s="125">
        <v>970818</v>
      </c>
      <c r="I4" s="123">
        <f>+H4-G4</f>
        <v>24819</v>
      </c>
      <c r="J4" s="124">
        <f>+I4/G4*100</f>
        <v>2.6235757120250653</v>
      </c>
      <c r="K4" s="121">
        <v>2121279</v>
      </c>
      <c r="L4" s="125">
        <v>2122973</v>
      </c>
      <c r="M4" s="123">
        <f>+L4-K4</f>
        <v>1694</v>
      </c>
      <c r="N4" s="126">
        <f>+M4/K4*100</f>
        <v>7.9857482207668112E-2</v>
      </c>
    </row>
    <row r="5" spans="1:15" s="72" customFormat="1" x14ac:dyDescent="0.45">
      <c r="A5" s="112" t="s">
        <v>221</v>
      </c>
      <c r="B5" s="113"/>
      <c r="C5" s="114">
        <f>SUM(C6:C22)</f>
        <v>2990715</v>
      </c>
      <c r="D5" s="115">
        <f>SUM(D6:D22)</f>
        <v>3010566</v>
      </c>
      <c r="E5" s="116">
        <f t="shared" ref="E5:E31" si="0">+D5-C5</f>
        <v>19851</v>
      </c>
      <c r="F5" s="117">
        <f t="shared" ref="F5:F31" si="1">+E5/C5*100</f>
        <v>0.66375431961922149</v>
      </c>
      <c r="G5" s="114">
        <v>933886</v>
      </c>
      <c r="H5" s="115">
        <v>958036</v>
      </c>
      <c r="I5" s="116">
        <f t="shared" ref="I5:I30" si="2">+H5-G5</f>
        <v>24150</v>
      </c>
      <c r="J5" s="117">
        <f t="shared" ref="J5:J30" si="3">+I5/G5*100</f>
        <v>2.5859687370835416</v>
      </c>
      <c r="K5" s="114">
        <v>2056829</v>
      </c>
      <c r="L5" s="115">
        <v>2052530</v>
      </c>
      <c r="M5" s="116">
        <f t="shared" ref="M5:M31" si="4">+L5-K5</f>
        <v>-4299</v>
      </c>
      <c r="N5" s="118">
        <f t="shared" ref="N5:N31" si="5">+M5/K5*100</f>
        <v>-0.2090110553672668</v>
      </c>
    </row>
    <row r="6" spans="1:15" ht="18.95" customHeight="1" x14ac:dyDescent="0.45">
      <c r="A6" s="75" t="s">
        <v>222</v>
      </c>
      <c r="B6" s="76"/>
      <c r="C6" s="77">
        <f>+G6+K6</f>
        <v>638030</v>
      </c>
      <c r="D6" s="78">
        <f t="shared" ref="C6:D31" si="6">+H6+L6</f>
        <v>698743</v>
      </c>
      <c r="E6" s="79">
        <f t="shared" si="0"/>
        <v>60713</v>
      </c>
      <c r="F6" s="80">
        <f t="shared" si="1"/>
        <v>9.5156967540711257</v>
      </c>
      <c r="G6" s="77">
        <v>331098</v>
      </c>
      <c r="H6" s="81">
        <v>348728</v>
      </c>
      <c r="I6" s="79">
        <f t="shared" si="2"/>
        <v>17630</v>
      </c>
      <c r="J6" s="80">
        <f t="shared" si="3"/>
        <v>5.3247074884173271</v>
      </c>
      <c r="K6" s="77">
        <v>306932</v>
      </c>
      <c r="L6" s="81">
        <v>350015</v>
      </c>
      <c r="M6" s="79">
        <f t="shared" si="4"/>
        <v>43083</v>
      </c>
      <c r="N6" s="82">
        <f t="shared" si="5"/>
        <v>14.036659585836603</v>
      </c>
    </row>
    <row r="7" spans="1:15" ht="18.95" customHeight="1" x14ac:dyDescent="0.45">
      <c r="A7" s="75" t="s">
        <v>223</v>
      </c>
      <c r="B7" s="76"/>
      <c r="C7" s="77">
        <f t="shared" si="6"/>
        <v>18795</v>
      </c>
      <c r="D7" s="78">
        <f t="shared" si="6"/>
        <v>15317</v>
      </c>
      <c r="E7" s="79">
        <f t="shared" si="0"/>
        <v>-3478</v>
      </c>
      <c r="F7" s="80">
        <f t="shared" si="1"/>
        <v>-18.504921521681297</v>
      </c>
      <c r="G7" s="77">
        <v>13489</v>
      </c>
      <c r="H7" s="81">
        <v>10345</v>
      </c>
      <c r="I7" s="79">
        <f t="shared" si="2"/>
        <v>-3144</v>
      </c>
      <c r="J7" s="80">
        <f t="shared" si="3"/>
        <v>-23.307880495218324</v>
      </c>
      <c r="K7" s="77">
        <v>5306</v>
      </c>
      <c r="L7" s="81">
        <v>4972</v>
      </c>
      <c r="M7" s="79">
        <f t="shared" si="4"/>
        <v>-334</v>
      </c>
      <c r="N7" s="82">
        <f t="shared" si="5"/>
        <v>-6.2947606483226535</v>
      </c>
    </row>
    <row r="8" spans="1:15" ht="18.95" customHeight="1" x14ac:dyDescent="0.45">
      <c r="A8" s="75" t="s">
        <v>224</v>
      </c>
      <c r="B8" s="76"/>
      <c r="C8" s="77">
        <f t="shared" si="6"/>
        <v>262995</v>
      </c>
      <c r="D8" s="78">
        <f t="shared" si="6"/>
        <v>273264</v>
      </c>
      <c r="E8" s="79">
        <f t="shared" si="0"/>
        <v>10269</v>
      </c>
      <c r="F8" s="80">
        <f t="shared" si="1"/>
        <v>3.9046369702846064</v>
      </c>
      <c r="G8" s="77">
        <v>85970</v>
      </c>
      <c r="H8" s="81">
        <v>95834</v>
      </c>
      <c r="I8" s="79">
        <f t="shared" si="2"/>
        <v>9864</v>
      </c>
      <c r="J8" s="80">
        <f t="shared" si="3"/>
        <v>11.473769919739444</v>
      </c>
      <c r="K8" s="77">
        <v>177025</v>
      </c>
      <c r="L8" s="81">
        <v>177430</v>
      </c>
      <c r="M8" s="79">
        <f t="shared" si="4"/>
        <v>405</v>
      </c>
      <c r="N8" s="82">
        <f t="shared" si="5"/>
        <v>0.22878124558678153</v>
      </c>
    </row>
    <row r="9" spans="1:15" ht="18.95" customHeight="1" x14ac:dyDescent="0.45">
      <c r="A9" s="75" t="s">
        <v>225</v>
      </c>
      <c r="B9" s="76"/>
      <c r="C9" s="77">
        <f t="shared" si="6"/>
        <v>48</v>
      </c>
      <c r="D9" s="78">
        <f t="shared" si="6"/>
        <v>66</v>
      </c>
      <c r="E9" s="79">
        <f t="shared" si="0"/>
        <v>18</v>
      </c>
      <c r="F9" s="80">
        <f t="shared" si="1"/>
        <v>37.5</v>
      </c>
      <c r="G9" s="77">
        <v>35</v>
      </c>
      <c r="H9" s="81">
        <v>54</v>
      </c>
      <c r="I9" s="79">
        <f t="shared" si="2"/>
        <v>19</v>
      </c>
      <c r="J9" s="80">
        <f t="shared" si="3"/>
        <v>54.285714285714285</v>
      </c>
      <c r="K9" s="77">
        <v>13</v>
      </c>
      <c r="L9" s="81">
        <v>12</v>
      </c>
      <c r="M9" s="79">
        <f t="shared" si="4"/>
        <v>-1</v>
      </c>
      <c r="N9" s="82">
        <f t="shared" si="5"/>
        <v>-7.6923076923076925</v>
      </c>
    </row>
    <row r="10" spans="1:15" ht="18.95" customHeight="1" x14ac:dyDescent="0.45">
      <c r="A10" s="75" t="s">
        <v>226</v>
      </c>
      <c r="B10" s="76"/>
      <c r="C10" s="77">
        <f t="shared" si="6"/>
        <v>0</v>
      </c>
      <c r="D10" s="78">
        <f t="shared" si="6"/>
        <v>0</v>
      </c>
      <c r="E10" s="83">
        <f t="shared" si="0"/>
        <v>0</v>
      </c>
      <c r="F10" s="84">
        <v>0</v>
      </c>
      <c r="G10" s="77">
        <v>0</v>
      </c>
      <c r="H10" s="81">
        <v>0</v>
      </c>
      <c r="I10" s="83">
        <f t="shared" si="2"/>
        <v>0</v>
      </c>
      <c r="J10" s="84">
        <v>0</v>
      </c>
      <c r="K10" s="77">
        <v>0</v>
      </c>
      <c r="L10" s="81">
        <v>0</v>
      </c>
      <c r="M10" s="83">
        <f t="shared" si="4"/>
        <v>0</v>
      </c>
      <c r="N10" s="84">
        <v>0</v>
      </c>
    </row>
    <row r="11" spans="1:15" ht="18.95" customHeight="1" x14ac:dyDescent="0.45">
      <c r="A11" s="75" t="s">
        <v>227</v>
      </c>
      <c r="B11" s="76"/>
      <c r="C11" s="77">
        <f t="shared" si="6"/>
        <v>8567</v>
      </c>
      <c r="D11" s="78">
        <f t="shared" si="6"/>
        <v>14844</v>
      </c>
      <c r="E11" s="79">
        <f t="shared" si="0"/>
        <v>6277</v>
      </c>
      <c r="F11" s="80">
        <f t="shared" si="1"/>
        <v>73.26952258666978</v>
      </c>
      <c r="G11" s="77">
        <v>8241</v>
      </c>
      <c r="H11" s="81">
        <v>14532</v>
      </c>
      <c r="I11" s="79">
        <f t="shared" si="2"/>
        <v>6291</v>
      </c>
      <c r="J11" s="80">
        <f t="shared" si="3"/>
        <v>76.337823079723336</v>
      </c>
      <c r="K11" s="77">
        <v>326</v>
      </c>
      <c r="L11" s="81">
        <v>312</v>
      </c>
      <c r="M11" s="79">
        <f t="shared" si="4"/>
        <v>-14</v>
      </c>
      <c r="N11" s="82">
        <f t="shared" si="5"/>
        <v>-4.294478527607362</v>
      </c>
    </row>
    <row r="12" spans="1:15" ht="18.95" customHeight="1" x14ac:dyDescent="0.45">
      <c r="A12" s="75" t="s">
        <v>228</v>
      </c>
      <c r="B12" s="76"/>
      <c r="C12" s="77">
        <f t="shared" si="6"/>
        <v>31</v>
      </c>
      <c r="D12" s="78">
        <f t="shared" si="6"/>
        <v>38</v>
      </c>
      <c r="E12" s="79">
        <f t="shared" si="0"/>
        <v>7</v>
      </c>
      <c r="F12" s="80">
        <f t="shared" si="1"/>
        <v>22.58064516129032</v>
      </c>
      <c r="G12" s="77">
        <v>28</v>
      </c>
      <c r="H12" s="81">
        <v>32</v>
      </c>
      <c r="I12" s="79">
        <f t="shared" si="2"/>
        <v>4</v>
      </c>
      <c r="J12" s="80">
        <f t="shared" si="3"/>
        <v>14.285714285714285</v>
      </c>
      <c r="K12" s="77">
        <v>3</v>
      </c>
      <c r="L12" s="81">
        <v>6</v>
      </c>
      <c r="M12" s="79">
        <f t="shared" si="4"/>
        <v>3</v>
      </c>
      <c r="N12" s="82">
        <f t="shared" si="5"/>
        <v>100</v>
      </c>
    </row>
    <row r="13" spans="1:15" ht="18.95" customHeight="1" x14ac:dyDescent="0.45">
      <c r="A13" s="75" t="s">
        <v>229</v>
      </c>
      <c r="B13" s="76"/>
      <c r="C13" s="77">
        <f t="shared" si="6"/>
        <v>252</v>
      </c>
      <c r="D13" s="78">
        <f t="shared" si="6"/>
        <v>160</v>
      </c>
      <c r="E13" s="79">
        <f t="shared" si="0"/>
        <v>-92</v>
      </c>
      <c r="F13" s="80">
        <f t="shared" si="1"/>
        <v>-36.507936507936506</v>
      </c>
      <c r="G13" s="77">
        <v>7</v>
      </c>
      <c r="H13" s="81">
        <v>35</v>
      </c>
      <c r="I13" s="79">
        <f t="shared" si="2"/>
        <v>28</v>
      </c>
      <c r="J13" s="80">
        <f t="shared" si="3"/>
        <v>400</v>
      </c>
      <c r="K13" s="77">
        <v>245</v>
      </c>
      <c r="L13" s="81">
        <v>125</v>
      </c>
      <c r="M13" s="79">
        <f t="shared" si="4"/>
        <v>-120</v>
      </c>
      <c r="N13" s="82">
        <f t="shared" si="5"/>
        <v>-48.979591836734691</v>
      </c>
    </row>
    <row r="14" spans="1:15" ht="18.95" customHeight="1" x14ac:dyDescent="0.45">
      <c r="A14" s="75" t="s">
        <v>230</v>
      </c>
      <c r="B14" s="76"/>
      <c r="C14" s="77">
        <f t="shared" si="6"/>
        <v>265</v>
      </c>
      <c r="D14" s="78">
        <f t="shared" si="6"/>
        <v>473</v>
      </c>
      <c r="E14" s="79">
        <f t="shared" si="0"/>
        <v>208</v>
      </c>
      <c r="F14" s="80">
        <f t="shared" si="1"/>
        <v>78.49056603773586</v>
      </c>
      <c r="G14" s="77">
        <v>46</v>
      </c>
      <c r="H14" s="81">
        <v>283</v>
      </c>
      <c r="I14" s="79">
        <f t="shared" si="2"/>
        <v>237</v>
      </c>
      <c r="J14" s="80">
        <f t="shared" si="3"/>
        <v>515.21739130434787</v>
      </c>
      <c r="K14" s="77">
        <v>219</v>
      </c>
      <c r="L14" s="81">
        <v>190</v>
      </c>
      <c r="M14" s="79">
        <f t="shared" si="4"/>
        <v>-29</v>
      </c>
      <c r="N14" s="82">
        <f t="shared" si="5"/>
        <v>-13.24200913242009</v>
      </c>
    </row>
    <row r="15" spans="1:15" ht="18.95" customHeight="1" x14ac:dyDescent="0.45">
      <c r="A15" s="75" t="s">
        <v>231</v>
      </c>
      <c r="B15" s="76"/>
      <c r="C15" s="77">
        <f t="shared" si="6"/>
        <v>166</v>
      </c>
      <c r="D15" s="78">
        <f t="shared" si="6"/>
        <v>266</v>
      </c>
      <c r="E15" s="79">
        <f t="shared" si="0"/>
        <v>100</v>
      </c>
      <c r="F15" s="80">
        <f t="shared" si="1"/>
        <v>60.24096385542169</v>
      </c>
      <c r="G15" s="77">
        <v>93</v>
      </c>
      <c r="H15" s="81">
        <v>168</v>
      </c>
      <c r="I15" s="79">
        <f t="shared" si="2"/>
        <v>75</v>
      </c>
      <c r="J15" s="80">
        <f t="shared" si="3"/>
        <v>80.645161290322577</v>
      </c>
      <c r="K15" s="77">
        <v>73</v>
      </c>
      <c r="L15" s="81">
        <v>98</v>
      </c>
      <c r="M15" s="79">
        <f t="shared" si="4"/>
        <v>25</v>
      </c>
      <c r="N15" s="80">
        <f t="shared" si="5"/>
        <v>34.246575342465754</v>
      </c>
    </row>
    <row r="16" spans="1:15" ht="18.95" customHeight="1" x14ac:dyDescent="0.45">
      <c r="A16" s="75" t="s">
        <v>232</v>
      </c>
      <c r="B16" s="76"/>
      <c r="C16" s="77">
        <f t="shared" si="6"/>
        <v>20</v>
      </c>
      <c r="D16" s="78">
        <f t="shared" si="6"/>
        <v>20</v>
      </c>
      <c r="E16" s="79">
        <f t="shared" si="0"/>
        <v>0</v>
      </c>
      <c r="F16" s="80">
        <f t="shared" si="1"/>
        <v>0</v>
      </c>
      <c r="G16" s="77">
        <v>16</v>
      </c>
      <c r="H16" s="81">
        <v>17</v>
      </c>
      <c r="I16" s="79">
        <f t="shared" si="2"/>
        <v>1</v>
      </c>
      <c r="J16" s="80">
        <f t="shared" si="3"/>
        <v>6.25</v>
      </c>
      <c r="K16" s="77">
        <v>4</v>
      </c>
      <c r="L16" s="81">
        <v>3</v>
      </c>
      <c r="M16" s="86">
        <f t="shared" si="4"/>
        <v>-1</v>
      </c>
      <c r="N16" s="80">
        <v>0</v>
      </c>
    </row>
    <row r="17" spans="1:14" ht="18.95" customHeight="1" x14ac:dyDescent="0.45">
      <c r="A17" s="87" t="s">
        <v>233</v>
      </c>
      <c r="B17" s="88"/>
      <c r="C17" s="89">
        <f t="shared" si="6"/>
        <v>2001130</v>
      </c>
      <c r="D17" s="90">
        <f t="shared" si="6"/>
        <v>1942494</v>
      </c>
      <c r="E17" s="91">
        <f t="shared" si="0"/>
        <v>-58636</v>
      </c>
      <c r="F17" s="92">
        <f t="shared" si="1"/>
        <v>-2.9301444683753677</v>
      </c>
      <c r="G17" s="77">
        <v>479586</v>
      </c>
      <c r="H17" s="81">
        <v>472808</v>
      </c>
      <c r="I17" s="79">
        <f t="shared" si="2"/>
        <v>-6778</v>
      </c>
      <c r="J17" s="80">
        <f t="shared" si="3"/>
        <v>-1.4133023065727524</v>
      </c>
      <c r="K17" s="77">
        <v>1521544</v>
      </c>
      <c r="L17" s="81">
        <v>1469686</v>
      </c>
      <c r="M17" s="79">
        <f t="shared" si="4"/>
        <v>-51858</v>
      </c>
      <c r="N17" s="82">
        <f t="shared" si="5"/>
        <v>-3.4082484634029644</v>
      </c>
    </row>
    <row r="18" spans="1:14" ht="18.95" customHeight="1" x14ac:dyDescent="0.45">
      <c r="A18" s="93" t="s">
        <v>234</v>
      </c>
      <c r="B18" s="76"/>
      <c r="C18" s="77">
        <f t="shared" si="6"/>
        <v>53411</v>
      </c>
      <c r="D18" s="78">
        <f t="shared" si="6"/>
        <v>58194</v>
      </c>
      <c r="E18" s="79">
        <f t="shared" si="0"/>
        <v>4783</v>
      </c>
      <c r="F18" s="80">
        <f t="shared" si="1"/>
        <v>8.9550841586939018</v>
      </c>
      <c r="G18" s="77">
        <v>11610</v>
      </c>
      <c r="H18" s="81">
        <v>11559</v>
      </c>
      <c r="I18" s="79">
        <f t="shared" si="2"/>
        <v>-51</v>
      </c>
      <c r="J18" s="80">
        <f t="shared" si="3"/>
        <v>-0.43927648578811374</v>
      </c>
      <c r="K18" s="77">
        <v>41801</v>
      </c>
      <c r="L18" s="81">
        <v>46635</v>
      </c>
      <c r="M18" s="79">
        <f t="shared" si="4"/>
        <v>4834</v>
      </c>
      <c r="N18" s="82">
        <f t="shared" si="5"/>
        <v>11.564316643142508</v>
      </c>
    </row>
    <row r="19" spans="1:14" ht="18.95" customHeight="1" x14ac:dyDescent="0.45">
      <c r="A19" s="93" t="s">
        <v>235</v>
      </c>
      <c r="B19" s="76"/>
      <c r="C19" s="77">
        <f t="shared" si="6"/>
        <v>1070</v>
      </c>
      <c r="D19" s="78">
        <f t="shared" si="6"/>
        <v>923</v>
      </c>
      <c r="E19" s="79">
        <f t="shared" si="0"/>
        <v>-147</v>
      </c>
      <c r="F19" s="80">
        <f t="shared" si="1"/>
        <v>-13.738317757009346</v>
      </c>
      <c r="G19" s="77">
        <v>366</v>
      </c>
      <c r="H19" s="81">
        <v>311</v>
      </c>
      <c r="I19" s="79">
        <f t="shared" si="2"/>
        <v>-55</v>
      </c>
      <c r="J19" s="80">
        <f t="shared" si="3"/>
        <v>-15.027322404371585</v>
      </c>
      <c r="K19" s="77">
        <v>704</v>
      </c>
      <c r="L19" s="81">
        <v>612</v>
      </c>
      <c r="M19" s="79">
        <f t="shared" si="4"/>
        <v>-92</v>
      </c>
      <c r="N19" s="82">
        <f t="shared" si="5"/>
        <v>-13.068181818181818</v>
      </c>
    </row>
    <row r="20" spans="1:14" ht="18.95" customHeight="1" x14ac:dyDescent="0.45">
      <c r="A20" s="93" t="s">
        <v>236</v>
      </c>
      <c r="B20" s="76"/>
      <c r="C20" s="77">
        <f t="shared" si="6"/>
        <v>890</v>
      </c>
      <c r="D20" s="78">
        <f t="shared" si="6"/>
        <v>716</v>
      </c>
      <c r="E20" s="79">
        <f t="shared" si="0"/>
        <v>-174</v>
      </c>
      <c r="F20" s="80">
        <f t="shared" si="1"/>
        <v>-19.550561797752806</v>
      </c>
      <c r="G20" s="77">
        <v>0</v>
      </c>
      <c r="H20" s="81">
        <v>0</v>
      </c>
      <c r="I20" s="83">
        <f t="shared" si="2"/>
        <v>0</v>
      </c>
      <c r="J20" s="84">
        <v>0</v>
      </c>
      <c r="K20" s="77">
        <v>890</v>
      </c>
      <c r="L20" s="81">
        <v>716</v>
      </c>
      <c r="M20" s="79">
        <f t="shared" si="4"/>
        <v>-174</v>
      </c>
      <c r="N20" s="82">
        <f t="shared" si="5"/>
        <v>-19.550561797752806</v>
      </c>
    </row>
    <row r="21" spans="1:14" ht="18.95" customHeight="1" x14ac:dyDescent="0.45">
      <c r="A21" s="93" t="s">
        <v>237</v>
      </c>
      <c r="B21" s="76"/>
      <c r="C21" s="77">
        <f t="shared" si="6"/>
        <v>633</v>
      </c>
      <c r="D21" s="78">
        <f t="shared" si="6"/>
        <v>731</v>
      </c>
      <c r="E21" s="79">
        <f t="shared" si="0"/>
        <v>98</v>
      </c>
      <c r="F21" s="80">
        <f t="shared" si="1"/>
        <v>15.481832543443918</v>
      </c>
      <c r="G21" s="77">
        <v>388</v>
      </c>
      <c r="H21" s="81">
        <v>549</v>
      </c>
      <c r="I21" s="79">
        <f t="shared" si="2"/>
        <v>161</v>
      </c>
      <c r="J21" s="80">
        <f t="shared" si="3"/>
        <v>41.494845360824748</v>
      </c>
      <c r="K21" s="77">
        <v>245</v>
      </c>
      <c r="L21" s="81">
        <v>182</v>
      </c>
      <c r="M21" s="79">
        <f t="shared" si="4"/>
        <v>-63</v>
      </c>
      <c r="N21" s="82">
        <f t="shared" si="5"/>
        <v>-25.714285714285712</v>
      </c>
    </row>
    <row r="22" spans="1:14" ht="18.95" customHeight="1" x14ac:dyDescent="0.45">
      <c r="A22" s="93" t="s">
        <v>238</v>
      </c>
      <c r="B22" s="76"/>
      <c r="C22" s="77">
        <f t="shared" si="6"/>
        <v>4412</v>
      </c>
      <c r="D22" s="78">
        <f t="shared" si="6"/>
        <v>4317</v>
      </c>
      <c r="E22" s="79">
        <f t="shared" si="0"/>
        <v>-95</v>
      </c>
      <c r="F22" s="80">
        <f t="shared" si="1"/>
        <v>-2.1532184950135993</v>
      </c>
      <c r="G22" s="77">
        <v>2913</v>
      </c>
      <c r="H22" s="81">
        <v>2781</v>
      </c>
      <c r="I22" s="79">
        <f t="shared" si="2"/>
        <v>-132</v>
      </c>
      <c r="J22" s="80">
        <f t="shared" si="3"/>
        <v>-4.5314109165808443</v>
      </c>
      <c r="K22" s="77">
        <v>1499</v>
      </c>
      <c r="L22" s="81">
        <v>1536</v>
      </c>
      <c r="M22" s="79">
        <f t="shared" si="4"/>
        <v>37</v>
      </c>
      <c r="N22" s="80">
        <f t="shared" si="5"/>
        <v>2.4683122081387592</v>
      </c>
    </row>
    <row r="23" spans="1:14" s="72" customFormat="1" x14ac:dyDescent="0.45">
      <c r="A23" s="108" t="s">
        <v>239</v>
      </c>
      <c r="B23" s="109"/>
      <c r="C23" s="110">
        <f>+C24+C28+C31</f>
        <v>76563</v>
      </c>
      <c r="D23" s="130">
        <f>+D24+D28+D31</f>
        <v>83225</v>
      </c>
      <c r="E23" s="131">
        <f t="shared" si="0"/>
        <v>6662</v>
      </c>
      <c r="F23" s="132">
        <f t="shared" si="1"/>
        <v>8.7013309300837207</v>
      </c>
      <c r="G23" s="110">
        <v>12113</v>
      </c>
      <c r="H23" s="130">
        <v>12782</v>
      </c>
      <c r="I23" s="131">
        <f t="shared" si="2"/>
        <v>669</v>
      </c>
      <c r="J23" s="132">
        <f t="shared" si="3"/>
        <v>5.5229918269627669</v>
      </c>
      <c r="K23" s="110">
        <v>64450</v>
      </c>
      <c r="L23" s="130">
        <v>70443</v>
      </c>
      <c r="M23" s="131">
        <f t="shared" si="4"/>
        <v>5993</v>
      </c>
      <c r="N23" s="111">
        <f t="shared" si="5"/>
        <v>9.2986811481768807</v>
      </c>
    </row>
    <row r="24" spans="1:14" ht="20.100000000000001" customHeight="1" x14ac:dyDescent="0.45">
      <c r="A24" s="133" t="s">
        <v>240</v>
      </c>
      <c r="B24" s="134"/>
      <c r="C24" s="135">
        <f>SUM(C25:C27)</f>
        <v>11006</v>
      </c>
      <c r="D24" s="136">
        <f>SUM(D25:D27)</f>
        <v>12820</v>
      </c>
      <c r="E24" s="137">
        <f t="shared" si="0"/>
        <v>1814</v>
      </c>
      <c r="F24" s="138">
        <f t="shared" si="1"/>
        <v>16.481918953298198</v>
      </c>
      <c r="G24" s="135">
        <v>2979</v>
      </c>
      <c r="H24" s="136">
        <v>4198</v>
      </c>
      <c r="I24" s="137">
        <f t="shared" si="2"/>
        <v>1219</v>
      </c>
      <c r="J24" s="138">
        <f t="shared" si="3"/>
        <v>40.919771735481703</v>
      </c>
      <c r="K24" s="135">
        <v>8027</v>
      </c>
      <c r="L24" s="136">
        <v>8622</v>
      </c>
      <c r="M24" s="137">
        <f t="shared" si="4"/>
        <v>595</v>
      </c>
      <c r="N24" s="139">
        <f t="shared" si="5"/>
        <v>7.4124828703126946</v>
      </c>
    </row>
    <row r="25" spans="1:14" ht="18.95" customHeight="1" x14ac:dyDescent="0.45">
      <c r="A25" s="94" t="s">
        <v>241</v>
      </c>
      <c r="B25" s="76" t="s">
        <v>242</v>
      </c>
      <c r="C25" s="77">
        <f t="shared" si="6"/>
        <v>2289</v>
      </c>
      <c r="D25" s="95">
        <f t="shared" si="6"/>
        <v>2453</v>
      </c>
      <c r="E25" s="96">
        <f t="shared" si="0"/>
        <v>164</v>
      </c>
      <c r="F25" s="82">
        <f t="shared" si="1"/>
        <v>7.1647007426823937</v>
      </c>
      <c r="G25" s="77">
        <v>667</v>
      </c>
      <c r="H25" s="97">
        <v>1007</v>
      </c>
      <c r="I25" s="96">
        <f t="shared" si="2"/>
        <v>340</v>
      </c>
      <c r="J25" s="82">
        <f t="shared" si="3"/>
        <v>50.974512743628189</v>
      </c>
      <c r="K25" s="77">
        <v>1622</v>
      </c>
      <c r="L25" s="97">
        <v>1446</v>
      </c>
      <c r="M25" s="96">
        <f t="shared" si="4"/>
        <v>-176</v>
      </c>
      <c r="N25" s="82">
        <f t="shared" si="5"/>
        <v>-10.850801479654747</v>
      </c>
    </row>
    <row r="26" spans="1:14" ht="18.95" customHeight="1" x14ac:dyDescent="0.45">
      <c r="A26" s="93"/>
      <c r="B26" s="76" t="s">
        <v>243</v>
      </c>
      <c r="C26" s="77">
        <f t="shared" si="6"/>
        <v>7941</v>
      </c>
      <c r="D26" s="95">
        <f t="shared" si="6"/>
        <v>9615</v>
      </c>
      <c r="E26" s="96">
        <f t="shared" si="0"/>
        <v>1674</v>
      </c>
      <c r="F26" s="82">
        <f t="shared" si="1"/>
        <v>21.080468454854554</v>
      </c>
      <c r="G26" s="77">
        <v>2124</v>
      </c>
      <c r="H26" s="97">
        <v>3026</v>
      </c>
      <c r="I26" s="96">
        <f t="shared" si="2"/>
        <v>902</v>
      </c>
      <c r="J26" s="82">
        <f t="shared" si="3"/>
        <v>42.467043314500941</v>
      </c>
      <c r="K26" s="77">
        <v>5817</v>
      </c>
      <c r="L26" s="97">
        <v>6589</v>
      </c>
      <c r="M26" s="96">
        <f t="shared" si="4"/>
        <v>772</v>
      </c>
      <c r="N26" s="82">
        <f t="shared" si="5"/>
        <v>13.271445762420491</v>
      </c>
    </row>
    <row r="27" spans="1:14" ht="18.95" customHeight="1" x14ac:dyDescent="0.45">
      <c r="A27" s="93"/>
      <c r="B27" s="76" t="s">
        <v>244</v>
      </c>
      <c r="C27" s="77">
        <f t="shared" si="6"/>
        <v>776</v>
      </c>
      <c r="D27" s="95">
        <f t="shared" si="6"/>
        <v>752</v>
      </c>
      <c r="E27" s="96">
        <f t="shared" si="0"/>
        <v>-24</v>
      </c>
      <c r="F27" s="82">
        <f t="shared" si="1"/>
        <v>-3.0927835051546393</v>
      </c>
      <c r="G27" s="77">
        <v>188</v>
      </c>
      <c r="H27" s="97">
        <v>165</v>
      </c>
      <c r="I27" s="96">
        <f t="shared" si="2"/>
        <v>-23</v>
      </c>
      <c r="J27" s="82">
        <f t="shared" si="3"/>
        <v>-12.23404255319149</v>
      </c>
      <c r="K27" s="77">
        <v>588</v>
      </c>
      <c r="L27" s="97">
        <v>587</v>
      </c>
      <c r="M27" s="96">
        <f t="shared" si="4"/>
        <v>-1</v>
      </c>
      <c r="N27" s="82">
        <f t="shared" si="5"/>
        <v>-0.17006802721088435</v>
      </c>
    </row>
    <row r="28" spans="1:14" ht="20.100000000000001" customHeight="1" x14ac:dyDescent="0.45">
      <c r="A28" s="133" t="s">
        <v>245</v>
      </c>
      <c r="B28" s="134"/>
      <c r="C28" s="135">
        <f>SUM(C29:C30)</f>
        <v>65556</v>
      </c>
      <c r="D28" s="136">
        <f>SUM(D29:D30)</f>
        <v>70405</v>
      </c>
      <c r="E28" s="137">
        <f t="shared" si="0"/>
        <v>4849</v>
      </c>
      <c r="F28" s="138">
        <f t="shared" si="1"/>
        <v>7.3967295136982125</v>
      </c>
      <c r="G28" s="135">
        <v>9134</v>
      </c>
      <c r="H28" s="136">
        <v>8584</v>
      </c>
      <c r="I28" s="137">
        <f t="shared" si="2"/>
        <v>-550</v>
      </c>
      <c r="J28" s="138">
        <f t="shared" si="3"/>
        <v>-6.021458287716225</v>
      </c>
      <c r="K28" s="135">
        <v>56422</v>
      </c>
      <c r="L28" s="136">
        <v>61821</v>
      </c>
      <c r="M28" s="137">
        <f t="shared" si="4"/>
        <v>5399</v>
      </c>
      <c r="N28" s="139">
        <f t="shared" si="5"/>
        <v>9.568962461451207</v>
      </c>
    </row>
    <row r="29" spans="1:14" ht="18.95" customHeight="1" x14ac:dyDescent="0.45">
      <c r="A29" s="94" t="s">
        <v>241</v>
      </c>
      <c r="B29" s="76" t="s">
        <v>243</v>
      </c>
      <c r="C29" s="77">
        <f t="shared" si="6"/>
        <v>25452</v>
      </c>
      <c r="D29" s="78">
        <f t="shared" si="6"/>
        <v>29336</v>
      </c>
      <c r="E29" s="79">
        <f t="shared" si="0"/>
        <v>3884</v>
      </c>
      <c r="F29" s="80">
        <f t="shared" si="1"/>
        <v>15.26009743831526</v>
      </c>
      <c r="G29" s="77">
        <v>6100</v>
      </c>
      <c r="H29" s="81">
        <v>5765</v>
      </c>
      <c r="I29" s="79">
        <f t="shared" si="2"/>
        <v>-335</v>
      </c>
      <c r="J29" s="80">
        <f t="shared" si="3"/>
        <v>-5.4918032786885247</v>
      </c>
      <c r="K29" s="77">
        <v>19352</v>
      </c>
      <c r="L29" s="81">
        <v>23571</v>
      </c>
      <c r="M29" s="79">
        <f t="shared" si="4"/>
        <v>4219</v>
      </c>
      <c r="N29" s="82">
        <f t="shared" si="5"/>
        <v>21.801364200082681</v>
      </c>
    </row>
    <row r="30" spans="1:14" ht="18.95" customHeight="1" x14ac:dyDescent="0.45">
      <c r="A30" s="93"/>
      <c r="B30" s="76" t="s">
        <v>244</v>
      </c>
      <c r="C30" s="77">
        <f t="shared" si="6"/>
        <v>40104</v>
      </c>
      <c r="D30" s="78">
        <f t="shared" si="6"/>
        <v>41069</v>
      </c>
      <c r="E30" s="79">
        <f t="shared" si="0"/>
        <v>965</v>
      </c>
      <c r="F30" s="80">
        <f t="shared" si="1"/>
        <v>2.4062437662078597</v>
      </c>
      <c r="G30" s="77">
        <v>3034</v>
      </c>
      <c r="H30" s="81">
        <v>2819</v>
      </c>
      <c r="I30" s="79">
        <f t="shared" si="2"/>
        <v>-215</v>
      </c>
      <c r="J30" s="80">
        <f t="shared" si="3"/>
        <v>-7.0863546473302579</v>
      </c>
      <c r="K30" s="77">
        <v>37070</v>
      </c>
      <c r="L30" s="81">
        <v>38250</v>
      </c>
      <c r="M30" s="79">
        <f t="shared" si="4"/>
        <v>1180</v>
      </c>
      <c r="N30" s="82">
        <f t="shared" si="5"/>
        <v>3.1831669813865662</v>
      </c>
    </row>
    <row r="31" spans="1:14" ht="21" customHeight="1" thickBot="1" x14ac:dyDescent="0.5">
      <c r="A31" s="98" t="s">
        <v>246</v>
      </c>
      <c r="B31" s="99"/>
      <c r="C31" s="100">
        <f t="shared" si="6"/>
        <v>1</v>
      </c>
      <c r="D31" s="101">
        <f t="shared" si="6"/>
        <v>0</v>
      </c>
      <c r="E31" s="102">
        <f t="shared" si="0"/>
        <v>-1</v>
      </c>
      <c r="F31" s="103">
        <f t="shared" si="1"/>
        <v>-100</v>
      </c>
      <c r="G31" s="85">
        <v>0</v>
      </c>
      <c r="H31" s="104">
        <v>0</v>
      </c>
      <c r="I31" s="105">
        <v>0</v>
      </c>
      <c r="J31" s="106">
        <v>0</v>
      </c>
      <c r="K31" s="100">
        <v>1</v>
      </c>
      <c r="L31" s="101">
        <v>0</v>
      </c>
      <c r="M31" s="102">
        <f t="shared" si="4"/>
        <v>-1</v>
      </c>
      <c r="N31" s="107">
        <f t="shared" si="5"/>
        <v>-100</v>
      </c>
    </row>
    <row r="32" spans="1:14" x14ac:dyDescent="0.45">
      <c r="A32" s="72"/>
      <c r="M32" s="73"/>
    </row>
  </sheetData>
  <mergeCells count="4">
    <mergeCell ref="A2:B3"/>
    <mergeCell ref="C2:F2"/>
    <mergeCell ref="G2:J2"/>
    <mergeCell ref="K2:N2"/>
  </mergeCells>
  <printOptions horizontalCentered="1"/>
  <pageMargins left="0.78740157480314965" right="0.78740157480314965" top="0.59055118110236227" bottom="0.19685039370078741" header="0.19685039370078741" footer="0.11811023622047245"/>
  <pageSetup paperSize="9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cover</vt:lpstr>
      <vt:lpstr>Total</vt:lpstr>
      <vt:lpstr>Central</vt:lpstr>
      <vt:lpstr>East</vt:lpstr>
      <vt:lpstr>NE</vt:lpstr>
      <vt:lpstr>North</vt:lpstr>
      <vt:lpstr>West</vt:lpstr>
      <vt:lpstr>South</vt:lpstr>
      <vt:lpstr>ratio 2560</vt:lpstr>
      <vt:lpstr>Central!Print_Area</vt:lpstr>
      <vt:lpstr>NE!Print_Area</vt:lpstr>
      <vt:lpstr>Total!Print_Area</vt:lpstr>
      <vt:lpstr>West!Print_Area</vt:lpstr>
      <vt:lpstr>Central!Print_Titles</vt:lpstr>
      <vt:lpstr>East!Print_Titles</vt:lpstr>
      <vt:lpstr>NE!Print_Titles</vt:lpstr>
      <vt:lpstr>North!Print_Titles</vt:lpstr>
      <vt:lpstr>South!Print_Titles</vt:lpstr>
      <vt:lpstr>West!Print_Titles</vt:lpstr>
    </vt:vector>
  </TitlesOfParts>
  <Company>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hp</cp:lastModifiedBy>
  <cp:lastPrinted>2019-01-07T07:20:53Z</cp:lastPrinted>
  <dcterms:created xsi:type="dcterms:W3CDTF">2007-02-26T09:47:27Z</dcterms:created>
  <dcterms:modified xsi:type="dcterms:W3CDTF">2019-01-11T04:21:08Z</dcterms:modified>
</cp:coreProperties>
</file>