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95" windowHeight="4770" tabRatio="690" activeTab="1"/>
  </bookViews>
  <sheets>
    <sheet name="cover" sheetId="1" r:id="rId1"/>
    <sheet name="bangkok" sheetId="2" r:id="rId2"/>
    <sheet name="central" sheetId="3" r:id="rId3"/>
    <sheet name="east" sheetId="4" r:id="rId4"/>
    <sheet name="northeast" sheetId="5" r:id="rId5"/>
    <sheet name="north" sheetId="6" r:id="rId6"/>
    <sheet name="west" sheetId="7" r:id="rId7"/>
    <sheet name="south" sheetId="8" r:id="rId8"/>
    <sheet name="ratio 2553" sheetId="9" r:id="rId9"/>
  </sheets>
  <definedNames>
    <definedName name="_xlnm.Print_Titles" localSheetId="1">'bangkok'!$A:$B</definedName>
    <definedName name="_xlnm.Print_Titles" localSheetId="5">'north'!$A:$B</definedName>
    <definedName name="_xlnm.Print_Titles" localSheetId="4">'northeast'!$A:$B</definedName>
    <definedName name="_xlnm.Print_Titles" localSheetId="8">'ratio 2553'!$A:$B</definedName>
    <definedName name="_xlnm.Print_Titles" localSheetId="7">'south'!$A:$B</definedName>
  </definedNames>
  <calcPr fullCalcOnLoad="1"/>
</workbook>
</file>

<file path=xl/sharedStrings.xml><?xml version="1.0" encoding="utf-8"?>
<sst xmlns="http://schemas.openxmlformats.org/spreadsheetml/2006/main" count="479" uniqueCount="241">
  <si>
    <t>ประเภทรถ</t>
  </si>
  <si>
    <t>ชัยนาท</t>
  </si>
  <si>
    <t>สิงห์บุรี</t>
  </si>
  <si>
    <t>ลพบุรี</t>
  </si>
  <si>
    <t>อ่างทอง</t>
  </si>
  <si>
    <t>สระบุรี</t>
  </si>
  <si>
    <t>ปทุมธานี</t>
  </si>
  <si>
    <t>นนทบุรี</t>
  </si>
  <si>
    <t>สมุทรปราการ</t>
  </si>
  <si>
    <t xml:space="preserve">  รวมทั้งสิ้น</t>
  </si>
  <si>
    <t xml:space="preserve">      รย. 1  รถยนต์นั่งส่วนบุคคลไม่เกิน 7 คน</t>
  </si>
  <si>
    <t xml:space="preserve">      รย. 2  รถยนต์นั่งส่วนบุคคลเกิน 7 คน</t>
  </si>
  <si>
    <t xml:space="preserve">      รย. 3  รถยนต์บรรทุกส่วนบุคคล</t>
  </si>
  <si>
    <t xml:space="preserve">      รย. 4  รถยนต์สามล้อส่วนบุคคล</t>
  </si>
  <si>
    <t xml:space="preserve">      รย. 5  รถยนต์รับจ้างระหว่างจังหวัด</t>
  </si>
  <si>
    <t xml:space="preserve">      รย. 6  รถยนต์รับจ้างบรรทุกคนโดยสารไม่เกิน 7 คน</t>
  </si>
  <si>
    <t xml:space="preserve">      รย. 7  รถยนต์สี่ล้อเล็กรับจ้าง</t>
  </si>
  <si>
    <t xml:space="preserve">      รย. 8  รถยนต์รับจ้างสามล้อ</t>
  </si>
  <si>
    <t xml:space="preserve">      รย. 9  รถยนต์บริการธุรกิจ</t>
  </si>
  <si>
    <t xml:space="preserve">      รย. 10 รถยนต์บริการทัศนาจร</t>
  </si>
  <si>
    <t xml:space="preserve">      รย. 11 รถยนต์บริการให้เช่า</t>
  </si>
  <si>
    <t xml:space="preserve">      รย. 12 รถจักรยานยนต์</t>
  </si>
  <si>
    <t xml:space="preserve">      รย. 13 รถแทรกเตอร์</t>
  </si>
  <si>
    <t xml:space="preserve">      รย. 14 รถบดถนน</t>
  </si>
  <si>
    <t xml:space="preserve">      รย. 15 รถใช้งานเกษตรกรรม</t>
  </si>
  <si>
    <t xml:space="preserve">      รย. 16 รถพ่วง</t>
  </si>
  <si>
    <t xml:space="preserve">  ข. รวมรถตามกฎหมายว่าด้วยการขนส่งทางบก</t>
  </si>
  <si>
    <t xml:space="preserve">      รวมรถโดยสาร</t>
  </si>
  <si>
    <t xml:space="preserve">      แยกเป็น</t>
  </si>
  <si>
    <t xml:space="preserve"> - ประจำทาง</t>
  </si>
  <si>
    <t xml:space="preserve"> - ไม่ประจำทาง</t>
  </si>
  <si>
    <t xml:space="preserve"> - ส่วนบุคคล</t>
  </si>
  <si>
    <t xml:space="preserve">      รวมรถบรรทุก</t>
  </si>
  <si>
    <t>นครนายก</t>
  </si>
  <si>
    <t>ปราจีนบุรี</t>
  </si>
  <si>
    <t>ฉะเชิงเทรา</t>
  </si>
  <si>
    <t>ชลบุรี</t>
  </si>
  <si>
    <t>ระยอง</t>
  </si>
  <si>
    <t>จันทบุรี</t>
  </si>
  <si>
    <t>ตราด</t>
  </si>
  <si>
    <t>สระแก้ว</t>
  </si>
  <si>
    <t>ชัยภูมิ</t>
  </si>
  <si>
    <t>ยโสธร</t>
  </si>
  <si>
    <t>อุบลราชธานี</t>
  </si>
  <si>
    <t>ศรีสะเกษ</t>
  </si>
  <si>
    <t>บุรีรัมย์</t>
  </si>
  <si>
    <t>นครราชสีมา</t>
  </si>
  <si>
    <t>สุรินทร์</t>
  </si>
  <si>
    <t>อำนาจเจริญ</t>
  </si>
  <si>
    <t>หนองบัวลำภู</t>
  </si>
  <si>
    <t>หนองคาย</t>
  </si>
  <si>
    <t>เลย</t>
  </si>
  <si>
    <t>อุดรธานี</t>
  </si>
  <si>
    <t>นครพนม</t>
  </si>
  <si>
    <t>สกลนคร</t>
  </si>
  <si>
    <t>ขอนแก่น</t>
  </si>
  <si>
    <t>กาฬสินธุ์</t>
  </si>
  <si>
    <t>มหาสารคาม</t>
  </si>
  <si>
    <t>ร้อยเอ็ด</t>
  </si>
  <si>
    <t>มุกดาหาร</t>
  </si>
  <si>
    <t>เชียงราย</t>
  </si>
  <si>
    <t>แม่ฮองสอน</t>
  </si>
  <si>
    <t>เชียงใหม่</t>
  </si>
  <si>
    <t>พะเยา</t>
  </si>
  <si>
    <t>น่าน</t>
  </si>
  <si>
    <t>ลำพูน</t>
  </si>
  <si>
    <t>ลำปาง</t>
  </si>
  <si>
    <t>แพร่</t>
  </si>
  <si>
    <t>อุตรดิตถ์</t>
  </si>
  <si>
    <t>สุโขทัย</t>
  </si>
  <si>
    <t>ตาก</t>
  </si>
  <si>
    <t>พิษณุโลก</t>
  </si>
  <si>
    <t>กำแพงเพชร</t>
  </si>
  <si>
    <t>พิจิตร</t>
  </si>
  <si>
    <t>เพชรบูรณ์</t>
  </si>
  <si>
    <t>นครสวรรค์</t>
  </si>
  <si>
    <t>อุทัยธานี</t>
  </si>
  <si>
    <t>สุพรรณบุรี</t>
  </si>
  <si>
    <t>กาญจนบุรี</t>
  </si>
  <si>
    <t>นครปฐม</t>
  </si>
  <si>
    <t>ราชบุรี</t>
  </si>
  <si>
    <t>สมุทรสาคร</t>
  </si>
  <si>
    <t>สมุทรสงคราม</t>
  </si>
  <si>
    <t>เพชรบุรี</t>
  </si>
  <si>
    <t>ชุมพร</t>
  </si>
  <si>
    <t>ระนอง</t>
  </si>
  <si>
    <t>สุราษฎร์ธานี</t>
  </si>
  <si>
    <t>พังงา</t>
  </si>
  <si>
    <t>นครศรีธรรมราช</t>
  </si>
  <si>
    <t>กระบี่</t>
  </si>
  <si>
    <t>ภูเก็ต</t>
  </si>
  <si>
    <t>พัทลุง</t>
  </si>
  <si>
    <t>ตรัง</t>
  </si>
  <si>
    <t>สงขลา</t>
  </si>
  <si>
    <t>สตูล</t>
  </si>
  <si>
    <t>ปัตตานี</t>
  </si>
  <si>
    <t>ยะลา</t>
  </si>
  <si>
    <t>สาขา อ.เบตง</t>
  </si>
  <si>
    <t>นราธิวาส</t>
  </si>
  <si>
    <t>ส่วนภูมิภาค</t>
  </si>
  <si>
    <t>ทั่วประเทศ</t>
  </si>
  <si>
    <t xml:space="preserve">   ประจวบ-  คีรีขันธ์</t>
  </si>
  <si>
    <t>ส่วนกลาง</t>
  </si>
  <si>
    <t>จำนวนรถเปลี่ยนแปลง</t>
  </si>
  <si>
    <t>อัตราการเปลี่ยนแปลง</t>
  </si>
  <si>
    <t xml:space="preserve">      รถขนาดเล็ก</t>
  </si>
  <si>
    <t xml:space="preserve">  ก. รวมรถตามกฎหมายว่าด้วยรถยนต์และล้อเลื่อน</t>
  </si>
  <si>
    <t xml:space="preserve">         รวม      ภาคตะวันออก</t>
  </si>
  <si>
    <t xml:space="preserve">          รวม        ภาคเหนือ</t>
  </si>
  <si>
    <t xml:space="preserve">      รย. 17 รถจักรยานยนต์สาธารณะ</t>
  </si>
  <si>
    <t>จำนวนรถจดทะเบียนใหม่</t>
  </si>
  <si>
    <t>Number of new registered vehicles</t>
  </si>
  <si>
    <t>Type of Vehicle</t>
  </si>
  <si>
    <t>Whole Kingdom</t>
  </si>
  <si>
    <t>Bangkok</t>
  </si>
  <si>
    <t>Regional</t>
  </si>
  <si>
    <t>กรุงเทพฯ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</si>
  <si>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</si>
  <si>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</si>
  <si>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</si>
  <si>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</si>
  <si>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ภาคตะวันตก</t>
  </si>
  <si>
    <t>ภาคใต้</t>
  </si>
  <si>
    <t>Central</t>
  </si>
  <si>
    <t>Eastern</t>
  </si>
  <si>
    <t>North Eastern</t>
  </si>
  <si>
    <t>Northern</t>
  </si>
  <si>
    <t>Western</t>
  </si>
  <si>
    <t>Southern</t>
  </si>
  <si>
    <t xml:space="preserve">  รวมทั้งสิ้น </t>
  </si>
  <si>
    <t xml:space="preserve">  Grand Total</t>
  </si>
  <si>
    <t xml:space="preserve">  ก. รวมรถตามกฎหมายว่าด้วยรถยนต์  </t>
  </si>
  <si>
    <t>Total Vehicle under Motor Vehicle Act</t>
  </si>
  <si>
    <t xml:space="preserve">    รย. 1 รถยนต์นั่งส่วนบุคคลไม่เกิน 7 คน Sedan (Not more than 7 Pass.)</t>
  </si>
  <si>
    <t xml:space="preserve">    รย. 2 รถยนต์นั่งส่วนบุคคลเกิน 7 คน Microbus &amp; Passenger Van</t>
  </si>
  <si>
    <t xml:space="preserve">    รย. 3 รถยนต์บรรทุกส่วนบุคคล Van &amp; Pick Up</t>
  </si>
  <si>
    <t xml:space="preserve">    รย. 4 รถยนต์สามล้อส่วนบุคคล Motortricycle</t>
  </si>
  <si>
    <t xml:space="preserve">    รย. 5 รถยนต์รับจ้างระหว่างจังหวัด Interprovincial Taxi</t>
  </si>
  <si>
    <t xml:space="preserve">    รย. 6 รถยนต์รับจ้างบรรทุกคนโดยสารไม่เกิน 7 คน Urban Taxi</t>
  </si>
  <si>
    <t xml:space="preserve">    รย. 7 รถยนต์สี่ล้อเล็กรับจ้าง Fixed Route Taxi</t>
  </si>
  <si>
    <t xml:space="preserve">    รย. 8 รถยนต์รับจ้างสามล้อ Motortricycle Taxi (Tuk Tuk)</t>
  </si>
  <si>
    <t xml:space="preserve">    รย. 9 รถยนต์บริการธุรกิจ Hotel Taxi</t>
  </si>
  <si>
    <t xml:space="preserve">    รย.10 รถยนต์บริการทัศนาจร Tour Taxi</t>
  </si>
  <si>
    <t xml:space="preserve">    รย.11 รถยนต์บริการให้เช่า Car For Hire</t>
  </si>
  <si>
    <t xml:space="preserve">    รย.12 รถจักรยานยนต์ Motorcycle</t>
  </si>
  <si>
    <t xml:space="preserve">    รย.13 รถแทรกเตอร์ Tractor</t>
  </si>
  <si>
    <t xml:space="preserve">    รย.14 รถบดถนน Road Roller</t>
  </si>
  <si>
    <t xml:space="preserve">    รย.15 รถใช้งานเกษตรกรรม Farm Vehicle</t>
  </si>
  <si>
    <t xml:space="preserve">    รย.16 รถพ่วง Automobile Trailer</t>
  </si>
  <si>
    <t xml:space="preserve">    รย.17 รถจักรยานยนต์สาธารณะ Public Motorcycle</t>
  </si>
  <si>
    <t xml:space="preserve">  ข. รวมรถตามกฎหมายว่าด้วยการขนส่งทางบก   </t>
  </si>
  <si>
    <t>Total Vehicle under Land Transport Act</t>
  </si>
  <si>
    <t xml:space="preserve">    รวมรถโดยสาร Bus : Total</t>
  </si>
  <si>
    <t xml:space="preserve">    รวมรถบรรทุก Truck : Total</t>
  </si>
  <si>
    <t xml:space="preserve">    โดยรถขนาดเล็ก Small Rural Bus</t>
  </si>
  <si>
    <t xml:space="preserve"> - ประจำทาง Fixed Route Bus</t>
  </si>
  <si>
    <t xml:space="preserve"> - ไม่ประจำทาง Non Fixed Route Bus</t>
  </si>
  <si>
    <t xml:space="preserve"> - ส่วนบุคคล Private Bus</t>
  </si>
  <si>
    <t xml:space="preserve"> - ไม่ประจำทาง Non Fixed Route Truck</t>
  </si>
  <si>
    <t xml:space="preserve"> - ส่วนบุคคล Private Truck</t>
  </si>
  <si>
    <t xml:space="preserve">  กลุ่มสถิติการขนส่ง  กองแผนงาน  กรมการขนส่งทางบก (Transport Statistics Sub-Division, Planning Division, Department of Land Transport)</t>
  </si>
  <si>
    <t>Chai Nat</t>
  </si>
  <si>
    <t>Sing Buri</t>
  </si>
  <si>
    <t>Lop Buri</t>
  </si>
  <si>
    <t>Ang Thong</t>
  </si>
  <si>
    <t>Saraburi</t>
  </si>
  <si>
    <t>Ayuthaya</t>
  </si>
  <si>
    <t>Pathum Thani</t>
  </si>
  <si>
    <t>Nonthaburi</t>
  </si>
  <si>
    <t>Samut Prakarn</t>
  </si>
  <si>
    <t>พระนครศรีอยุธยา</t>
  </si>
  <si>
    <t>Nakhon Nayok</t>
  </si>
  <si>
    <t>Prachin Buri</t>
  </si>
  <si>
    <t>Chachoengsao</t>
  </si>
  <si>
    <t>Chonburi</t>
  </si>
  <si>
    <t>Rayong</t>
  </si>
  <si>
    <t>Chanthaburi</t>
  </si>
  <si>
    <t>Trad</t>
  </si>
  <si>
    <t>Sra Kaew</t>
  </si>
  <si>
    <t>Chaiyaphum</t>
  </si>
  <si>
    <t>Yasothon</t>
  </si>
  <si>
    <t>Ubon Ratchathani</t>
  </si>
  <si>
    <t>Si Sa Ket</t>
  </si>
  <si>
    <t>Buri Rum</t>
  </si>
  <si>
    <t>Nakhon Ratchasima</t>
  </si>
  <si>
    <t>Surin</t>
  </si>
  <si>
    <t>Amnat Charoen</t>
  </si>
  <si>
    <t>Nong Bua Lamphu</t>
  </si>
  <si>
    <t>Nong Khai</t>
  </si>
  <si>
    <t>Loei</t>
  </si>
  <si>
    <t>Udon Thani</t>
  </si>
  <si>
    <t>Nakhon Phanom</t>
  </si>
  <si>
    <t>Sakon Nakhon</t>
  </si>
  <si>
    <t>Khon Kaen</t>
  </si>
  <si>
    <t>Kalasin</t>
  </si>
  <si>
    <t>Maha Sarakham</t>
  </si>
  <si>
    <t>Roi Et</t>
  </si>
  <si>
    <t>Mukdahan</t>
  </si>
  <si>
    <t>Chiang Rai</t>
  </si>
  <si>
    <t>Mae Hong Son</t>
  </si>
  <si>
    <t>Chiang Mai</t>
  </si>
  <si>
    <t>Phayao</t>
  </si>
  <si>
    <t>nan</t>
  </si>
  <si>
    <t>Lamphun</t>
  </si>
  <si>
    <t>Lampang</t>
  </si>
  <si>
    <t>Phrae</t>
  </si>
  <si>
    <t>Uttaradit</t>
  </si>
  <si>
    <t>Sukhothai</t>
  </si>
  <si>
    <t>Tak</t>
  </si>
  <si>
    <t>Phitsanulok</t>
  </si>
  <si>
    <t>Kamphaeng Phet</t>
  </si>
  <si>
    <t>Phichit</t>
  </si>
  <si>
    <t>Phetchabun</t>
  </si>
  <si>
    <t>Nakhon Sawan</t>
  </si>
  <si>
    <t>Uthai Thani</t>
  </si>
  <si>
    <t>Suphan Buri</t>
  </si>
  <si>
    <t>Khanchanaburi</t>
  </si>
  <si>
    <t>Nakhon Pathom</t>
  </si>
  <si>
    <t>Ratchaburi</t>
  </si>
  <si>
    <t>Samut Sakorn</t>
  </si>
  <si>
    <t>Samut Songkram</t>
  </si>
  <si>
    <t>Petchaburi</t>
  </si>
  <si>
    <t>Prachuap Kiri Khan</t>
  </si>
  <si>
    <t>Chumphon</t>
  </si>
  <si>
    <t>Ranong</t>
  </si>
  <si>
    <t>Surat Thani</t>
  </si>
  <si>
    <t>Pang Nga</t>
  </si>
  <si>
    <t>Nakhon Si Thammarat</t>
  </si>
  <si>
    <t>Krabi</t>
  </si>
  <si>
    <t>Phuket</t>
  </si>
  <si>
    <t>Phatthalung</t>
  </si>
  <si>
    <t>Trang</t>
  </si>
  <si>
    <t>Songkhla</t>
  </si>
  <si>
    <t>Satun</t>
  </si>
  <si>
    <t>Pattani</t>
  </si>
  <si>
    <t>Yala</t>
  </si>
  <si>
    <t>Narathiwat</t>
  </si>
  <si>
    <t>Bae Tong</t>
  </si>
  <si>
    <t>ปี พ.ศ.2553 / 2010</t>
  </si>
  <si>
    <t>ตารางที่  4   เปรียบเทียบจำนวนรถที่จดทะเบียนใหม่ตามกฎหมายว่าด้วยรถยนต์  กฎหมายว่าด้วยการขนส่งทางบก    ปี พ.ศ. 2552 และ 2553</t>
  </si>
  <si>
    <t>จำนวนรถที่จดทะเบียนใหม่ตั้งแต่วันที่  1 มกราคม 2553 - 31 ธันวาคม 2553  Number of Registered Vehicle in Thailand during 1 January 2010 - 31 December 2010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</si>
</sst>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_);_(* \(#,##0\);_(* &quot;-&quot;??_);_(@_)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-* #,##0.0000_-;\-* #,##0.0000_-;_-* &quot;-&quot;??_-;_-@_-"/>
    <numFmt numFmtId="196" formatCode="#,##0.00;[Red]\(#,##0.00\)"/>
    <numFmt numFmtId="197" formatCode="#,##0.0;[Red]\(#,##0.0\)"/>
    <numFmt numFmtId="198" formatCode="#,##0;[Red]\(#,##0\)"/>
    <numFmt numFmtId="199" formatCode="#,##0;[Red]#,##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t&quot;$&quot;#,##0_);\(t&quot;$&quot;#,##0\)"/>
    <numFmt numFmtId="209" formatCode="t&quot;$&quot;#,##0_);[Red]\(t&quot;$&quot;#,##0\)"/>
    <numFmt numFmtId="210" formatCode="t&quot;$&quot;#,##0.00_);\(t&quot;$&quot;#,##0.00\)"/>
    <numFmt numFmtId="211" formatCode="t&quot;$&quot;#,##0.00_);[Red]\(t&quot;$&quot;#,##0.00\)"/>
    <numFmt numFmtId="212" formatCode="\t&quot;$&quot;#,##0_);\(\t&quot;$&quot;#,##0\)"/>
    <numFmt numFmtId="213" formatCode="\t&quot;$&quot;#,##0_);[Red]\(\t&quot;$&quot;#,##0\)"/>
    <numFmt numFmtId="214" formatCode="\t&quot;$&quot;#,##0.00_);\(\t&quot;$&quot;#,##0.00\)"/>
    <numFmt numFmtId="215" formatCode="\t&quot;$&quot;#,##0.00_);[Red]\(\t&quot;$&quot;#,##0.00\)"/>
    <numFmt numFmtId="216" formatCode="0.000%"/>
    <numFmt numFmtId="217" formatCode="#,##0;[Red]\(#,##0.00\)"/>
    <numFmt numFmtId="218" formatCode="_(* #,##0.0_);_(* \(#,##0.0\);_(* &quot;-&quot;??_);_(@_)"/>
    <numFmt numFmtId="219" formatCode="#,##0.;[Red]\(#,##0.\)"/>
    <numFmt numFmtId="220" formatCode="#,##0.00\ \ ;[Red]\(#,##0.00\)\ \ "/>
    <numFmt numFmtId="221" formatCode="#,##0\ \ ;[Red]\-#,##0\ \ "/>
    <numFmt numFmtId="222" formatCode="#,##0\ \ ;[Red]\(#,##0\)\ \ "/>
    <numFmt numFmtId="223" formatCode="0.0000"/>
    <numFmt numFmtId="224" formatCode="0.000000"/>
    <numFmt numFmtId="225" formatCode="0.0%"/>
    <numFmt numFmtId="226" formatCode="0.0000%"/>
    <numFmt numFmtId="227" formatCode="0.000"/>
    <numFmt numFmtId="228" formatCode="#,##0.00\ \ \ \ \ \ \ \ \ \ ;[Red]\(#,##0.00\)\ \ \ \ \ \ \ \ \ \ "/>
    <numFmt numFmtId="229" formatCode="#,##0.00\ \ \ \ \ \ \ \ \ \ \ \ \ ;[Red]\(#,##0.00\)\ \ \ \ \ \ \ \ \ \ \ \ \ "/>
    <numFmt numFmtId="230" formatCode="#,##0.00\ \ \ \ \ \ \ \ \ \ \ ;[Red]\(#,##0.00\)\ \ \ \ \ \ \ \ \ \ \ "/>
    <numFmt numFmtId="231" formatCode="_-* #,##0.00000_-;\-* #,##0.00000_-;_-* &quot;-&quot;??_-;_-@_-"/>
    <numFmt numFmtId="232" formatCode="_-* #,##0.000000_-;\-* #,##0.000000_-;_-* &quot;-&quot;??_-;_-@_-"/>
    <numFmt numFmtId="233" formatCode="_-* #,##0.0000000_-;\-* #,##0.0000000_-;_-* &quot;-&quot;??_-;_-@_-"/>
    <numFmt numFmtId="234" formatCode="#,##0.0\ \ ;[Red]\(#,##0.0\)\ \ "/>
    <numFmt numFmtId="235" formatCode="#,##0.00;[Red]#,##0.00"/>
  </numFmts>
  <fonts count="10">
    <font>
      <sz val="14"/>
      <name val="Cordia New"/>
      <family val="0"/>
    </font>
    <font>
      <b/>
      <sz val="3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b/>
      <sz val="30"/>
      <name val="Angsana New"/>
      <family val="1"/>
    </font>
    <font>
      <b/>
      <sz val="13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10">
    <fill>
      <patternFill/>
    </fill>
    <fill>
      <patternFill patternType="gray125"/>
    </fill>
    <fill>
      <patternFill patternType="gray125">
        <fgColor indexed="14"/>
      </patternFill>
    </fill>
    <fill>
      <patternFill patternType="gray125">
        <fgColor indexed="43"/>
      </patternFill>
    </fill>
    <fill>
      <patternFill patternType="gray0625">
        <fgColor indexed="45"/>
      </patternFill>
    </fill>
    <fill>
      <patternFill patternType="gray0625">
        <fgColor indexed="52"/>
      </patternFill>
    </fill>
    <fill>
      <patternFill patternType="gray0625">
        <fgColor indexed="11"/>
      </patternFill>
    </fill>
    <fill>
      <patternFill patternType="gray0625">
        <fgColor indexed="31"/>
      </patternFill>
    </fill>
    <fill>
      <patternFill patternType="gray125">
        <fgColor indexed="15"/>
      </patternFill>
    </fill>
    <fill>
      <patternFill patternType="lightGray">
        <fgColor indexed="11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>
        <color indexed="18"/>
      </bottom>
    </border>
    <border>
      <left style="thin"/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thin"/>
      <top style="hair">
        <color indexed="18"/>
      </top>
      <bottom style="hair">
        <color indexed="18"/>
      </bottom>
    </border>
    <border>
      <left style="thin"/>
      <right style="thin"/>
      <top style="hair">
        <color indexed="18"/>
      </top>
      <bottom style="hair">
        <color indexed="18"/>
      </bottom>
    </border>
    <border>
      <left style="hair"/>
      <right style="thin"/>
      <top style="hair">
        <color indexed="18"/>
      </top>
      <bottom style="hair">
        <color indexed="18"/>
      </bottom>
    </border>
    <border>
      <left style="thin"/>
      <right>
        <color indexed="63"/>
      </right>
      <top style="hair">
        <color indexed="18"/>
      </top>
      <bottom style="thin"/>
    </border>
    <border>
      <left>
        <color indexed="63"/>
      </left>
      <right style="thin"/>
      <top style="hair">
        <color indexed="18"/>
      </top>
      <bottom style="thin"/>
    </border>
    <border>
      <left style="thin"/>
      <right style="thin"/>
      <top style="hair">
        <color indexed="18"/>
      </top>
      <bottom style="thin"/>
    </border>
    <border>
      <left>
        <color indexed="63"/>
      </left>
      <right style="hair"/>
      <top style="hair">
        <color indexed="32"/>
      </top>
      <bottom style="hair">
        <color indexed="32"/>
      </bottom>
    </border>
    <border>
      <left style="hair"/>
      <right style="thin"/>
      <top style="hair">
        <color indexed="32"/>
      </top>
      <bottom style="hair">
        <color indexed="32"/>
      </bottom>
    </border>
    <border>
      <left style="thin"/>
      <right style="thin"/>
      <top style="hair">
        <color indexed="32"/>
      </top>
      <bottom style="hair">
        <color indexed="32"/>
      </bottom>
    </border>
    <border>
      <left style="thin"/>
      <right style="hair"/>
      <top style="hair">
        <color indexed="32"/>
      </top>
      <bottom style="hair">
        <color indexed="32"/>
      </bottom>
    </border>
    <border>
      <left style="hair"/>
      <right style="hair"/>
      <top style="hair">
        <color indexed="32"/>
      </top>
      <bottom style="hair">
        <color indexed="32"/>
      </bottom>
    </border>
    <border>
      <left style="thin"/>
      <right style="thin"/>
      <top style="hair">
        <color indexed="32"/>
      </top>
      <bottom style="thin"/>
    </border>
    <border>
      <left style="thin"/>
      <right style="hair"/>
      <top style="hair">
        <color indexed="32"/>
      </top>
      <bottom style="thin"/>
    </border>
    <border>
      <left style="hair"/>
      <right style="hair"/>
      <top style="hair">
        <color indexed="32"/>
      </top>
      <bottom style="thin"/>
    </border>
    <border>
      <left style="hair"/>
      <right style="thin"/>
      <top style="hair">
        <color indexed="32"/>
      </top>
      <bottom style="thin"/>
    </border>
    <border>
      <left>
        <color indexed="63"/>
      </left>
      <right style="thin"/>
      <top style="hair">
        <color indexed="32"/>
      </top>
      <bottom style="hair">
        <color indexed="32"/>
      </bottom>
    </border>
    <border>
      <left>
        <color indexed="63"/>
      </left>
      <right style="hair"/>
      <top style="hair">
        <color indexed="32"/>
      </top>
      <bottom style="thin"/>
    </border>
    <border>
      <left>
        <color indexed="63"/>
      </left>
      <right style="thin"/>
      <top style="hair">
        <color indexed="3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/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 style="hair">
        <color indexed="18"/>
      </bottom>
    </border>
    <border>
      <left style="thin"/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thin"/>
      <top style="hair">
        <color indexed="18"/>
      </top>
      <bottom>
        <color indexed="63"/>
      </bottom>
    </border>
    <border>
      <left style="hair"/>
      <right style="thin"/>
      <top style="hair">
        <color indexed="18"/>
      </top>
      <bottom>
        <color indexed="63"/>
      </bottom>
    </border>
    <border>
      <left style="thin"/>
      <right style="thin"/>
      <top style="hair">
        <color indexed="18"/>
      </top>
      <bottom>
        <color indexed="63"/>
      </bottom>
    </border>
    <border>
      <left style="hair"/>
      <right style="thin"/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>
        <color indexed="32"/>
      </bottom>
    </border>
    <border>
      <left style="hair"/>
      <right style="thin"/>
      <top>
        <color indexed="63"/>
      </top>
      <bottom style="hair">
        <color indexed="32"/>
      </bottom>
    </border>
    <border>
      <left style="thin"/>
      <right style="thin"/>
      <top style="hair">
        <color indexed="32"/>
      </top>
      <bottom>
        <color indexed="63"/>
      </bottom>
    </border>
    <border>
      <left style="thin"/>
      <right style="hair"/>
      <top style="hair">
        <color indexed="32"/>
      </top>
      <bottom>
        <color indexed="63"/>
      </bottom>
    </border>
    <border>
      <left style="hair"/>
      <right style="hair"/>
      <top style="hair">
        <color indexed="32"/>
      </top>
      <bottom>
        <color indexed="63"/>
      </bottom>
    </border>
    <border>
      <left style="hair"/>
      <right style="thin"/>
      <top style="hair">
        <color indexed="32"/>
      </top>
      <bottom>
        <color indexed="63"/>
      </bottom>
    </border>
    <border>
      <left style="thin"/>
      <right style="thin"/>
      <top>
        <color indexed="63"/>
      </top>
      <bottom style="hair">
        <color indexed="32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32"/>
      </bottom>
    </border>
    <border>
      <left style="hair"/>
      <right style="hair"/>
      <top>
        <color indexed="63"/>
      </top>
      <bottom style="hair">
        <color indexed="32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32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>
        <color indexed="32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>
        <color indexed="18"/>
      </bottom>
    </border>
    <border>
      <left>
        <color indexed="63"/>
      </left>
      <right style="medium"/>
      <top style="thin"/>
      <bottom style="hair">
        <color indexed="18"/>
      </bottom>
    </border>
    <border>
      <left style="medium"/>
      <right style="thin"/>
      <top style="hair">
        <color indexed="18"/>
      </top>
      <bottom style="hair">
        <color indexed="18"/>
      </bottom>
    </border>
    <border>
      <left style="hair"/>
      <right style="medium"/>
      <top style="hair">
        <color indexed="18"/>
      </top>
      <bottom style="hair">
        <color indexed="18"/>
      </bottom>
    </border>
    <border>
      <left>
        <color indexed="63"/>
      </left>
      <right style="medium"/>
      <top style="hair">
        <color indexed="18"/>
      </top>
      <bottom style="hair">
        <color indexed="18"/>
      </bottom>
    </border>
    <border>
      <left style="thin"/>
      <right style="medium"/>
      <top style="hair">
        <color indexed="18"/>
      </top>
      <bottom style="hair">
        <color indexed="18"/>
      </bottom>
    </border>
    <border>
      <left style="medium"/>
      <right style="thin"/>
      <top style="hair">
        <color indexed="18"/>
      </top>
      <bottom style="medium"/>
    </border>
    <border>
      <left style="hair"/>
      <right style="thin"/>
      <top style="hair">
        <color indexed="18"/>
      </top>
      <bottom style="medium"/>
    </border>
    <border>
      <left style="hair"/>
      <right style="medium"/>
      <top style="hair">
        <color indexed="18"/>
      </top>
      <bottom style="medium"/>
    </border>
    <border>
      <left style="thin"/>
      <right style="thin"/>
      <top style="hair">
        <color indexed="18"/>
      </top>
      <bottom style="medium"/>
    </border>
    <border>
      <left style="thin"/>
      <right style="medium"/>
      <top style="hair">
        <color indexed="18"/>
      </top>
      <bottom style="medium"/>
    </border>
    <border>
      <left style="thin"/>
      <right style="medium"/>
      <top style="thin"/>
      <bottom style="hair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194" fontId="4" fillId="0" borderId="5" xfId="15" applyNumberFormat="1" applyFont="1" applyBorder="1" applyAlignment="1">
      <alignment/>
    </xf>
    <xf numFmtId="194" fontId="4" fillId="0" borderId="4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94" fontId="4" fillId="2" borderId="5" xfId="15" applyNumberFormat="1" applyFont="1" applyFill="1" applyBorder="1" applyAlignment="1">
      <alignment/>
    </xf>
    <xf numFmtId="194" fontId="4" fillId="2" borderId="4" xfId="15" applyNumberFormat="1" applyFont="1" applyFill="1" applyBorder="1" applyAlignment="1">
      <alignment/>
    </xf>
    <xf numFmtId="194" fontId="4" fillId="2" borderId="6" xfId="15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4" fillId="2" borderId="3" xfId="0" applyFont="1" applyFill="1" applyBorder="1" applyAlignment="1" quotePrefix="1">
      <alignment horizontal="left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194" fontId="4" fillId="2" borderId="9" xfId="15" applyNumberFormat="1" applyFont="1" applyFill="1" applyBorder="1" applyAlignment="1">
      <alignment/>
    </xf>
    <xf numFmtId="194" fontId="4" fillId="2" borderId="8" xfId="15" applyNumberFormat="1" applyFont="1" applyFill="1" applyBorder="1" applyAlignment="1">
      <alignment/>
    </xf>
    <xf numFmtId="0" fontId="2" fillId="0" borderId="0" xfId="0" applyFont="1" applyAlignment="1">
      <alignment/>
    </xf>
    <xf numFmtId="191" fontId="4" fillId="0" borderId="10" xfId="15" applyNumberFormat="1" applyFont="1" applyBorder="1" applyAlignment="1">
      <alignment/>
    </xf>
    <xf numFmtId="191" fontId="4" fillId="0" borderId="11" xfId="15" applyNumberFormat="1" applyFont="1" applyBorder="1" applyAlignment="1">
      <alignment/>
    </xf>
    <xf numFmtId="191" fontId="4" fillId="2" borderId="12" xfId="15" applyNumberFormat="1" applyFont="1" applyFill="1" applyBorder="1" applyAlignment="1">
      <alignment/>
    </xf>
    <xf numFmtId="191" fontId="4" fillId="2" borderId="13" xfId="15" applyNumberFormat="1" applyFont="1" applyFill="1" applyBorder="1" applyAlignment="1">
      <alignment/>
    </xf>
    <xf numFmtId="191" fontId="4" fillId="2" borderId="14" xfId="15" applyNumberFormat="1" applyFont="1" applyFill="1" applyBorder="1" applyAlignment="1">
      <alignment/>
    </xf>
    <xf numFmtId="191" fontId="4" fillId="2" borderId="11" xfId="15" applyNumberFormat="1" applyFont="1" applyFill="1" applyBorder="1" applyAlignment="1">
      <alignment/>
    </xf>
    <xf numFmtId="191" fontId="4" fillId="2" borderId="15" xfId="15" applyNumberFormat="1" applyFont="1" applyFill="1" applyBorder="1" applyAlignment="1">
      <alignment/>
    </xf>
    <xf numFmtId="191" fontId="4" fillId="2" borderId="16" xfId="15" applyNumberFormat="1" applyFont="1" applyFill="1" applyBorder="1" applyAlignment="1">
      <alignment/>
    </xf>
    <xf numFmtId="191" fontId="4" fillId="2" borderId="17" xfId="15" applyNumberFormat="1" applyFont="1" applyFill="1" applyBorder="1" applyAlignment="1">
      <alignment/>
    </xf>
    <xf numFmtId="191" fontId="4" fillId="2" borderId="18" xfId="15" applyNumberFormat="1" applyFont="1" applyFill="1" applyBorder="1" applyAlignment="1">
      <alignment/>
    </xf>
    <xf numFmtId="191" fontId="3" fillId="2" borderId="12" xfId="15" applyNumberFormat="1" applyFont="1" applyFill="1" applyBorder="1" applyAlignment="1">
      <alignment/>
    </xf>
    <xf numFmtId="191" fontId="4" fillId="2" borderId="10" xfId="15" applyNumberFormat="1" applyFont="1" applyFill="1" applyBorder="1" applyAlignment="1">
      <alignment/>
    </xf>
    <xf numFmtId="191" fontId="4" fillId="2" borderId="19" xfId="15" applyNumberFormat="1" applyFont="1" applyFill="1" applyBorder="1" applyAlignment="1">
      <alignment/>
    </xf>
    <xf numFmtId="191" fontId="3" fillId="2" borderId="15" xfId="15" applyNumberFormat="1" applyFont="1" applyFill="1" applyBorder="1" applyAlignment="1">
      <alignment/>
    </xf>
    <xf numFmtId="191" fontId="4" fillId="2" borderId="20" xfId="15" applyNumberFormat="1" applyFont="1" applyFill="1" applyBorder="1" applyAlignment="1">
      <alignment/>
    </xf>
    <xf numFmtId="191" fontId="4" fillId="2" borderId="21" xfId="15" applyNumberFormat="1" applyFont="1" applyFill="1" applyBorder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3" fillId="3" borderId="22" xfId="0" applyFont="1" applyFill="1" applyBorder="1" applyAlignment="1">
      <alignment horizontal="center" vertical="center" wrapText="1"/>
    </xf>
    <xf numFmtId="194" fontId="3" fillId="4" borderId="23" xfId="15" applyNumberFormat="1" applyFont="1" applyFill="1" applyBorder="1" applyAlignment="1">
      <alignment/>
    </xf>
    <xf numFmtId="222" fontId="3" fillId="0" borderId="23" xfId="15" applyNumberFormat="1" applyFont="1" applyBorder="1" applyAlignment="1">
      <alignment/>
    </xf>
    <xf numFmtId="194" fontId="3" fillId="5" borderId="23" xfId="15" applyNumberFormat="1" applyFont="1" applyFill="1" applyBorder="1" applyAlignment="1">
      <alignment/>
    </xf>
    <xf numFmtId="0" fontId="3" fillId="6" borderId="3" xfId="0" applyFont="1" applyFill="1" applyBorder="1" applyAlignment="1">
      <alignment/>
    </xf>
    <xf numFmtId="194" fontId="3" fillId="6" borderId="6" xfId="15" applyNumberFormat="1" applyFont="1" applyFill="1" applyBorder="1" applyAlignment="1">
      <alignment/>
    </xf>
    <xf numFmtId="222" fontId="3" fillId="6" borderId="6" xfId="15" applyNumberFormat="1" applyFont="1" applyFill="1" applyBorder="1" applyAlignment="1">
      <alignment/>
    </xf>
    <xf numFmtId="194" fontId="4" fillId="4" borderId="4" xfId="15" applyNumberFormat="1" applyFont="1" applyFill="1" applyBorder="1" applyAlignment="1">
      <alignment/>
    </xf>
    <xf numFmtId="222" fontId="4" fillId="0" borderId="4" xfId="15" applyNumberFormat="1" applyFont="1" applyBorder="1" applyAlignment="1">
      <alignment/>
    </xf>
    <xf numFmtId="194" fontId="4" fillId="5" borderId="4" xfId="15" applyNumberFormat="1" applyFont="1" applyFill="1" applyBorder="1" applyAlignment="1">
      <alignment/>
    </xf>
    <xf numFmtId="194" fontId="3" fillId="6" borderId="4" xfId="15" applyNumberFormat="1" applyFont="1" applyFill="1" applyBorder="1" applyAlignment="1">
      <alignment/>
    </xf>
    <xf numFmtId="222" fontId="3" fillId="6" borderId="4" xfId="15" applyNumberFormat="1" applyFont="1" applyFill="1" applyBorder="1" applyAlignment="1">
      <alignment/>
    </xf>
    <xf numFmtId="0" fontId="4" fillId="7" borderId="3" xfId="0" applyFont="1" applyFill="1" applyBorder="1" applyAlignment="1">
      <alignment/>
    </xf>
    <xf numFmtId="194" fontId="4" fillId="7" borderId="6" xfId="15" applyNumberFormat="1" applyFont="1" applyFill="1" applyBorder="1" applyAlignment="1">
      <alignment/>
    </xf>
    <xf numFmtId="222" fontId="4" fillId="7" borderId="6" xfId="15" applyNumberFormat="1" applyFont="1" applyFill="1" applyBorder="1" applyAlignment="1">
      <alignment/>
    </xf>
    <xf numFmtId="194" fontId="4" fillId="4" borderId="5" xfId="15" applyNumberFormat="1" applyFont="1" applyFill="1" applyBorder="1" applyAlignment="1">
      <alignment/>
    </xf>
    <xf numFmtId="222" fontId="4" fillId="0" borderId="5" xfId="15" applyNumberFormat="1" applyFont="1" applyBorder="1" applyAlignment="1">
      <alignment/>
    </xf>
    <xf numFmtId="194" fontId="4" fillId="5" borderId="5" xfId="15" applyNumberFormat="1" applyFont="1" applyFill="1" applyBorder="1" applyAlignment="1">
      <alignment/>
    </xf>
    <xf numFmtId="0" fontId="4" fillId="7" borderId="7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8" borderId="24" xfId="0" applyFont="1" applyFill="1" applyBorder="1" applyAlignment="1">
      <alignment horizontal="centerContinuous" vertical="center"/>
    </xf>
    <xf numFmtId="0" fontId="4" fillId="8" borderId="25" xfId="0" applyFont="1" applyFill="1" applyBorder="1" applyAlignment="1">
      <alignment horizontal="centerContinuous" vertical="center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94" fontId="3" fillId="0" borderId="30" xfId="15" applyNumberFormat="1" applyFont="1" applyBorder="1" applyAlignment="1">
      <alignment/>
    </xf>
    <xf numFmtId="194" fontId="3" fillId="0" borderId="31" xfId="15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94" fontId="3" fillId="0" borderId="25" xfId="15" applyNumberFormat="1" applyFont="1" applyBorder="1" applyAlignment="1">
      <alignment/>
    </xf>
    <xf numFmtId="194" fontId="3" fillId="0" borderId="26" xfId="15" applyNumberFormat="1" applyFont="1" applyBorder="1" applyAlignment="1">
      <alignment/>
    </xf>
    <xf numFmtId="0" fontId="3" fillId="9" borderId="32" xfId="0" applyFont="1" applyFill="1" applyBorder="1" applyAlignment="1">
      <alignment/>
    </xf>
    <xf numFmtId="0" fontId="3" fillId="9" borderId="33" xfId="0" applyFont="1" applyFill="1" applyBorder="1" applyAlignment="1">
      <alignment/>
    </xf>
    <xf numFmtId="194" fontId="3" fillId="9" borderId="34" xfId="15" applyNumberFormat="1" applyFont="1" applyFill="1" applyBorder="1" applyAlignment="1">
      <alignment/>
    </xf>
    <xf numFmtId="194" fontId="3" fillId="9" borderId="33" xfId="15" applyNumberFormat="1" applyFont="1" applyFill="1" applyBorder="1" applyAlignment="1">
      <alignment/>
    </xf>
    <xf numFmtId="194" fontId="3" fillId="9" borderId="35" xfId="15" applyNumberFormat="1" applyFont="1" applyFill="1" applyBorder="1" applyAlignment="1">
      <alignment/>
    </xf>
    <xf numFmtId="0" fontId="3" fillId="9" borderId="29" xfId="0" applyFont="1" applyFill="1" applyBorder="1" applyAlignment="1">
      <alignment/>
    </xf>
    <xf numFmtId="0" fontId="3" fillId="9" borderId="30" xfId="0" applyFont="1" applyFill="1" applyBorder="1" applyAlignment="1">
      <alignment/>
    </xf>
    <xf numFmtId="194" fontId="3" fillId="9" borderId="36" xfId="15" applyNumberFormat="1" applyFont="1" applyFill="1" applyBorder="1" applyAlignment="1">
      <alignment/>
    </xf>
    <xf numFmtId="194" fontId="3" fillId="9" borderId="30" xfId="15" applyNumberFormat="1" applyFont="1" applyFill="1" applyBorder="1" applyAlignment="1">
      <alignment/>
    </xf>
    <xf numFmtId="194" fontId="3" fillId="9" borderId="31" xfId="15" applyNumberFormat="1" applyFont="1" applyFill="1" applyBorder="1" applyAlignment="1">
      <alignment/>
    </xf>
    <xf numFmtId="0" fontId="4" fillId="8" borderId="37" xfId="0" applyFont="1" applyFill="1" applyBorder="1" applyAlignment="1">
      <alignment horizontal="centerContinuous" vertical="center"/>
    </xf>
    <xf numFmtId="0" fontId="3" fillId="8" borderId="26" xfId="0" applyFont="1" applyFill="1" applyBorder="1" applyAlignment="1">
      <alignment horizont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wrapText="1"/>
    </xf>
    <xf numFmtId="0" fontId="3" fillId="8" borderId="39" xfId="0" applyFont="1" applyFill="1" applyBorder="1" applyAlignment="1">
      <alignment horizontal="center" vertical="center" wrapText="1"/>
    </xf>
    <xf numFmtId="191" fontId="3" fillId="0" borderId="40" xfId="15" applyNumberFormat="1" applyFont="1" applyBorder="1" applyAlignment="1">
      <alignment/>
    </xf>
    <xf numFmtId="191" fontId="3" fillId="0" borderId="41" xfId="15" applyNumberFormat="1" applyFont="1" applyBorder="1" applyAlignment="1">
      <alignment/>
    </xf>
    <xf numFmtId="191" fontId="3" fillId="9" borderId="42" xfId="15" applyNumberFormat="1" applyFont="1" applyFill="1" applyBorder="1" applyAlignment="1">
      <alignment/>
    </xf>
    <xf numFmtId="191" fontId="3" fillId="9" borderId="43" xfId="15" applyNumberFormat="1" applyFont="1" applyFill="1" applyBorder="1" applyAlignment="1">
      <alignment/>
    </xf>
    <xf numFmtId="191" fontId="3" fillId="9" borderId="44" xfId="15" applyNumberFormat="1" applyFont="1" applyFill="1" applyBorder="1" applyAlignment="1">
      <alignment/>
    </xf>
    <xf numFmtId="191" fontId="3" fillId="9" borderId="45" xfId="15" applyNumberFormat="1" applyFont="1" applyFill="1" applyBorder="1" applyAlignment="1">
      <alignment/>
    </xf>
    <xf numFmtId="191" fontId="3" fillId="9" borderId="46" xfId="15" applyNumberFormat="1" applyFont="1" applyFill="1" applyBorder="1" applyAlignment="1">
      <alignment/>
    </xf>
    <xf numFmtId="191" fontId="3" fillId="9" borderId="40" xfId="15" applyNumberFormat="1" applyFont="1" applyFill="1" applyBorder="1" applyAlignment="1">
      <alignment/>
    </xf>
    <xf numFmtId="191" fontId="3" fillId="9" borderId="41" xfId="15" applyNumberFormat="1" applyFont="1" applyFill="1" applyBorder="1" applyAlignment="1">
      <alignment/>
    </xf>
    <xf numFmtId="191" fontId="3" fillId="0" borderId="38" xfId="15" applyNumberFormat="1" applyFont="1" applyBorder="1" applyAlignment="1">
      <alignment/>
    </xf>
    <xf numFmtId="191" fontId="3" fillId="0" borderId="47" xfId="15" applyNumberFormat="1" applyFont="1" applyBorder="1" applyAlignment="1">
      <alignment/>
    </xf>
    <xf numFmtId="191" fontId="3" fillId="9" borderId="48" xfId="15" applyNumberFormat="1" applyFont="1" applyFill="1" applyBorder="1" applyAlignment="1">
      <alignment/>
    </xf>
    <xf numFmtId="191" fontId="3" fillId="9" borderId="49" xfId="15" applyNumberFormat="1" applyFont="1" applyFill="1" applyBorder="1" applyAlignment="1">
      <alignment/>
    </xf>
    <xf numFmtId="0" fontId="3" fillId="8" borderId="47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wrapText="1"/>
    </xf>
    <xf numFmtId="191" fontId="3" fillId="0" borderId="49" xfId="15" applyNumberFormat="1" applyFont="1" applyBorder="1" applyAlignment="1">
      <alignment/>
    </xf>
    <xf numFmtId="191" fontId="3" fillId="0" borderId="51" xfId="15" applyNumberFormat="1" applyFont="1" applyBorder="1" applyAlignment="1">
      <alignment/>
    </xf>
    <xf numFmtId="0" fontId="3" fillId="8" borderId="52" xfId="0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 wrapText="1"/>
    </xf>
    <xf numFmtId="191" fontId="3" fillId="0" borderId="50" xfId="15" applyNumberFormat="1" applyFont="1" applyBorder="1" applyAlignment="1">
      <alignment/>
    </xf>
    <xf numFmtId="191" fontId="3" fillId="0" borderId="25" xfId="15" applyNumberFormat="1" applyFont="1" applyBorder="1" applyAlignment="1">
      <alignment/>
    </xf>
    <xf numFmtId="191" fontId="3" fillId="9" borderId="54" xfId="15" applyNumberFormat="1" applyFont="1" applyFill="1" applyBorder="1" applyAlignment="1">
      <alignment/>
    </xf>
    <xf numFmtId="191" fontId="3" fillId="9" borderId="51" xfId="15" applyNumberFormat="1" applyFont="1" applyFill="1" applyBorder="1" applyAlignment="1">
      <alignment/>
    </xf>
    <xf numFmtId="0" fontId="3" fillId="8" borderId="55" xfId="0" applyFont="1" applyFill="1" applyBorder="1" applyAlignment="1">
      <alignment horizontal="center" vertical="center" wrapText="1"/>
    </xf>
    <xf numFmtId="194" fontId="4" fillId="0" borderId="4" xfId="15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6" borderId="57" xfId="0" applyFont="1" applyFill="1" applyBorder="1" applyAlignment="1">
      <alignment/>
    </xf>
    <xf numFmtId="0" fontId="4" fillId="0" borderId="57" xfId="0" applyFont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3" fillId="0" borderId="0" xfId="0" applyFont="1" applyBorder="1" applyAlignment="1" applyProtection="1">
      <alignment horizontal="centerContinuous"/>
      <protection locked="0"/>
    </xf>
    <xf numFmtId="0" fontId="3" fillId="3" borderId="59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194" fontId="3" fillId="0" borderId="61" xfId="15" applyNumberFormat="1" applyFont="1" applyBorder="1" applyAlignment="1">
      <alignment/>
    </xf>
    <xf numFmtId="220" fontId="3" fillId="0" borderId="62" xfId="15" applyNumberFormat="1" applyFont="1" applyBorder="1" applyAlignment="1">
      <alignment/>
    </xf>
    <xf numFmtId="194" fontId="3" fillId="6" borderId="63" xfId="15" applyNumberFormat="1" applyFont="1" applyFill="1" applyBorder="1" applyAlignment="1">
      <alignment/>
    </xf>
    <xf numFmtId="220" fontId="3" fillId="6" borderId="64" xfId="15" applyNumberFormat="1" applyFont="1" applyFill="1" applyBorder="1" applyAlignment="1">
      <alignment/>
    </xf>
    <xf numFmtId="194" fontId="4" fillId="0" borderId="63" xfId="15" applyNumberFormat="1" applyFont="1" applyBorder="1" applyAlignment="1">
      <alignment/>
    </xf>
    <xf numFmtId="220" fontId="4" fillId="0" borderId="65" xfId="15" applyNumberFormat="1" applyFont="1" applyBorder="1" applyAlignment="1">
      <alignment/>
    </xf>
    <xf numFmtId="194" fontId="4" fillId="0" borderId="66" xfId="15" applyNumberFormat="1" applyFont="1" applyBorder="1" applyAlignment="1">
      <alignment/>
    </xf>
    <xf numFmtId="220" fontId="3" fillId="6" borderId="65" xfId="15" applyNumberFormat="1" applyFont="1" applyFill="1" applyBorder="1" applyAlignment="1">
      <alignment/>
    </xf>
    <xf numFmtId="194" fontId="4" fillId="7" borderId="63" xfId="15" applyNumberFormat="1" applyFont="1" applyFill="1" applyBorder="1" applyAlignment="1">
      <alignment/>
    </xf>
    <xf numFmtId="220" fontId="4" fillId="7" borderId="64" xfId="15" applyNumberFormat="1" applyFont="1" applyFill="1" applyBorder="1" applyAlignment="1">
      <alignment/>
    </xf>
    <xf numFmtId="220" fontId="4" fillId="0" borderId="66" xfId="15" applyNumberFormat="1" applyFont="1" applyBorder="1" applyAlignment="1">
      <alignment/>
    </xf>
    <xf numFmtId="194" fontId="4" fillId="7" borderId="67" xfId="15" applyNumberFormat="1" applyFont="1" applyFill="1" applyBorder="1" applyAlignment="1">
      <alignment/>
    </xf>
    <xf numFmtId="194" fontId="4" fillId="7" borderId="68" xfId="15" applyNumberFormat="1" applyFont="1" applyFill="1" applyBorder="1" applyAlignment="1">
      <alignment/>
    </xf>
    <xf numFmtId="222" fontId="4" fillId="7" borderId="68" xfId="15" applyNumberFormat="1" applyFont="1" applyFill="1" applyBorder="1" applyAlignment="1">
      <alignment/>
    </xf>
    <xf numFmtId="220" fontId="4" fillId="7" borderId="69" xfId="15" applyNumberFormat="1" applyFont="1" applyFill="1" applyBorder="1" applyAlignment="1">
      <alignment/>
    </xf>
    <xf numFmtId="194" fontId="4" fillId="0" borderId="67" xfId="15" applyNumberFormat="1" applyFont="1" applyBorder="1" applyAlignment="1">
      <alignment/>
    </xf>
    <xf numFmtId="194" fontId="4" fillId="5" borderId="70" xfId="15" applyNumberFormat="1" applyFont="1" applyFill="1" applyBorder="1" applyAlignment="1">
      <alignment/>
    </xf>
    <xf numFmtId="194" fontId="4" fillId="0" borderId="70" xfId="15" applyNumberFormat="1" applyFont="1" applyBorder="1" applyAlignment="1">
      <alignment/>
    </xf>
    <xf numFmtId="194" fontId="4" fillId="0" borderId="71" xfId="15" applyNumberFormat="1" applyFont="1" applyBorder="1" applyAlignment="1">
      <alignment/>
    </xf>
    <xf numFmtId="220" fontId="3" fillId="0" borderId="72" xfId="15" applyNumberFormat="1" applyFont="1" applyBorder="1" applyAlignment="1">
      <alignment/>
    </xf>
    <xf numFmtId="220" fontId="3" fillId="6" borderId="66" xfId="15" applyNumberFormat="1" applyFont="1" applyFill="1" applyBorder="1" applyAlignment="1">
      <alignment/>
    </xf>
    <xf numFmtId="43" fontId="4" fillId="0" borderId="65" xfId="15" applyFont="1" applyBorder="1" applyAlignment="1">
      <alignment horizontal="center"/>
    </xf>
    <xf numFmtId="220" fontId="4" fillId="7" borderId="66" xfId="15" applyNumberFormat="1" applyFont="1" applyFill="1" applyBorder="1" applyAlignment="1">
      <alignment/>
    </xf>
    <xf numFmtId="220" fontId="4" fillId="7" borderId="71" xfId="15" applyNumberFormat="1" applyFont="1" applyFill="1" applyBorder="1" applyAlignment="1">
      <alignment/>
    </xf>
    <xf numFmtId="191" fontId="3" fillId="8" borderId="26" xfId="15" applyNumberFormat="1" applyFont="1" applyFill="1" applyBorder="1" applyAlignment="1">
      <alignment/>
    </xf>
    <xf numFmtId="191" fontId="3" fillId="8" borderId="46" xfId="15" applyNumberFormat="1" applyFont="1" applyFill="1" applyBorder="1" applyAlignment="1">
      <alignment/>
    </xf>
    <xf numFmtId="191" fontId="4" fillId="8" borderId="12" xfId="15" applyNumberFormat="1" applyFont="1" applyFill="1" applyBorder="1" applyAlignment="1">
      <alignment/>
    </xf>
    <xf numFmtId="191" fontId="4" fillId="8" borderId="19" xfId="15" applyNumberFormat="1" applyFont="1" applyFill="1" applyBorder="1" applyAlignment="1">
      <alignment/>
    </xf>
    <xf numFmtId="191" fontId="3" fillId="8" borderId="12" xfId="15" applyNumberFormat="1" applyFont="1" applyFill="1" applyBorder="1" applyAlignment="1">
      <alignment/>
    </xf>
    <xf numFmtId="0" fontId="3" fillId="8" borderId="7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21.75"/>
  <cols>
    <col min="1" max="1" width="63.8515625" style="0" customWidth="1"/>
  </cols>
  <sheetData>
    <row r="1" ht="51.75">
      <c r="A1" s="1" t="s">
        <v>110</v>
      </c>
    </row>
    <row r="2" ht="43.5">
      <c r="A2" s="63" t="s">
        <v>111</v>
      </c>
    </row>
    <row r="3" ht="51.75">
      <c r="A3" s="1" t="s">
        <v>238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2" sqref="A2"/>
    </sheetView>
  </sheetViews>
  <sheetFormatPr defaultColWidth="9.140625" defaultRowHeight="21.75"/>
  <cols>
    <col min="1" max="1" width="10.8515625" style="5" customWidth="1"/>
    <col min="2" max="2" width="43.8515625" style="5" customWidth="1"/>
    <col min="3" max="3" width="13.7109375" style="5" customWidth="1"/>
    <col min="4" max="7" width="11.7109375" style="5" customWidth="1"/>
    <col min="8" max="8" width="19.57421875" style="5" customWidth="1"/>
    <col min="9" max="11" width="11.7109375" style="5" customWidth="1"/>
    <col min="12" max="16384" width="9.140625" style="5" customWidth="1"/>
  </cols>
  <sheetData>
    <row r="1" spans="1:11" s="4" customFormat="1" ht="24" customHeight="1">
      <c r="A1" s="2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64" t="s">
        <v>0</v>
      </c>
      <c r="B2" s="65"/>
      <c r="C2" s="66" t="s">
        <v>100</v>
      </c>
      <c r="D2" s="66" t="s">
        <v>116</v>
      </c>
      <c r="E2" s="66" t="s">
        <v>99</v>
      </c>
      <c r="F2" s="66" t="s">
        <v>117</v>
      </c>
      <c r="G2" s="66" t="s">
        <v>118</v>
      </c>
      <c r="H2" s="70" t="s">
        <v>119</v>
      </c>
      <c r="I2" s="67" t="s">
        <v>120</v>
      </c>
      <c r="J2" s="67" t="s">
        <v>121</v>
      </c>
      <c r="K2" s="66" t="s">
        <v>122</v>
      </c>
    </row>
    <row r="3" spans="1:11" ht="24.75" customHeight="1">
      <c r="A3" s="157" t="s">
        <v>112</v>
      </c>
      <c r="B3" s="158"/>
      <c r="C3" s="68" t="s">
        <v>113</v>
      </c>
      <c r="D3" s="68" t="s">
        <v>114</v>
      </c>
      <c r="E3" s="68" t="s">
        <v>115</v>
      </c>
      <c r="F3" s="68" t="s">
        <v>123</v>
      </c>
      <c r="G3" s="68" t="s">
        <v>124</v>
      </c>
      <c r="H3" s="68" t="s">
        <v>125</v>
      </c>
      <c r="I3" s="69" t="s">
        <v>126</v>
      </c>
      <c r="J3" s="69" t="s">
        <v>127</v>
      </c>
      <c r="K3" s="68" t="s">
        <v>128</v>
      </c>
    </row>
    <row r="4" spans="1:11" s="7" customFormat="1" ht="21">
      <c r="A4" s="75" t="s">
        <v>129</v>
      </c>
      <c r="B4" s="76"/>
      <c r="C4" s="77">
        <f>SUM(C6,C25)</f>
        <v>2880733</v>
      </c>
      <c r="D4" s="77">
        <f aca="true" t="shared" si="0" ref="D4:K4">SUM(D6,D25)</f>
        <v>774589</v>
      </c>
      <c r="E4" s="77">
        <f t="shared" si="0"/>
        <v>2106144</v>
      </c>
      <c r="F4" s="77">
        <f t="shared" si="0"/>
        <v>143272</v>
      </c>
      <c r="G4" s="77">
        <f t="shared" si="0"/>
        <v>270835</v>
      </c>
      <c r="H4" s="77">
        <f t="shared" si="0"/>
        <v>689244</v>
      </c>
      <c r="I4" s="78">
        <f t="shared" si="0"/>
        <v>413889</v>
      </c>
      <c r="J4" s="78">
        <f t="shared" si="0"/>
        <v>188417</v>
      </c>
      <c r="K4" s="77">
        <f t="shared" si="0"/>
        <v>400487</v>
      </c>
    </row>
    <row r="5" spans="1:11" s="7" customFormat="1" ht="21">
      <c r="A5" s="71" t="s">
        <v>130</v>
      </c>
      <c r="B5" s="72"/>
      <c r="C5" s="73"/>
      <c r="D5" s="73"/>
      <c r="E5" s="73"/>
      <c r="F5" s="73"/>
      <c r="G5" s="73"/>
      <c r="H5" s="73"/>
      <c r="I5" s="74"/>
      <c r="J5" s="74"/>
      <c r="K5" s="73"/>
    </row>
    <row r="6" spans="1:11" s="7" customFormat="1" ht="21">
      <c r="A6" s="79" t="s">
        <v>131</v>
      </c>
      <c r="B6" s="80"/>
      <c r="C6" s="81">
        <f>SUM(C8:C24)</f>
        <v>2801946</v>
      </c>
      <c r="D6" s="81">
        <f aca="true" t="shared" si="1" ref="D6:K6">SUM(D8:D24)</f>
        <v>760119</v>
      </c>
      <c r="E6" s="82">
        <f t="shared" si="1"/>
        <v>2041827</v>
      </c>
      <c r="F6" s="81">
        <f t="shared" si="1"/>
        <v>132498</v>
      </c>
      <c r="G6" s="81">
        <f t="shared" si="1"/>
        <v>263113</v>
      </c>
      <c r="H6" s="81">
        <f t="shared" si="1"/>
        <v>671437</v>
      </c>
      <c r="I6" s="83">
        <f t="shared" si="1"/>
        <v>402925</v>
      </c>
      <c r="J6" s="83">
        <f t="shared" si="1"/>
        <v>179131</v>
      </c>
      <c r="K6" s="81">
        <f t="shared" si="1"/>
        <v>392723</v>
      </c>
    </row>
    <row r="7" spans="1:11" s="7" customFormat="1" ht="21">
      <c r="A7" s="84" t="s">
        <v>132</v>
      </c>
      <c r="B7" s="85"/>
      <c r="C7" s="86"/>
      <c r="D7" s="86"/>
      <c r="E7" s="87"/>
      <c r="F7" s="86"/>
      <c r="G7" s="86"/>
      <c r="H7" s="86"/>
      <c r="I7" s="88"/>
      <c r="J7" s="88"/>
      <c r="K7" s="86"/>
    </row>
    <row r="8" spans="1:11" ht="18.75" customHeight="1">
      <c r="A8" s="8" t="s">
        <v>133</v>
      </c>
      <c r="B8" s="9"/>
      <c r="C8" s="10">
        <f>SUM(D8:E8)</f>
        <v>465738</v>
      </c>
      <c r="D8" s="11">
        <v>255132</v>
      </c>
      <c r="E8" s="11">
        <f aca="true" t="shared" si="2" ref="E8:E34">SUM(F8:K8)</f>
        <v>210606</v>
      </c>
      <c r="F8" s="11">
        <f>central!C8</f>
        <v>16883</v>
      </c>
      <c r="G8" s="11">
        <f>east!C8</f>
        <v>28413</v>
      </c>
      <c r="H8" s="11">
        <f>northeast!C8</f>
        <v>56950</v>
      </c>
      <c r="I8" s="10">
        <f>north!C8</f>
        <v>49011</v>
      </c>
      <c r="J8" s="10">
        <f>west!C8</f>
        <v>14223</v>
      </c>
      <c r="K8" s="10">
        <f>south!C8</f>
        <v>45126</v>
      </c>
    </row>
    <row r="9" spans="1:11" ht="18.75" customHeight="1">
      <c r="A9" s="8" t="s">
        <v>134</v>
      </c>
      <c r="B9" s="9"/>
      <c r="C9" s="10">
        <f aca="true" t="shared" si="3" ref="C9:C23">SUM(D9:E9)</f>
        <v>23568</v>
      </c>
      <c r="D9" s="11">
        <v>14671</v>
      </c>
      <c r="E9" s="11">
        <f t="shared" si="2"/>
        <v>8897</v>
      </c>
      <c r="F9" s="11">
        <f>central!C9</f>
        <v>1618</v>
      </c>
      <c r="G9" s="11">
        <f>east!C9</f>
        <v>1155</v>
      </c>
      <c r="H9" s="11">
        <f>northeast!C9</f>
        <v>1926</v>
      </c>
      <c r="I9" s="10">
        <f>north!C9</f>
        <v>1749</v>
      </c>
      <c r="J9" s="10">
        <f>west!C9</f>
        <v>548</v>
      </c>
      <c r="K9" s="10">
        <f>south!C9</f>
        <v>1901</v>
      </c>
    </row>
    <row r="10" spans="1:11" ht="18.75" customHeight="1">
      <c r="A10" s="8" t="s">
        <v>135</v>
      </c>
      <c r="B10" s="9"/>
      <c r="C10" s="10">
        <f t="shared" si="3"/>
        <v>263500</v>
      </c>
      <c r="D10" s="11">
        <v>82507</v>
      </c>
      <c r="E10" s="11">
        <f t="shared" si="2"/>
        <v>180993</v>
      </c>
      <c r="F10" s="11">
        <f>central!C10</f>
        <v>16239</v>
      </c>
      <c r="G10" s="11">
        <f>east!C10</f>
        <v>26076</v>
      </c>
      <c r="H10" s="11">
        <f>northeast!C10</f>
        <v>53147</v>
      </c>
      <c r="I10" s="10">
        <f>north!C10</f>
        <v>38801</v>
      </c>
      <c r="J10" s="10">
        <f>west!C10</f>
        <v>15537</v>
      </c>
      <c r="K10" s="10">
        <f>south!C10</f>
        <v>31193</v>
      </c>
    </row>
    <row r="11" spans="1:11" ht="18.75" customHeight="1">
      <c r="A11" s="8" t="s">
        <v>136</v>
      </c>
      <c r="B11" s="9"/>
      <c r="C11" s="10">
        <f>SUM(D11:E11)</f>
        <v>76</v>
      </c>
      <c r="D11" s="11">
        <v>46</v>
      </c>
      <c r="E11" s="11">
        <f t="shared" si="2"/>
        <v>30</v>
      </c>
      <c r="F11" s="11">
        <f>central!C11</f>
        <v>3</v>
      </c>
      <c r="G11" s="11">
        <f>east!C11</f>
        <v>2</v>
      </c>
      <c r="H11" s="11">
        <f>northeast!C11</f>
        <v>1</v>
      </c>
      <c r="I11" s="10">
        <f>north!C11</f>
        <v>5</v>
      </c>
      <c r="J11" s="10">
        <f>west!C11</f>
        <v>2</v>
      </c>
      <c r="K11" s="10">
        <f>south!C11</f>
        <v>17</v>
      </c>
    </row>
    <row r="12" spans="1:11" ht="18.75" customHeight="1">
      <c r="A12" s="8" t="s">
        <v>137</v>
      </c>
      <c r="B12" s="9"/>
      <c r="C12" s="10">
        <f t="shared" si="3"/>
        <v>0</v>
      </c>
      <c r="D12" s="11">
        <v>0</v>
      </c>
      <c r="E12" s="11">
        <f t="shared" si="2"/>
        <v>0</v>
      </c>
      <c r="F12" s="11">
        <f>central!C12</f>
        <v>0</v>
      </c>
      <c r="G12" s="11">
        <f>east!C12</f>
        <v>0</v>
      </c>
      <c r="H12" s="11">
        <f>northeast!C12</f>
        <v>0</v>
      </c>
      <c r="I12" s="10">
        <f>north!C12</f>
        <v>0</v>
      </c>
      <c r="J12" s="10">
        <f>west!C12</f>
        <v>0</v>
      </c>
      <c r="K12" s="10">
        <f>south!C12</f>
        <v>0</v>
      </c>
    </row>
    <row r="13" spans="1:11" ht="18.75" customHeight="1">
      <c r="A13" s="8" t="s">
        <v>138</v>
      </c>
      <c r="B13" s="9"/>
      <c r="C13" s="10">
        <f t="shared" si="3"/>
        <v>8801</v>
      </c>
      <c r="D13" s="11">
        <v>8564</v>
      </c>
      <c r="E13" s="11">
        <f t="shared" si="2"/>
        <v>237</v>
      </c>
      <c r="F13" s="11">
        <f>central!C13</f>
        <v>0</v>
      </c>
      <c r="G13" s="11">
        <f>east!C13</f>
        <v>14</v>
      </c>
      <c r="H13" s="11">
        <f>northeast!C13</f>
        <v>151</v>
      </c>
      <c r="I13" s="10">
        <f>north!C13</f>
        <v>56</v>
      </c>
      <c r="J13" s="10">
        <f>west!C13</f>
        <v>0</v>
      </c>
      <c r="K13" s="10">
        <f>south!C13</f>
        <v>16</v>
      </c>
    </row>
    <row r="14" spans="1:11" ht="18.75" customHeight="1">
      <c r="A14" s="8" t="s">
        <v>139</v>
      </c>
      <c r="B14" s="9"/>
      <c r="C14" s="10">
        <f t="shared" si="3"/>
        <v>90</v>
      </c>
      <c r="D14" s="11">
        <v>76</v>
      </c>
      <c r="E14" s="11">
        <f t="shared" si="2"/>
        <v>14</v>
      </c>
      <c r="F14" s="11">
        <f>central!C14</f>
        <v>0</v>
      </c>
      <c r="G14" s="11">
        <f>east!C14</f>
        <v>0</v>
      </c>
      <c r="H14" s="11">
        <f>northeast!C14</f>
        <v>0</v>
      </c>
      <c r="I14" s="10">
        <f>north!C14</f>
        <v>0</v>
      </c>
      <c r="J14" s="10">
        <f>west!C14</f>
        <v>0</v>
      </c>
      <c r="K14" s="10">
        <f>south!C14</f>
        <v>14</v>
      </c>
    </row>
    <row r="15" spans="1:11" ht="18.75" customHeight="1">
      <c r="A15" s="8" t="s">
        <v>140</v>
      </c>
      <c r="B15" s="9"/>
      <c r="C15" s="10">
        <f t="shared" si="3"/>
        <v>186</v>
      </c>
      <c r="D15" s="11">
        <v>2</v>
      </c>
      <c r="E15" s="11">
        <f t="shared" si="2"/>
        <v>184</v>
      </c>
      <c r="F15" s="11">
        <f>central!C15</f>
        <v>62</v>
      </c>
      <c r="G15" s="11">
        <f>east!C15</f>
        <v>31</v>
      </c>
      <c r="H15" s="11">
        <f>northeast!C15</f>
        <v>40</v>
      </c>
      <c r="I15" s="10">
        <f>north!C15</f>
        <v>20</v>
      </c>
      <c r="J15" s="10">
        <f>west!C15</f>
        <v>12</v>
      </c>
      <c r="K15" s="10">
        <f>south!C15</f>
        <v>19</v>
      </c>
    </row>
    <row r="16" spans="1:11" ht="18.75" customHeight="1">
      <c r="A16" s="8" t="s">
        <v>141</v>
      </c>
      <c r="B16" s="9"/>
      <c r="C16" s="10">
        <f t="shared" si="3"/>
        <v>107</v>
      </c>
      <c r="D16" s="11">
        <v>40</v>
      </c>
      <c r="E16" s="11">
        <f t="shared" si="2"/>
        <v>67</v>
      </c>
      <c r="F16" s="11">
        <f>central!C16</f>
        <v>11</v>
      </c>
      <c r="G16" s="11">
        <f>east!C16</f>
        <v>0</v>
      </c>
      <c r="H16" s="11">
        <f>northeast!C16</f>
        <v>0</v>
      </c>
      <c r="I16" s="10">
        <f>north!C16</f>
        <v>2</v>
      </c>
      <c r="J16" s="10">
        <f>west!C16</f>
        <v>1</v>
      </c>
      <c r="K16" s="10">
        <f>south!C16</f>
        <v>53</v>
      </c>
    </row>
    <row r="17" spans="1:11" ht="18.75" customHeight="1">
      <c r="A17" s="8" t="s">
        <v>142</v>
      </c>
      <c r="B17" s="9"/>
      <c r="C17" s="10">
        <f t="shared" si="3"/>
        <v>27</v>
      </c>
      <c r="D17" s="11">
        <v>22</v>
      </c>
      <c r="E17" s="11">
        <f t="shared" si="2"/>
        <v>5</v>
      </c>
      <c r="F17" s="11">
        <f>central!C17</f>
        <v>0</v>
      </c>
      <c r="G17" s="11">
        <f>east!C17</f>
        <v>0</v>
      </c>
      <c r="H17" s="11">
        <f>northeast!C17</f>
        <v>0</v>
      </c>
      <c r="I17" s="10">
        <f>north!C17</f>
        <v>0</v>
      </c>
      <c r="J17" s="10">
        <f>west!C17</f>
        <v>0</v>
      </c>
      <c r="K17" s="10">
        <f>south!C17</f>
        <v>5</v>
      </c>
    </row>
    <row r="18" spans="1:11" ht="18.75" customHeight="1">
      <c r="A18" s="12" t="s">
        <v>143</v>
      </c>
      <c r="B18" s="9"/>
      <c r="C18" s="10">
        <f t="shared" si="3"/>
        <v>3</v>
      </c>
      <c r="D18" s="11">
        <v>2</v>
      </c>
      <c r="E18" s="11">
        <f t="shared" si="2"/>
        <v>1</v>
      </c>
      <c r="F18" s="11">
        <f>central!C18</f>
        <v>0</v>
      </c>
      <c r="G18" s="11">
        <f>east!C18</f>
        <v>0</v>
      </c>
      <c r="H18" s="11">
        <f>northeast!C18</f>
        <v>0</v>
      </c>
      <c r="I18" s="10">
        <f>north!C18</f>
        <v>0</v>
      </c>
      <c r="J18" s="10">
        <f>west!C18</f>
        <v>0</v>
      </c>
      <c r="K18" s="10">
        <f>south!C18</f>
        <v>1</v>
      </c>
    </row>
    <row r="19" spans="1:11" ht="18.75" customHeight="1">
      <c r="A19" s="12" t="s">
        <v>144</v>
      </c>
      <c r="B19" s="9"/>
      <c r="C19" s="10">
        <f t="shared" si="3"/>
        <v>1978907</v>
      </c>
      <c r="D19" s="11">
        <v>386474</v>
      </c>
      <c r="E19" s="11">
        <f t="shared" si="2"/>
        <v>1592433</v>
      </c>
      <c r="F19" s="11">
        <f>central!C19</f>
        <v>92152</v>
      </c>
      <c r="G19" s="11">
        <f>east!C19</f>
        <v>204705</v>
      </c>
      <c r="H19" s="11">
        <f>northeast!C19</f>
        <v>536232</v>
      </c>
      <c r="I19" s="10">
        <f>north!C19</f>
        <v>300855</v>
      </c>
      <c r="J19" s="10">
        <f>west!C19</f>
        <v>146239</v>
      </c>
      <c r="K19" s="10">
        <f>south!C19</f>
        <v>312250</v>
      </c>
    </row>
    <row r="20" spans="1:11" ht="18.75" customHeight="1">
      <c r="A20" s="12" t="s">
        <v>145</v>
      </c>
      <c r="B20" s="9"/>
      <c r="C20" s="10">
        <f t="shared" si="3"/>
        <v>54395</v>
      </c>
      <c r="D20" s="11">
        <v>11088</v>
      </c>
      <c r="E20" s="11">
        <f t="shared" si="2"/>
        <v>43307</v>
      </c>
      <c r="F20" s="11">
        <f>central!C20</f>
        <v>5030</v>
      </c>
      <c r="G20" s="11">
        <f>east!C20</f>
        <v>2510</v>
      </c>
      <c r="H20" s="11">
        <f>northeast!C20</f>
        <v>20751</v>
      </c>
      <c r="I20" s="10">
        <f>north!C20</f>
        <v>11025</v>
      </c>
      <c r="J20" s="10">
        <f>west!C20</f>
        <v>2240</v>
      </c>
      <c r="K20" s="10">
        <f>south!C20</f>
        <v>1751</v>
      </c>
    </row>
    <row r="21" spans="1:11" ht="18.75" customHeight="1">
      <c r="A21" s="12" t="s">
        <v>146</v>
      </c>
      <c r="B21" s="9"/>
      <c r="C21" s="10">
        <f t="shared" si="3"/>
        <v>733</v>
      </c>
      <c r="D21" s="11">
        <v>175</v>
      </c>
      <c r="E21" s="11">
        <f t="shared" si="2"/>
        <v>558</v>
      </c>
      <c r="F21" s="11">
        <f>central!C21</f>
        <v>45</v>
      </c>
      <c r="G21" s="11">
        <f>east!C21</f>
        <v>70</v>
      </c>
      <c r="H21" s="11">
        <f>northeast!C21</f>
        <v>185</v>
      </c>
      <c r="I21" s="10">
        <f>north!C21</f>
        <v>101</v>
      </c>
      <c r="J21" s="10">
        <f>west!C21</f>
        <v>79</v>
      </c>
      <c r="K21" s="10">
        <f>south!C21</f>
        <v>78</v>
      </c>
    </row>
    <row r="22" spans="1:11" ht="18.75" customHeight="1">
      <c r="A22" s="12" t="s">
        <v>147</v>
      </c>
      <c r="B22" s="9"/>
      <c r="C22" s="10">
        <f t="shared" si="3"/>
        <v>3183</v>
      </c>
      <c r="D22" s="11">
        <v>0</v>
      </c>
      <c r="E22" s="11">
        <f t="shared" si="2"/>
        <v>3183</v>
      </c>
      <c r="F22" s="11">
        <f>central!C22</f>
        <v>3</v>
      </c>
      <c r="G22" s="11">
        <f>east!C22</f>
        <v>1</v>
      </c>
      <c r="H22" s="11">
        <f>northeast!C22</f>
        <v>1926</v>
      </c>
      <c r="I22" s="10">
        <f>north!C22</f>
        <v>1253</v>
      </c>
      <c r="J22" s="10">
        <f>west!C22</f>
        <v>0</v>
      </c>
      <c r="K22" s="10">
        <f>south!C22</f>
        <v>0</v>
      </c>
    </row>
    <row r="23" spans="1:11" ht="18.75" customHeight="1">
      <c r="A23" s="12" t="s">
        <v>148</v>
      </c>
      <c r="B23" s="9"/>
      <c r="C23" s="10">
        <f t="shared" si="3"/>
        <v>219</v>
      </c>
      <c r="D23" s="11">
        <v>103</v>
      </c>
      <c r="E23" s="11">
        <f t="shared" si="2"/>
        <v>116</v>
      </c>
      <c r="F23" s="11">
        <f>central!C23</f>
        <v>2</v>
      </c>
      <c r="G23" s="11">
        <f>east!C23</f>
        <v>18</v>
      </c>
      <c r="H23" s="11">
        <f>northeast!C23</f>
        <v>90</v>
      </c>
      <c r="I23" s="10">
        <f>north!C23</f>
        <v>3</v>
      </c>
      <c r="J23" s="10">
        <f>west!C23</f>
        <v>1</v>
      </c>
      <c r="K23" s="10">
        <f>south!C23</f>
        <v>2</v>
      </c>
    </row>
    <row r="24" spans="1:11" ht="18.75" customHeight="1">
      <c r="A24" s="12" t="s">
        <v>149</v>
      </c>
      <c r="B24" s="9"/>
      <c r="C24" s="10">
        <f>SUM(D24:E24)</f>
        <v>2413</v>
      </c>
      <c r="D24" s="11">
        <v>1217</v>
      </c>
      <c r="E24" s="11">
        <f>SUM(F24:K24)</f>
        <v>1196</v>
      </c>
      <c r="F24" s="11">
        <f>central!C24</f>
        <v>450</v>
      </c>
      <c r="G24" s="11">
        <f>east!C24</f>
        <v>118</v>
      </c>
      <c r="H24" s="11">
        <f>northeast!C24</f>
        <v>38</v>
      </c>
      <c r="I24" s="10">
        <f>north!C24</f>
        <v>44</v>
      </c>
      <c r="J24" s="10">
        <f>west!C24</f>
        <v>249</v>
      </c>
      <c r="K24" s="10">
        <f>south!C24</f>
        <v>297</v>
      </c>
    </row>
    <row r="25" spans="1:11" s="7" customFormat="1" ht="21">
      <c r="A25" s="79" t="s">
        <v>150</v>
      </c>
      <c r="B25" s="80"/>
      <c r="C25" s="83">
        <f>C27+C31+C34</f>
        <v>78787</v>
      </c>
      <c r="D25" s="82">
        <f aca="true" t="shared" si="4" ref="D25:K25">D27+D31+D34</f>
        <v>14470</v>
      </c>
      <c r="E25" s="82">
        <f t="shared" si="4"/>
        <v>64317</v>
      </c>
      <c r="F25" s="82">
        <f t="shared" si="4"/>
        <v>10774</v>
      </c>
      <c r="G25" s="82">
        <f t="shared" si="4"/>
        <v>7722</v>
      </c>
      <c r="H25" s="82">
        <f t="shared" si="4"/>
        <v>17807</v>
      </c>
      <c r="I25" s="83">
        <f t="shared" si="4"/>
        <v>10964</v>
      </c>
      <c r="J25" s="83">
        <f t="shared" si="4"/>
        <v>9286</v>
      </c>
      <c r="K25" s="82">
        <f t="shared" si="4"/>
        <v>7764</v>
      </c>
    </row>
    <row r="26" spans="1:11" s="7" customFormat="1" ht="21">
      <c r="A26" s="84" t="s">
        <v>151</v>
      </c>
      <c r="B26" s="85"/>
      <c r="C26" s="88"/>
      <c r="D26" s="87"/>
      <c r="E26" s="87"/>
      <c r="F26" s="87"/>
      <c r="G26" s="87"/>
      <c r="H26" s="87"/>
      <c r="I26" s="88"/>
      <c r="J26" s="88"/>
      <c r="K26" s="87"/>
    </row>
    <row r="27" spans="1:11" ht="19.5" customHeight="1">
      <c r="A27" s="13" t="s">
        <v>152</v>
      </c>
      <c r="B27" s="14"/>
      <c r="C27" s="15">
        <f>SUM(C28:C30)</f>
        <v>14225</v>
      </c>
      <c r="D27" s="16">
        <f aca="true" t="shared" si="5" ref="D27:K27">SUM(D28:D30)</f>
        <v>6678</v>
      </c>
      <c r="E27" s="16">
        <f t="shared" si="5"/>
        <v>7547</v>
      </c>
      <c r="F27" s="17">
        <f t="shared" si="5"/>
        <v>1205</v>
      </c>
      <c r="G27" s="17">
        <f t="shared" si="5"/>
        <v>1091</v>
      </c>
      <c r="H27" s="17">
        <f t="shared" si="5"/>
        <v>1551</v>
      </c>
      <c r="I27" s="15">
        <f t="shared" si="5"/>
        <v>921</v>
      </c>
      <c r="J27" s="15">
        <f t="shared" si="5"/>
        <v>790</v>
      </c>
      <c r="K27" s="17">
        <f t="shared" si="5"/>
        <v>1989</v>
      </c>
    </row>
    <row r="28" spans="1:11" ht="18.75" customHeight="1">
      <c r="A28" s="18" t="s">
        <v>28</v>
      </c>
      <c r="B28" s="9" t="s">
        <v>155</v>
      </c>
      <c r="C28" s="10">
        <f aca="true" t="shared" si="6" ref="C28:C34">+D28+E28</f>
        <v>10122</v>
      </c>
      <c r="D28" s="11">
        <v>5645</v>
      </c>
      <c r="E28" s="11">
        <f t="shared" si="2"/>
        <v>4477</v>
      </c>
      <c r="F28" s="11">
        <f>central!C28</f>
        <v>603</v>
      </c>
      <c r="G28" s="11">
        <f>east!C28</f>
        <v>700</v>
      </c>
      <c r="H28" s="11">
        <f>northeast!C28</f>
        <v>927</v>
      </c>
      <c r="I28" s="10">
        <f>north!C28</f>
        <v>513</v>
      </c>
      <c r="J28" s="10">
        <f>west!C28</f>
        <v>588</v>
      </c>
      <c r="K28" s="10">
        <f>south!C28</f>
        <v>1146</v>
      </c>
    </row>
    <row r="29" spans="1:11" ht="18.75" customHeight="1">
      <c r="A29" s="12"/>
      <c r="B29" s="9" t="s">
        <v>156</v>
      </c>
      <c r="C29" s="10">
        <f t="shared" si="6"/>
        <v>3455</v>
      </c>
      <c r="D29" s="11">
        <v>920</v>
      </c>
      <c r="E29" s="11">
        <f t="shared" si="2"/>
        <v>2535</v>
      </c>
      <c r="F29" s="11">
        <f>central!C29</f>
        <v>532</v>
      </c>
      <c r="G29" s="11">
        <f>east!C29</f>
        <v>323</v>
      </c>
      <c r="H29" s="11">
        <f>northeast!C29</f>
        <v>430</v>
      </c>
      <c r="I29" s="10">
        <f>north!C29</f>
        <v>326</v>
      </c>
      <c r="J29" s="10">
        <f>west!C29</f>
        <v>163</v>
      </c>
      <c r="K29" s="10">
        <f>south!C29</f>
        <v>761</v>
      </c>
    </row>
    <row r="30" spans="1:11" ht="18.75" customHeight="1">
      <c r="A30" s="12"/>
      <c r="B30" s="9" t="s">
        <v>157</v>
      </c>
      <c r="C30" s="10">
        <f t="shared" si="6"/>
        <v>648</v>
      </c>
      <c r="D30" s="11">
        <v>113</v>
      </c>
      <c r="E30" s="11">
        <f t="shared" si="2"/>
        <v>535</v>
      </c>
      <c r="F30" s="11">
        <f>central!C30</f>
        <v>70</v>
      </c>
      <c r="G30" s="11">
        <f>east!C30</f>
        <v>68</v>
      </c>
      <c r="H30" s="11">
        <f>northeast!C30</f>
        <v>194</v>
      </c>
      <c r="I30" s="10">
        <f>north!C30</f>
        <v>82</v>
      </c>
      <c r="J30" s="10">
        <f>west!C30</f>
        <v>39</v>
      </c>
      <c r="K30" s="10">
        <f>south!C30</f>
        <v>82</v>
      </c>
    </row>
    <row r="31" spans="1:11" ht="19.5" customHeight="1">
      <c r="A31" s="19" t="s">
        <v>153</v>
      </c>
      <c r="B31" s="14"/>
      <c r="C31" s="15">
        <f>SUM(C32:C33)</f>
        <v>64299</v>
      </c>
      <c r="D31" s="16">
        <f aca="true" t="shared" si="7" ref="D31:K31">SUM(D32:D33)</f>
        <v>7792</v>
      </c>
      <c r="E31" s="16">
        <f t="shared" si="7"/>
        <v>56507</v>
      </c>
      <c r="F31" s="16">
        <f t="shared" si="7"/>
        <v>9562</v>
      </c>
      <c r="G31" s="16">
        <f t="shared" si="7"/>
        <v>6518</v>
      </c>
      <c r="H31" s="16">
        <f t="shared" si="7"/>
        <v>16250</v>
      </c>
      <c r="I31" s="15">
        <f t="shared" si="7"/>
        <v>9910</v>
      </c>
      <c r="J31" s="15">
        <f t="shared" si="7"/>
        <v>8496</v>
      </c>
      <c r="K31" s="16">
        <f t="shared" si="7"/>
        <v>5771</v>
      </c>
    </row>
    <row r="32" spans="1:11" ht="18.75" customHeight="1">
      <c r="A32" s="18" t="s">
        <v>28</v>
      </c>
      <c r="B32" s="9" t="s">
        <v>158</v>
      </c>
      <c r="C32" s="10">
        <f t="shared" si="6"/>
        <v>16161</v>
      </c>
      <c r="D32" s="11">
        <v>4480</v>
      </c>
      <c r="E32" s="11">
        <f t="shared" si="2"/>
        <v>11681</v>
      </c>
      <c r="F32" s="11">
        <f>central!C32</f>
        <v>2671</v>
      </c>
      <c r="G32" s="11">
        <f>east!C32</f>
        <v>2392</v>
      </c>
      <c r="H32" s="11">
        <f>northeast!C32</f>
        <v>1374</v>
      </c>
      <c r="I32" s="10">
        <f>north!C32</f>
        <v>1775</v>
      </c>
      <c r="J32" s="10">
        <f>west!C32</f>
        <v>2194</v>
      </c>
      <c r="K32" s="10">
        <f>south!C32</f>
        <v>1275</v>
      </c>
    </row>
    <row r="33" spans="1:11" ht="18.75" customHeight="1">
      <c r="A33" s="12"/>
      <c r="B33" s="9" t="s">
        <v>159</v>
      </c>
      <c r="C33" s="10">
        <f t="shared" si="6"/>
        <v>48138</v>
      </c>
      <c r="D33" s="11">
        <v>3312</v>
      </c>
      <c r="E33" s="11">
        <f t="shared" si="2"/>
        <v>44826</v>
      </c>
      <c r="F33" s="11">
        <f>central!C33</f>
        <v>6891</v>
      </c>
      <c r="G33" s="11">
        <f>east!C33</f>
        <v>4126</v>
      </c>
      <c r="H33" s="11">
        <f>northeast!C33</f>
        <v>14876</v>
      </c>
      <c r="I33" s="10">
        <f>north!C33</f>
        <v>8135</v>
      </c>
      <c r="J33" s="10">
        <f>west!C33</f>
        <v>6302</v>
      </c>
      <c r="K33" s="10">
        <f>south!C33</f>
        <v>4496</v>
      </c>
    </row>
    <row r="34" spans="1:11" ht="21">
      <c r="A34" s="20" t="s">
        <v>154</v>
      </c>
      <c r="B34" s="21"/>
      <c r="C34" s="22">
        <f t="shared" si="6"/>
        <v>263</v>
      </c>
      <c r="D34" s="23">
        <v>0</v>
      </c>
      <c r="E34" s="23">
        <f t="shared" si="2"/>
        <v>263</v>
      </c>
      <c r="F34" s="23">
        <f>central!C34</f>
        <v>7</v>
      </c>
      <c r="G34" s="23">
        <f>east!C34</f>
        <v>113</v>
      </c>
      <c r="H34" s="23">
        <f>northeast!C34</f>
        <v>6</v>
      </c>
      <c r="I34" s="22">
        <f>north!C34</f>
        <v>133</v>
      </c>
      <c r="J34" s="22">
        <f>west!C34</f>
        <v>0</v>
      </c>
      <c r="K34" s="22">
        <f>south!C34</f>
        <v>4</v>
      </c>
    </row>
    <row r="35" ht="21">
      <c r="A35" s="5" t="s">
        <v>160</v>
      </c>
    </row>
  </sheetData>
  <mergeCells count="1">
    <mergeCell ref="A3:B3"/>
  </mergeCells>
  <printOptions horizontalCentered="1"/>
  <pageMargins left="0.3937007874015748" right="0.3937007874015748" top="0.5905511811023623" bottom="0.1968503937007874" header="0.1968503937007874" footer="0.1181102362204724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140625" defaultRowHeight="21.75"/>
  <cols>
    <col min="1" max="1" width="12.7109375" style="5" customWidth="1"/>
    <col min="2" max="2" width="40.421875" style="5" customWidth="1"/>
    <col min="3" max="3" width="12.7109375" style="5" customWidth="1"/>
    <col min="4" max="8" width="10.7109375" style="5" customWidth="1"/>
    <col min="9" max="9" width="15.7109375" style="5" customWidth="1"/>
    <col min="10" max="10" width="14.421875" style="5" customWidth="1"/>
    <col min="11" max="11" width="11.7109375" style="5" customWidth="1"/>
    <col min="12" max="12" width="15.7109375" style="5" customWidth="1"/>
    <col min="13" max="16384" width="9.140625" style="5" customWidth="1"/>
  </cols>
  <sheetData>
    <row r="1" ht="24" customHeight="1">
      <c r="L1" s="24"/>
    </row>
    <row r="2" spans="1:12" ht="22.5" customHeight="1">
      <c r="A2" s="64" t="s">
        <v>0</v>
      </c>
      <c r="B2" s="89"/>
      <c r="C2" s="67" t="s">
        <v>117</v>
      </c>
      <c r="D2" s="91" t="s">
        <v>1</v>
      </c>
      <c r="E2" s="91" t="s">
        <v>2</v>
      </c>
      <c r="F2" s="91" t="s">
        <v>3</v>
      </c>
      <c r="G2" s="91" t="s">
        <v>4</v>
      </c>
      <c r="H2" s="91" t="s">
        <v>5</v>
      </c>
      <c r="I2" s="91" t="s">
        <v>170</v>
      </c>
      <c r="J2" s="91" t="s">
        <v>6</v>
      </c>
      <c r="K2" s="91" t="s">
        <v>7</v>
      </c>
      <c r="L2" s="66" t="s">
        <v>8</v>
      </c>
    </row>
    <row r="3" spans="1:12" ht="22.5" customHeight="1">
      <c r="A3" s="157" t="s">
        <v>112</v>
      </c>
      <c r="B3" s="158"/>
      <c r="C3" s="69" t="s">
        <v>123</v>
      </c>
      <c r="D3" s="93" t="s">
        <v>161</v>
      </c>
      <c r="E3" s="93" t="s">
        <v>162</v>
      </c>
      <c r="F3" s="93" t="s">
        <v>163</v>
      </c>
      <c r="G3" s="93" t="s">
        <v>164</v>
      </c>
      <c r="H3" s="93" t="s">
        <v>165</v>
      </c>
      <c r="I3" s="93" t="s">
        <v>166</v>
      </c>
      <c r="J3" s="93" t="s">
        <v>167</v>
      </c>
      <c r="K3" s="93" t="s">
        <v>168</v>
      </c>
      <c r="L3" s="68" t="s">
        <v>169</v>
      </c>
    </row>
    <row r="4" spans="1:12" s="7" customFormat="1" ht="21" customHeight="1">
      <c r="A4" s="75" t="s">
        <v>129</v>
      </c>
      <c r="B4" s="76"/>
      <c r="C4" s="152">
        <f>SUM(C6,C25)</f>
        <v>143272</v>
      </c>
      <c r="D4" s="103">
        <f>SUM(D6,D25)</f>
        <v>9496</v>
      </c>
      <c r="E4" s="103">
        <f aca="true" t="shared" si="0" ref="E4:L4">SUM(E6,E25)</f>
        <v>9603</v>
      </c>
      <c r="F4" s="103">
        <f t="shared" si="0"/>
        <v>30999</v>
      </c>
      <c r="G4" s="103">
        <f t="shared" si="0"/>
        <v>8413</v>
      </c>
      <c r="H4" s="103">
        <f t="shared" si="0"/>
        <v>27641</v>
      </c>
      <c r="I4" s="103">
        <f t="shared" si="0"/>
        <v>33087</v>
      </c>
      <c r="J4" s="103">
        <f t="shared" si="0"/>
        <v>5030</v>
      </c>
      <c r="K4" s="103">
        <f t="shared" si="0"/>
        <v>10166</v>
      </c>
      <c r="L4" s="104">
        <f t="shared" si="0"/>
        <v>8837</v>
      </c>
    </row>
    <row r="5" spans="1:12" s="7" customFormat="1" ht="21" customHeight="1">
      <c r="A5" s="71" t="s">
        <v>130</v>
      </c>
      <c r="B5" s="72"/>
      <c r="C5" s="153"/>
      <c r="D5" s="94"/>
      <c r="E5" s="94"/>
      <c r="F5" s="94"/>
      <c r="G5" s="94"/>
      <c r="H5" s="94"/>
      <c r="I5" s="94"/>
      <c r="J5" s="94"/>
      <c r="K5" s="94"/>
      <c r="L5" s="95"/>
    </row>
    <row r="6" spans="1:12" s="7" customFormat="1" ht="21" customHeight="1">
      <c r="A6" s="79" t="s">
        <v>131</v>
      </c>
      <c r="B6" s="80"/>
      <c r="C6" s="96">
        <f>SUM(C8:C24)</f>
        <v>132498</v>
      </c>
      <c r="D6" s="97">
        <f>SUM(D8:D24)</f>
        <v>9133</v>
      </c>
      <c r="E6" s="98">
        <f aca="true" t="shared" si="1" ref="E6:L6">SUM(E8:E24)</f>
        <v>9361</v>
      </c>
      <c r="F6" s="98">
        <f t="shared" si="1"/>
        <v>30083</v>
      </c>
      <c r="G6" s="98">
        <f t="shared" si="1"/>
        <v>8118</v>
      </c>
      <c r="H6" s="98">
        <f t="shared" si="1"/>
        <v>25266</v>
      </c>
      <c r="I6" s="98">
        <f t="shared" si="1"/>
        <v>31129</v>
      </c>
      <c r="J6" s="98">
        <f t="shared" si="1"/>
        <v>3917</v>
      </c>
      <c r="K6" s="98">
        <f t="shared" si="1"/>
        <v>8425</v>
      </c>
      <c r="L6" s="99">
        <f t="shared" si="1"/>
        <v>7066</v>
      </c>
    </row>
    <row r="7" spans="1:12" s="7" customFormat="1" ht="21" customHeight="1">
      <c r="A7" s="84" t="s">
        <v>132</v>
      </c>
      <c r="B7" s="85"/>
      <c r="C7" s="100"/>
      <c r="D7" s="101"/>
      <c r="E7" s="101"/>
      <c r="F7" s="101"/>
      <c r="G7" s="101"/>
      <c r="H7" s="101"/>
      <c r="I7" s="101"/>
      <c r="J7" s="101"/>
      <c r="K7" s="101"/>
      <c r="L7" s="102"/>
    </row>
    <row r="8" spans="1:12" ht="18.75" customHeight="1">
      <c r="A8" s="8" t="s">
        <v>133</v>
      </c>
      <c r="B8" s="9"/>
      <c r="C8" s="154">
        <f>SUM(D8:L8)</f>
        <v>16883</v>
      </c>
      <c r="D8" s="25">
        <v>1213</v>
      </c>
      <c r="E8" s="25">
        <v>890</v>
      </c>
      <c r="F8" s="25">
        <v>2653</v>
      </c>
      <c r="G8" s="25">
        <v>1455</v>
      </c>
      <c r="H8" s="25">
        <v>3062</v>
      </c>
      <c r="I8" s="25">
        <v>3351</v>
      </c>
      <c r="J8" s="25">
        <v>729</v>
      </c>
      <c r="K8" s="25">
        <v>3222</v>
      </c>
      <c r="L8" s="26">
        <v>308</v>
      </c>
    </row>
    <row r="9" spans="1:12" ht="18.75" customHeight="1">
      <c r="A9" s="8" t="s">
        <v>134</v>
      </c>
      <c r="B9" s="9"/>
      <c r="C9" s="154">
        <f aca="true" t="shared" si="2" ref="C9:C23">SUM(D9:L9)</f>
        <v>1618</v>
      </c>
      <c r="D9" s="25">
        <v>41</v>
      </c>
      <c r="E9" s="25">
        <v>27</v>
      </c>
      <c r="F9" s="25">
        <v>115</v>
      </c>
      <c r="G9" s="25">
        <v>43</v>
      </c>
      <c r="H9" s="25">
        <v>138</v>
      </c>
      <c r="I9" s="25">
        <v>242</v>
      </c>
      <c r="J9" s="25">
        <v>90</v>
      </c>
      <c r="K9" s="25">
        <v>600</v>
      </c>
      <c r="L9" s="26">
        <v>322</v>
      </c>
    </row>
    <row r="10" spans="1:12" ht="18.75" customHeight="1">
      <c r="A10" s="8" t="s">
        <v>135</v>
      </c>
      <c r="B10" s="9"/>
      <c r="C10" s="154">
        <f t="shared" si="2"/>
        <v>16239</v>
      </c>
      <c r="D10" s="25">
        <v>1036</v>
      </c>
      <c r="E10" s="25">
        <v>653</v>
      </c>
      <c r="F10" s="25">
        <v>2256</v>
      </c>
      <c r="G10" s="25">
        <v>1592</v>
      </c>
      <c r="H10" s="25">
        <v>3019</v>
      </c>
      <c r="I10" s="25">
        <v>4016</v>
      </c>
      <c r="J10" s="25">
        <v>605</v>
      </c>
      <c r="K10" s="25">
        <v>2726</v>
      </c>
      <c r="L10" s="26">
        <v>336</v>
      </c>
    </row>
    <row r="11" spans="1:12" ht="18.75" customHeight="1">
      <c r="A11" s="8" t="s">
        <v>136</v>
      </c>
      <c r="B11" s="9"/>
      <c r="C11" s="154">
        <f t="shared" si="2"/>
        <v>3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2</v>
      </c>
      <c r="L11" s="26">
        <v>1</v>
      </c>
    </row>
    <row r="12" spans="1:12" ht="18.75" customHeight="1">
      <c r="A12" s="8" t="s">
        <v>137</v>
      </c>
      <c r="B12" s="9"/>
      <c r="C12" s="154">
        <f t="shared" si="2"/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6">
        <v>0</v>
      </c>
    </row>
    <row r="13" spans="1:12" ht="18.75" customHeight="1">
      <c r="A13" s="8" t="s">
        <v>138</v>
      </c>
      <c r="B13" s="9"/>
      <c r="C13" s="154">
        <f t="shared" si="2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6">
        <v>0</v>
      </c>
    </row>
    <row r="14" spans="1:12" ht="18.75" customHeight="1">
      <c r="A14" s="8" t="s">
        <v>139</v>
      </c>
      <c r="B14" s="9"/>
      <c r="C14" s="154">
        <f t="shared" si="2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</row>
    <row r="15" spans="1:12" ht="18.75" customHeight="1">
      <c r="A15" s="8" t="s">
        <v>140</v>
      </c>
      <c r="B15" s="9"/>
      <c r="C15" s="154">
        <f t="shared" si="2"/>
        <v>62</v>
      </c>
      <c r="D15" s="25">
        <v>0</v>
      </c>
      <c r="E15" s="25">
        <v>0</v>
      </c>
      <c r="F15" s="25">
        <v>0</v>
      </c>
      <c r="G15" s="25">
        <v>2</v>
      </c>
      <c r="H15" s="25">
        <v>0</v>
      </c>
      <c r="I15" s="25">
        <v>49</v>
      </c>
      <c r="J15" s="25">
        <v>0</v>
      </c>
      <c r="K15" s="25">
        <v>9</v>
      </c>
      <c r="L15" s="26">
        <v>2</v>
      </c>
    </row>
    <row r="16" spans="1:12" ht="18.75" customHeight="1">
      <c r="A16" s="8" t="s">
        <v>141</v>
      </c>
      <c r="B16" s="9"/>
      <c r="C16" s="154">
        <f t="shared" si="2"/>
        <v>11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11</v>
      </c>
      <c r="L16" s="26">
        <v>0</v>
      </c>
    </row>
    <row r="17" spans="1:12" ht="18.75" customHeight="1">
      <c r="A17" s="8" t="s">
        <v>142</v>
      </c>
      <c r="B17" s="9"/>
      <c r="C17" s="154">
        <f t="shared" si="2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6">
        <v>0</v>
      </c>
    </row>
    <row r="18" spans="1:12" ht="18.75" customHeight="1">
      <c r="A18" s="12" t="s">
        <v>143</v>
      </c>
      <c r="B18" s="9"/>
      <c r="C18" s="154">
        <f t="shared" si="2"/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</row>
    <row r="19" spans="1:12" ht="18.75" customHeight="1">
      <c r="A19" s="12" t="s">
        <v>144</v>
      </c>
      <c r="B19" s="9"/>
      <c r="C19" s="154">
        <f t="shared" si="2"/>
        <v>92152</v>
      </c>
      <c r="D19" s="25">
        <v>6550</v>
      </c>
      <c r="E19" s="25">
        <v>7728</v>
      </c>
      <c r="F19" s="25">
        <v>23894</v>
      </c>
      <c r="G19" s="25">
        <v>4930</v>
      </c>
      <c r="H19" s="25">
        <v>18564</v>
      </c>
      <c r="I19" s="25">
        <v>23241</v>
      </c>
      <c r="J19" s="25">
        <v>2366</v>
      </c>
      <c r="K19" s="25">
        <v>1691</v>
      </c>
      <c r="L19" s="26">
        <v>3188</v>
      </c>
    </row>
    <row r="20" spans="1:12" ht="18.75" customHeight="1">
      <c r="A20" s="12" t="s">
        <v>145</v>
      </c>
      <c r="B20" s="9"/>
      <c r="C20" s="154">
        <f t="shared" si="2"/>
        <v>5030</v>
      </c>
      <c r="D20" s="25">
        <v>292</v>
      </c>
      <c r="E20" s="25">
        <v>46</v>
      </c>
      <c r="F20" s="25">
        <v>1127</v>
      </c>
      <c r="G20" s="25">
        <v>91</v>
      </c>
      <c r="H20" s="25">
        <v>449</v>
      </c>
      <c r="I20" s="25">
        <v>143</v>
      </c>
      <c r="J20" s="25">
        <v>21</v>
      </c>
      <c r="K20" s="25">
        <v>67</v>
      </c>
      <c r="L20" s="26">
        <v>2794</v>
      </c>
    </row>
    <row r="21" spans="1:12" ht="18.75" customHeight="1">
      <c r="A21" s="12" t="s">
        <v>146</v>
      </c>
      <c r="B21" s="9"/>
      <c r="C21" s="154">
        <f t="shared" si="2"/>
        <v>45</v>
      </c>
      <c r="D21" s="25">
        <v>1</v>
      </c>
      <c r="E21" s="25">
        <v>14</v>
      </c>
      <c r="F21" s="25">
        <v>8</v>
      </c>
      <c r="G21" s="25">
        <v>1</v>
      </c>
      <c r="H21" s="25">
        <v>4</v>
      </c>
      <c r="I21" s="25">
        <v>3</v>
      </c>
      <c r="J21" s="25">
        <v>3</v>
      </c>
      <c r="K21" s="25">
        <v>9</v>
      </c>
      <c r="L21" s="26">
        <v>2</v>
      </c>
    </row>
    <row r="22" spans="1:12" ht="18.75" customHeight="1">
      <c r="A22" s="12" t="s">
        <v>147</v>
      </c>
      <c r="B22" s="9"/>
      <c r="C22" s="154">
        <f t="shared" si="2"/>
        <v>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1</v>
      </c>
      <c r="J22" s="25">
        <v>2</v>
      </c>
      <c r="K22" s="25">
        <v>0</v>
      </c>
      <c r="L22" s="26">
        <v>0</v>
      </c>
    </row>
    <row r="23" spans="1:12" ht="18.75" customHeight="1">
      <c r="A23" s="12" t="s">
        <v>148</v>
      </c>
      <c r="B23" s="9"/>
      <c r="C23" s="154">
        <f t="shared" si="2"/>
        <v>2</v>
      </c>
      <c r="D23" s="25">
        <v>0</v>
      </c>
      <c r="E23" s="25">
        <v>0</v>
      </c>
      <c r="F23" s="25">
        <v>0</v>
      </c>
      <c r="G23" s="25">
        <v>1</v>
      </c>
      <c r="H23" s="25">
        <v>0</v>
      </c>
      <c r="I23" s="25">
        <v>0</v>
      </c>
      <c r="J23" s="25">
        <v>0</v>
      </c>
      <c r="K23" s="25">
        <v>1</v>
      </c>
      <c r="L23" s="26">
        <v>0</v>
      </c>
    </row>
    <row r="24" spans="1:12" ht="18.75" customHeight="1">
      <c r="A24" s="12" t="s">
        <v>149</v>
      </c>
      <c r="B24" s="9"/>
      <c r="C24" s="154">
        <f>SUM(D24:L24)</f>
        <v>450</v>
      </c>
      <c r="D24" s="25">
        <v>0</v>
      </c>
      <c r="E24" s="25">
        <v>3</v>
      </c>
      <c r="F24" s="25">
        <v>30</v>
      </c>
      <c r="G24" s="25">
        <v>3</v>
      </c>
      <c r="H24" s="25">
        <v>30</v>
      </c>
      <c r="I24" s="25">
        <v>83</v>
      </c>
      <c r="J24" s="25">
        <v>101</v>
      </c>
      <c r="K24" s="25">
        <v>87</v>
      </c>
      <c r="L24" s="26">
        <v>113</v>
      </c>
    </row>
    <row r="25" spans="1:12" s="7" customFormat="1" ht="21" customHeight="1">
      <c r="A25" s="79" t="s">
        <v>150</v>
      </c>
      <c r="B25" s="80"/>
      <c r="C25" s="96">
        <f>SUM(C27,C31,C34)</f>
        <v>10774</v>
      </c>
      <c r="D25" s="97">
        <f>SUM(D27,D31,D34)</f>
        <v>363</v>
      </c>
      <c r="E25" s="98">
        <f aca="true" t="shared" si="3" ref="E25:L25">SUM(E27,E31,E34)</f>
        <v>242</v>
      </c>
      <c r="F25" s="98">
        <f t="shared" si="3"/>
        <v>916</v>
      </c>
      <c r="G25" s="98">
        <f t="shared" si="3"/>
        <v>295</v>
      </c>
      <c r="H25" s="98">
        <f t="shared" si="3"/>
        <v>2375</v>
      </c>
      <c r="I25" s="98">
        <f t="shared" si="3"/>
        <v>1958</v>
      </c>
      <c r="J25" s="98">
        <f t="shared" si="3"/>
        <v>1113</v>
      </c>
      <c r="K25" s="98">
        <f t="shared" si="3"/>
        <v>1741</v>
      </c>
      <c r="L25" s="99">
        <f t="shared" si="3"/>
        <v>1771</v>
      </c>
    </row>
    <row r="26" spans="1:12" s="7" customFormat="1" ht="21" customHeight="1">
      <c r="A26" s="84" t="s">
        <v>151</v>
      </c>
      <c r="B26" s="85"/>
      <c r="C26" s="100"/>
      <c r="D26" s="105"/>
      <c r="E26" s="106"/>
      <c r="F26" s="106"/>
      <c r="G26" s="106"/>
      <c r="H26" s="106"/>
      <c r="I26" s="106"/>
      <c r="J26" s="106"/>
      <c r="K26" s="106"/>
      <c r="L26" s="102"/>
    </row>
    <row r="27" spans="1:12" ht="19.5" customHeight="1">
      <c r="A27" s="13" t="s">
        <v>152</v>
      </c>
      <c r="B27" s="14"/>
      <c r="C27" s="27">
        <f>SUM(C28:C30)</f>
        <v>1205</v>
      </c>
      <c r="D27" s="28">
        <f>SUM(D28:D30)</f>
        <v>21</v>
      </c>
      <c r="E27" s="29">
        <f aca="true" t="shared" si="4" ref="E27:L27">SUM(E28:E30)</f>
        <v>19</v>
      </c>
      <c r="F27" s="29">
        <f t="shared" si="4"/>
        <v>151</v>
      </c>
      <c r="G27" s="29">
        <f t="shared" si="4"/>
        <v>101</v>
      </c>
      <c r="H27" s="29">
        <f t="shared" si="4"/>
        <v>57</v>
      </c>
      <c r="I27" s="29">
        <f t="shared" si="4"/>
        <v>271</v>
      </c>
      <c r="J27" s="29">
        <f t="shared" si="4"/>
        <v>105</v>
      </c>
      <c r="K27" s="29">
        <f t="shared" si="4"/>
        <v>182</v>
      </c>
      <c r="L27" s="30">
        <f t="shared" si="4"/>
        <v>298</v>
      </c>
    </row>
    <row r="28" spans="1:12" ht="18.75" customHeight="1">
      <c r="A28" s="18" t="s">
        <v>28</v>
      </c>
      <c r="B28" s="9" t="s">
        <v>155</v>
      </c>
      <c r="C28" s="154">
        <f>SUM(D28:L28)</f>
        <v>603</v>
      </c>
      <c r="D28" s="25">
        <v>3</v>
      </c>
      <c r="E28" s="25">
        <v>3</v>
      </c>
      <c r="F28" s="25">
        <v>88</v>
      </c>
      <c r="G28" s="25">
        <v>55</v>
      </c>
      <c r="H28" s="25">
        <v>18</v>
      </c>
      <c r="I28" s="25">
        <v>115</v>
      </c>
      <c r="J28" s="25">
        <v>24</v>
      </c>
      <c r="K28" s="25">
        <v>83</v>
      </c>
      <c r="L28" s="26">
        <v>214</v>
      </c>
    </row>
    <row r="29" spans="1:12" ht="18.75" customHeight="1">
      <c r="A29" s="12"/>
      <c r="B29" s="9" t="s">
        <v>156</v>
      </c>
      <c r="C29" s="154">
        <f>SUM(D29:L29)</f>
        <v>532</v>
      </c>
      <c r="D29" s="25">
        <v>9</v>
      </c>
      <c r="E29" s="25">
        <v>11</v>
      </c>
      <c r="F29" s="25">
        <v>59</v>
      </c>
      <c r="G29" s="25">
        <v>45</v>
      </c>
      <c r="H29" s="25">
        <v>35</v>
      </c>
      <c r="I29" s="25">
        <v>153</v>
      </c>
      <c r="J29" s="25">
        <v>70</v>
      </c>
      <c r="K29" s="25">
        <v>77</v>
      </c>
      <c r="L29" s="26">
        <v>73</v>
      </c>
    </row>
    <row r="30" spans="1:12" ht="18.75" customHeight="1">
      <c r="A30" s="12"/>
      <c r="B30" s="9" t="s">
        <v>157</v>
      </c>
      <c r="C30" s="154">
        <f>SUM(D30:L30)</f>
        <v>70</v>
      </c>
      <c r="D30" s="25">
        <v>9</v>
      </c>
      <c r="E30" s="25">
        <v>5</v>
      </c>
      <c r="F30" s="25">
        <v>4</v>
      </c>
      <c r="G30" s="25">
        <v>1</v>
      </c>
      <c r="H30" s="25">
        <v>4</v>
      </c>
      <c r="I30" s="25">
        <v>3</v>
      </c>
      <c r="J30" s="25">
        <v>11</v>
      </c>
      <c r="K30" s="25">
        <v>22</v>
      </c>
      <c r="L30" s="26">
        <v>11</v>
      </c>
    </row>
    <row r="31" spans="1:12" ht="19.5" customHeight="1">
      <c r="A31" s="19" t="s">
        <v>153</v>
      </c>
      <c r="B31" s="14"/>
      <c r="C31" s="27">
        <f>SUM(C32:C33)</f>
        <v>9562</v>
      </c>
      <c r="D31" s="28">
        <f>SUM(D32:D33)</f>
        <v>341</v>
      </c>
      <c r="E31" s="29">
        <f aca="true" t="shared" si="5" ref="E31:L31">SUM(E32:E33)</f>
        <v>222</v>
      </c>
      <c r="F31" s="29">
        <f t="shared" si="5"/>
        <v>765</v>
      </c>
      <c r="G31" s="29">
        <f t="shared" si="5"/>
        <v>194</v>
      </c>
      <c r="H31" s="29">
        <f t="shared" si="5"/>
        <v>2317</v>
      </c>
      <c r="I31" s="29">
        <f t="shared" si="5"/>
        <v>1687</v>
      </c>
      <c r="J31" s="29">
        <f t="shared" si="5"/>
        <v>1008</v>
      </c>
      <c r="K31" s="29">
        <f t="shared" si="5"/>
        <v>1555</v>
      </c>
      <c r="L31" s="30">
        <f t="shared" si="5"/>
        <v>1473</v>
      </c>
    </row>
    <row r="32" spans="1:12" ht="18.75" customHeight="1">
      <c r="A32" s="18" t="s">
        <v>28</v>
      </c>
      <c r="B32" s="9" t="s">
        <v>158</v>
      </c>
      <c r="C32" s="154">
        <f>SUM(D32:L32)</f>
        <v>2671</v>
      </c>
      <c r="D32" s="25">
        <v>35</v>
      </c>
      <c r="E32" s="25">
        <v>34</v>
      </c>
      <c r="F32" s="25">
        <v>59</v>
      </c>
      <c r="G32" s="25">
        <v>2</v>
      </c>
      <c r="H32" s="25">
        <v>519</v>
      </c>
      <c r="I32" s="25">
        <v>471</v>
      </c>
      <c r="J32" s="25">
        <v>363</v>
      </c>
      <c r="K32" s="25">
        <v>347</v>
      </c>
      <c r="L32" s="26">
        <v>841</v>
      </c>
    </row>
    <row r="33" spans="1:12" ht="18.75" customHeight="1">
      <c r="A33" s="12"/>
      <c r="B33" s="9" t="s">
        <v>159</v>
      </c>
      <c r="C33" s="154">
        <f>SUM(D33:L33)</f>
        <v>6891</v>
      </c>
      <c r="D33" s="25">
        <v>306</v>
      </c>
      <c r="E33" s="25">
        <v>188</v>
      </c>
      <c r="F33" s="25">
        <v>706</v>
      </c>
      <c r="G33" s="25">
        <v>192</v>
      </c>
      <c r="H33" s="25">
        <v>1798</v>
      </c>
      <c r="I33" s="25">
        <v>1216</v>
      </c>
      <c r="J33" s="25">
        <v>645</v>
      </c>
      <c r="K33" s="25">
        <v>1208</v>
      </c>
      <c r="L33" s="26">
        <v>632</v>
      </c>
    </row>
    <row r="34" spans="1:12" ht="21">
      <c r="A34" s="20" t="s">
        <v>154</v>
      </c>
      <c r="B34" s="21"/>
      <c r="C34" s="31">
        <f>SUM(D34:L34)</f>
        <v>7</v>
      </c>
      <c r="D34" s="32">
        <v>1</v>
      </c>
      <c r="E34" s="33">
        <v>1</v>
      </c>
      <c r="F34" s="33">
        <v>0</v>
      </c>
      <c r="G34" s="33">
        <v>0</v>
      </c>
      <c r="H34" s="33">
        <v>1</v>
      </c>
      <c r="I34" s="33">
        <v>0</v>
      </c>
      <c r="J34" s="33">
        <v>0</v>
      </c>
      <c r="K34" s="33">
        <v>4</v>
      </c>
      <c r="L34" s="34">
        <v>0</v>
      </c>
    </row>
    <row r="35" ht="21">
      <c r="A35" s="5" t="s">
        <v>160</v>
      </c>
    </row>
  </sheetData>
  <mergeCells count="1">
    <mergeCell ref="A3:B3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21.75"/>
  <cols>
    <col min="1" max="1" width="12.7109375" style="5" customWidth="1"/>
    <col min="2" max="2" width="39.7109375" style="5" customWidth="1"/>
    <col min="3" max="6" width="12.7109375" style="5" customWidth="1"/>
    <col min="7" max="10" width="11.7109375" style="5" customWidth="1"/>
    <col min="11" max="11" width="12.7109375" style="5" customWidth="1"/>
    <col min="12" max="16384" width="9.140625" style="5" customWidth="1"/>
  </cols>
  <sheetData>
    <row r="1" ht="24" customHeight="1">
      <c r="K1" s="24"/>
    </row>
    <row r="2" spans="1:11" ht="22.5" customHeight="1">
      <c r="A2" s="64" t="s">
        <v>0</v>
      </c>
      <c r="B2" s="89"/>
      <c r="C2" s="90" t="s">
        <v>107</v>
      </c>
      <c r="D2" s="91" t="s">
        <v>33</v>
      </c>
      <c r="E2" s="91" t="s">
        <v>34</v>
      </c>
      <c r="F2" s="91" t="s">
        <v>35</v>
      </c>
      <c r="G2" s="91" t="s">
        <v>36</v>
      </c>
      <c r="H2" s="91" t="s">
        <v>37</v>
      </c>
      <c r="I2" s="91" t="s">
        <v>38</v>
      </c>
      <c r="J2" s="91" t="s">
        <v>39</v>
      </c>
      <c r="K2" s="107" t="s">
        <v>40</v>
      </c>
    </row>
    <row r="3" spans="1:11" ht="22.5" customHeight="1">
      <c r="A3" s="157" t="s">
        <v>112</v>
      </c>
      <c r="B3" s="158"/>
      <c r="C3" s="92" t="s">
        <v>124</v>
      </c>
      <c r="D3" s="93" t="s">
        <v>171</v>
      </c>
      <c r="E3" s="93" t="s">
        <v>172</v>
      </c>
      <c r="F3" s="93" t="s">
        <v>173</v>
      </c>
      <c r="G3" s="93" t="s">
        <v>174</v>
      </c>
      <c r="H3" s="93" t="s">
        <v>175</v>
      </c>
      <c r="I3" s="93" t="s">
        <v>176</v>
      </c>
      <c r="J3" s="93" t="s">
        <v>177</v>
      </c>
      <c r="K3" s="112" t="s">
        <v>178</v>
      </c>
    </row>
    <row r="4" spans="1:11" s="7" customFormat="1" ht="21">
      <c r="A4" s="75" t="s">
        <v>129</v>
      </c>
      <c r="B4" s="76"/>
      <c r="C4" s="152">
        <f aca="true" t="shared" si="0" ref="C4:K4">SUM(C6,C25)</f>
        <v>270835</v>
      </c>
      <c r="D4" s="103">
        <f t="shared" si="0"/>
        <v>9155</v>
      </c>
      <c r="E4" s="103">
        <f t="shared" si="0"/>
        <v>17056</v>
      </c>
      <c r="F4" s="103">
        <f t="shared" si="0"/>
        <v>26494</v>
      </c>
      <c r="G4" s="103">
        <f t="shared" si="0"/>
        <v>117168</v>
      </c>
      <c r="H4" s="103">
        <f t="shared" si="0"/>
        <v>55144</v>
      </c>
      <c r="I4" s="103">
        <f t="shared" si="0"/>
        <v>20751</v>
      </c>
      <c r="J4" s="103">
        <f t="shared" si="0"/>
        <v>11454</v>
      </c>
      <c r="K4" s="104">
        <f t="shared" si="0"/>
        <v>13613</v>
      </c>
    </row>
    <row r="5" spans="1:11" s="7" customFormat="1" ht="21">
      <c r="A5" s="71" t="s">
        <v>130</v>
      </c>
      <c r="B5" s="72"/>
      <c r="C5" s="153"/>
      <c r="D5" s="94"/>
      <c r="E5" s="94"/>
      <c r="F5" s="94"/>
      <c r="G5" s="94"/>
      <c r="H5" s="94"/>
      <c r="I5" s="94"/>
      <c r="J5" s="94"/>
      <c r="K5" s="95"/>
    </row>
    <row r="6" spans="1:11" s="7" customFormat="1" ht="21">
      <c r="A6" s="79" t="s">
        <v>131</v>
      </c>
      <c r="B6" s="80"/>
      <c r="C6" s="96">
        <f aca="true" t="shared" si="1" ref="C6:K6">SUM(C8:C24)</f>
        <v>263113</v>
      </c>
      <c r="D6" s="97">
        <f t="shared" si="1"/>
        <v>8907</v>
      </c>
      <c r="E6" s="98">
        <f>SUM(E8:E24)</f>
        <v>16335</v>
      </c>
      <c r="F6" s="98">
        <f t="shared" si="1"/>
        <v>25061</v>
      </c>
      <c r="G6" s="98">
        <f t="shared" si="1"/>
        <v>114483</v>
      </c>
      <c r="H6" s="98">
        <f t="shared" si="1"/>
        <v>53842</v>
      </c>
      <c r="I6" s="98">
        <f t="shared" si="1"/>
        <v>20342</v>
      </c>
      <c r="J6" s="98">
        <f t="shared" si="1"/>
        <v>11277</v>
      </c>
      <c r="K6" s="99">
        <f t="shared" si="1"/>
        <v>12866</v>
      </c>
    </row>
    <row r="7" spans="1:11" s="7" customFormat="1" ht="21">
      <c r="A7" s="84" t="s">
        <v>132</v>
      </c>
      <c r="B7" s="85"/>
      <c r="C7" s="100"/>
      <c r="D7" s="101"/>
      <c r="E7" s="101"/>
      <c r="F7" s="101"/>
      <c r="G7" s="101"/>
      <c r="H7" s="101"/>
      <c r="I7" s="101"/>
      <c r="J7" s="101"/>
      <c r="K7" s="102"/>
    </row>
    <row r="8" spans="1:11" ht="18.75" customHeight="1">
      <c r="A8" s="8" t="s">
        <v>133</v>
      </c>
      <c r="B8" s="9"/>
      <c r="C8" s="154">
        <f>SUM(D8:K8)</f>
        <v>28413</v>
      </c>
      <c r="D8" s="25">
        <v>1138</v>
      </c>
      <c r="E8" s="25">
        <v>2054</v>
      </c>
      <c r="F8" s="25">
        <v>2082</v>
      </c>
      <c r="G8" s="25">
        <v>12627</v>
      </c>
      <c r="H8" s="25">
        <v>6304</v>
      </c>
      <c r="I8" s="25">
        <v>2658</v>
      </c>
      <c r="J8" s="25">
        <v>634</v>
      </c>
      <c r="K8" s="26">
        <v>916</v>
      </c>
    </row>
    <row r="9" spans="1:11" ht="18.75" customHeight="1">
      <c r="A9" s="8" t="s">
        <v>134</v>
      </c>
      <c r="B9" s="9"/>
      <c r="C9" s="154">
        <f aca="true" t="shared" si="2" ref="C9:C23">SUM(D9:K9)</f>
        <v>1155</v>
      </c>
      <c r="D9" s="25">
        <v>54</v>
      </c>
      <c r="E9" s="25">
        <v>104</v>
      </c>
      <c r="F9" s="25">
        <v>137</v>
      </c>
      <c r="G9" s="25">
        <v>387</v>
      </c>
      <c r="H9" s="25">
        <v>288</v>
      </c>
      <c r="I9" s="25">
        <v>79</v>
      </c>
      <c r="J9" s="25">
        <v>52</v>
      </c>
      <c r="K9" s="26">
        <v>54</v>
      </c>
    </row>
    <row r="10" spans="1:11" ht="18.75" customHeight="1">
      <c r="A10" s="8" t="s">
        <v>135</v>
      </c>
      <c r="B10" s="9"/>
      <c r="C10" s="154">
        <f t="shared" si="2"/>
        <v>26076</v>
      </c>
      <c r="D10" s="25">
        <v>1374</v>
      </c>
      <c r="E10" s="25">
        <v>2117</v>
      </c>
      <c r="F10" s="25">
        <v>2702</v>
      </c>
      <c r="G10" s="25">
        <v>9603</v>
      </c>
      <c r="H10" s="25">
        <v>5474</v>
      </c>
      <c r="I10" s="25">
        <v>2662</v>
      </c>
      <c r="J10" s="25">
        <v>956</v>
      </c>
      <c r="K10" s="26">
        <v>1188</v>
      </c>
    </row>
    <row r="11" spans="1:11" ht="18.75" customHeight="1">
      <c r="A11" s="8" t="s">
        <v>136</v>
      </c>
      <c r="B11" s="9"/>
      <c r="C11" s="154">
        <f t="shared" si="2"/>
        <v>2</v>
      </c>
      <c r="D11" s="25">
        <v>0</v>
      </c>
      <c r="E11" s="25">
        <v>0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  <c r="K11" s="26">
        <v>0</v>
      </c>
    </row>
    <row r="12" spans="1:11" ht="18.75" customHeight="1">
      <c r="A12" s="8" t="s">
        <v>137</v>
      </c>
      <c r="B12" s="9"/>
      <c r="C12" s="154">
        <f t="shared" si="2"/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</row>
    <row r="13" spans="1:11" ht="18.75" customHeight="1">
      <c r="A13" s="8" t="s">
        <v>138</v>
      </c>
      <c r="B13" s="9"/>
      <c r="C13" s="154">
        <f t="shared" si="2"/>
        <v>14</v>
      </c>
      <c r="D13" s="25">
        <v>0</v>
      </c>
      <c r="E13" s="25">
        <v>0</v>
      </c>
      <c r="F13" s="25">
        <v>0</v>
      </c>
      <c r="G13" s="25">
        <v>14</v>
      </c>
      <c r="H13" s="25">
        <v>0</v>
      </c>
      <c r="I13" s="25">
        <v>0</v>
      </c>
      <c r="J13" s="25">
        <v>0</v>
      </c>
      <c r="K13" s="26">
        <v>0</v>
      </c>
    </row>
    <row r="14" spans="1:11" ht="18.75" customHeight="1">
      <c r="A14" s="8" t="s">
        <v>139</v>
      </c>
      <c r="B14" s="9"/>
      <c r="C14" s="154">
        <f t="shared" si="2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</row>
    <row r="15" spans="1:11" ht="18.75" customHeight="1">
      <c r="A15" s="8" t="s">
        <v>140</v>
      </c>
      <c r="B15" s="9"/>
      <c r="C15" s="154">
        <f t="shared" si="2"/>
        <v>31</v>
      </c>
      <c r="D15" s="25">
        <v>0</v>
      </c>
      <c r="E15" s="25">
        <v>5</v>
      </c>
      <c r="F15" s="25">
        <v>22</v>
      </c>
      <c r="G15" s="25">
        <v>2</v>
      </c>
      <c r="H15" s="25">
        <v>0</v>
      </c>
      <c r="I15" s="25">
        <v>1</v>
      </c>
      <c r="J15" s="25">
        <v>0</v>
      </c>
      <c r="K15" s="26">
        <v>1</v>
      </c>
    </row>
    <row r="16" spans="1:11" ht="18.75" customHeight="1">
      <c r="A16" s="8" t="s">
        <v>141</v>
      </c>
      <c r="B16" s="9"/>
      <c r="C16" s="154">
        <f t="shared" si="2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</row>
    <row r="17" spans="1:11" ht="18.75" customHeight="1">
      <c r="A17" s="8" t="s">
        <v>142</v>
      </c>
      <c r="B17" s="9"/>
      <c r="C17" s="154">
        <f t="shared" si="2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</row>
    <row r="18" spans="1:11" ht="18.75" customHeight="1">
      <c r="A18" s="12" t="s">
        <v>143</v>
      </c>
      <c r="B18" s="9"/>
      <c r="C18" s="154">
        <f t="shared" si="2"/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</row>
    <row r="19" spans="1:11" ht="18.75" customHeight="1">
      <c r="A19" s="12" t="s">
        <v>144</v>
      </c>
      <c r="B19" s="9"/>
      <c r="C19" s="154">
        <f t="shared" si="2"/>
        <v>204705</v>
      </c>
      <c r="D19" s="25">
        <v>6315</v>
      </c>
      <c r="E19" s="25">
        <v>11681</v>
      </c>
      <c r="F19" s="25">
        <v>19803</v>
      </c>
      <c r="G19" s="25">
        <v>91263</v>
      </c>
      <c r="H19" s="25">
        <v>41661</v>
      </c>
      <c r="I19" s="25">
        <v>14663</v>
      </c>
      <c r="J19" s="25">
        <v>9624</v>
      </c>
      <c r="K19" s="26">
        <v>9695</v>
      </c>
    </row>
    <row r="20" spans="1:11" ht="18.75" customHeight="1">
      <c r="A20" s="12" t="s">
        <v>145</v>
      </c>
      <c r="B20" s="9"/>
      <c r="C20" s="154">
        <f t="shared" si="2"/>
        <v>2510</v>
      </c>
      <c r="D20" s="25">
        <v>19</v>
      </c>
      <c r="E20" s="25">
        <v>361</v>
      </c>
      <c r="F20" s="25">
        <v>293</v>
      </c>
      <c r="G20" s="25">
        <v>469</v>
      </c>
      <c r="H20" s="25">
        <v>99</v>
      </c>
      <c r="I20" s="25">
        <v>258</v>
      </c>
      <c r="J20" s="25">
        <v>8</v>
      </c>
      <c r="K20" s="26">
        <v>1003</v>
      </c>
    </row>
    <row r="21" spans="1:11" ht="18.75" customHeight="1">
      <c r="A21" s="12" t="s">
        <v>146</v>
      </c>
      <c r="B21" s="9"/>
      <c r="C21" s="154">
        <f t="shared" si="2"/>
        <v>70</v>
      </c>
      <c r="D21" s="25">
        <v>5</v>
      </c>
      <c r="E21" s="25">
        <v>10</v>
      </c>
      <c r="F21" s="25">
        <v>6</v>
      </c>
      <c r="G21" s="25">
        <v>26</v>
      </c>
      <c r="H21" s="25">
        <v>9</v>
      </c>
      <c r="I21" s="25">
        <v>9</v>
      </c>
      <c r="J21" s="25">
        <v>0</v>
      </c>
      <c r="K21" s="26">
        <v>5</v>
      </c>
    </row>
    <row r="22" spans="1:11" ht="18.75" customHeight="1">
      <c r="A22" s="12" t="s">
        <v>147</v>
      </c>
      <c r="B22" s="9"/>
      <c r="C22" s="154">
        <f t="shared" si="2"/>
        <v>1</v>
      </c>
      <c r="D22" s="25">
        <v>0</v>
      </c>
      <c r="E22" s="25">
        <v>1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</row>
    <row r="23" spans="1:11" ht="18.75" customHeight="1">
      <c r="A23" s="12" t="s">
        <v>148</v>
      </c>
      <c r="B23" s="9"/>
      <c r="C23" s="154">
        <f t="shared" si="2"/>
        <v>18</v>
      </c>
      <c r="D23" s="25">
        <v>0</v>
      </c>
      <c r="E23" s="25">
        <v>0</v>
      </c>
      <c r="F23" s="25">
        <v>0</v>
      </c>
      <c r="G23" s="25">
        <v>10</v>
      </c>
      <c r="H23" s="25">
        <v>7</v>
      </c>
      <c r="I23" s="25">
        <v>1</v>
      </c>
      <c r="J23" s="25">
        <v>0</v>
      </c>
      <c r="K23" s="26">
        <v>0</v>
      </c>
    </row>
    <row r="24" spans="1:11" ht="18.75" customHeight="1">
      <c r="A24" s="12" t="s">
        <v>149</v>
      </c>
      <c r="B24" s="9"/>
      <c r="C24" s="154">
        <f>SUM(D24:K24)</f>
        <v>118</v>
      </c>
      <c r="D24" s="25">
        <v>2</v>
      </c>
      <c r="E24" s="25">
        <v>2</v>
      </c>
      <c r="F24" s="25">
        <v>16</v>
      </c>
      <c r="G24" s="25">
        <v>80</v>
      </c>
      <c r="H24" s="25">
        <v>0</v>
      </c>
      <c r="I24" s="25">
        <v>11</v>
      </c>
      <c r="J24" s="25">
        <v>3</v>
      </c>
      <c r="K24" s="26">
        <v>4</v>
      </c>
    </row>
    <row r="25" spans="1:11" s="7" customFormat="1" ht="21">
      <c r="A25" s="79" t="s">
        <v>150</v>
      </c>
      <c r="B25" s="80"/>
      <c r="C25" s="96">
        <f aca="true" t="shared" si="3" ref="C25:K25">SUM(C27,C31,C34)</f>
        <v>7722</v>
      </c>
      <c r="D25" s="97">
        <f t="shared" si="3"/>
        <v>248</v>
      </c>
      <c r="E25" s="98">
        <f>SUM(E27,E31,E34)</f>
        <v>721</v>
      </c>
      <c r="F25" s="98">
        <f t="shared" si="3"/>
        <v>1433</v>
      </c>
      <c r="G25" s="98">
        <f t="shared" si="3"/>
        <v>2685</v>
      </c>
      <c r="H25" s="98">
        <f t="shared" si="3"/>
        <v>1302</v>
      </c>
      <c r="I25" s="98">
        <f t="shared" si="3"/>
        <v>409</v>
      </c>
      <c r="J25" s="98">
        <f t="shared" si="3"/>
        <v>177</v>
      </c>
      <c r="K25" s="99">
        <f t="shared" si="3"/>
        <v>747</v>
      </c>
    </row>
    <row r="26" spans="1:11" s="7" customFormat="1" ht="21">
      <c r="A26" s="84" t="s">
        <v>151</v>
      </c>
      <c r="B26" s="85"/>
      <c r="C26" s="100"/>
      <c r="D26" s="105"/>
      <c r="E26" s="106"/>
      <c r="F26" s="106"/>
      <c r="G26" s="106"/>
      <c r="H26" s="106"/>
      <c r="I26" s="106"/>
      <c r="J26" s="106"/>
      <c r="K26" s="102"/>
    </row>
    <row r="27" spans="1:11" ht="19.5" customHeight="1">
      <c r="A27" s="13" t="s">
        <v>152</v>
      </c>
      <c r="B27" s="14"/>
      <c r="C27" s="27">
        <f aca="true" t="shared" si="4" ref="C27:K27">SUM(C28:C30)</f>
        <v>1091</v>
      </c>
      <c r="D27" s="28">
        <f t="shared" si="4"/>
        <v>66</v>
      </c>
      <c r="E27" s="29">
        <f>SUM(E28:E30)</f>
        <v>69</v>
      </c>
      <c r="F27" s="29">
        <f t="shared" si="4"/>
        <v>177</v>
      </c>
      <c r="G27" s="29">
        <f t="shared" si="4"/>
        <v>381</v>
      </c>
      <c r="H27" s="29">
        <f t="shared" si="4"/>
        <v>223</v>
      </c>
      <c r="I27" s="29">
        <f t="shared" si="4"/>
        <v>32</v>
      </c>
      <c r="J27" s="29">
        <f t="shared" si="4"/>
        <v>70</v>
      </c>
      <c r="K27" s="30">
        <f t="shared" si="4"/>
        <v>73</v>
      </c>
    </row>
    <row r="28" spans="1:11" ht="18.75" customHeight="1">
      <c r="A28" s="18" t="s">
        <v>28</v>
      </c>
      <c r="B28" s="9" t="s">
        <v>155</v>
      </c>
      <c r="C28" s="154">
        <f>SUM(D28:K28)</f>
        <v>700</v>
      </c>
      <c r="D28" s="25">
        <v>51</v>
      </c>
      <c r="E28" s="25">
        <v>52</v>
      </c>
      <c r="F28" s="25">
        <v>84</v>
      </c>
      <c r="G28" s="25">
        <v>219</v>
      </c>
      <c r="H28" s="25">
        <v>180</v>
      </c>
      <c r="I28" s="25">
        <v>23</v>
      </c>
      <c r="J28" s="25">
        <v>38</v>
      </c>
      <c r="K28" s="26">
        <v>53</v>
      </c>
    </row>
    <row r="29" spans="1:11" ht="18.75" customHeight="1">
      <c r="A29" s="12"/>
      <c r="B29" s="9" t="s">
        <v>156</v>
      </c>
      <c r="C29" s="154">
        <f>SUM(D29:K29)</f>
        <v>323</v>
      </c>
      <c r="D29" s="25">
        <v>7</v>
      </c>
      <c r="E29" s="25">
        <v>15</v>
      </c>
      <c r="F29" s="25">
        <v>90</v>
      </c>
      <c r="G29" s="25">
        <v>127</v>
      </c>
      <c r="H29" s="25">
        <v>32</v>
      </c>
      <c r="I29" s="25">
        <v>7</v>
      </c>
      <c r="J29" s="25">
        <v>27</v>
      </c>
      <c r="K29" s="26">
        <v>18</v>
      </c>
    </row>
    <row r="30" spans="1:11" ht="18.75" customHeight="1">
      <c r="A30" s="12"/>
      <c r="B30" s="9" t="s">
        <v>157</v>
      </c>
      <c r="C30" s="154">
        <f>SUM(D30:K30)</f>
        <v>68</v>
      </c>
      <c r="D30" s="25">
        <v>8</v>
      </c>
      <c r="E30" s="25">
        <v>2</v>
      </c>
      <c r="F30" s="25">
        <v>3</v>
      </c>
      <c r="G30" s="25">
        <v>35</v>
      </c>
      <c r="H30" s="25">
        <v>11</v>
      </c>
      <c r="I30" s="25">
        <v>2</v>
      </c>
      <c r="J30" s="25">
        <v>5</v>
      </c>
      <c r="K30" s="26">
        <v>2</v>
      </c>
    </row>
    <row r="31" spans="1:11" ht="19.5" customHeight="1">
      <c r="A31" s="19" t="s">
        <v>153</v>
      </c>
      <c r="B31" s="14"/>
      <c r="C31" s="27">
        <f>SUM(C32:C33)</f>
        <v>6518</v>
      </c>
      <c r="D31" s="28">
        <f>SUM(D32:D33)</f>
        <v>182</v>
      </c>
      <c r="E31" s="29">
        <f>SUM(E32:E33)</f>
        <v>652</v>
      </c>
      <c r="F31" s="29">
        <f aca="true" t="shared" si="5" ref="F31:K31">SUM(F32:F33)</f>
        <v>1256</v>
      </c>
      <c r="G31" s="29">
        <f t="shared" si="5"/>
        <v>2192</v>
      </c>
      <c r="H31" s="29">
        <f t="shared" si="5"/>
        <v>1079</v>
      </c>
      <c r="I31" s="29">
        <f t="shared" si="5"/>
        <v>377</v>
      </c>
      <c r="J31" s="29">
        <f t="shared" si="5"/>
        <v>107</v>
      </c>
      <c r="K31" s="30">
        <f t="shared" si="5"/>
        <v>673</v>
      </c>
    </row>
    <row r="32" spans="1:11" ht="18.75" customHeight="1">
      <c r="A32" s="18" t="s">
        <v>28</v>
      </c>
      <c r="B32" s="9" t="s">
        <v>158</v>
      </c>
      <c r="C32" s="154">
        <f>SUM(D32:K32)</f>
        <v>2392</v>
      </c>
      <c r="D32" s="25">
        <v>37</v>
      </c>
      <c r="E32" s="25">
        <v>108</v>
      </c>
      <c r="F32" s="25">
        <v>504</v>
      </c>
      <c r="G32" s="25">
        <v>1182</v>
      </c>
      <c r="H32" s="25">
        <v>507</v>
      </c>
      <c r="I32" s="25">
        <v>15</v>
      </c>
      <c r="J32" s="25">
        <v>7</v>
      </c>
      <c r="K32" s="26">
        <v>32</v>
      </c>
    </row>
    <row r="33" spans="1:11" ht="18.75" customHeight="1">
      <c r="A33" s="12"/>
      <c r="B33" s="9" t="s">
        <v>159</v>
      </c>
      <c r="C33" s="154">
        <f>SUM(D33:K33)</f>
        <v>4126</v>
      </c>
      <c r="D33" s="25">
        <v>145</v>
      </c>
      <c r="E33" s="25">
        <v>544</v>
      </c>
      <c r="F33" s="25">
        <v>752</v>
      </c>
      <c r="G33" s="25">
        <v>1010</v>
      </c>
      <c r="H33" s="25">
        <v>572</v>
      </c>
      <c r="I33" s="25">
        <v>362</v>
      </c>
      <c r="J33" s="25">
        <v>100</v>
      </c>
      <c r="K33" s="26">
        <v>641</v>
      </c>
    </row>
    <row r="34" spans="1:11" ht="21">
      <c r="A34" s="20" t="s">
        <v>154</v>
      </c>
      <c r="B34" s="21"/>
      <c r="C34" s="31">
        <f>SUM(D34:K34)</f>
        <v>113</v>
      </c>
      <c r="D34" s="32">
        <v>0</v>
      </c>
      <c r="E34" s="33">
        <v>0</v>
      </c>
      <c r="F34" s="33">
        <v>0</v>
      </c>
      <c r="G34" s="33">
        <v>112</v>
      </c>
      <c r="H34" s="33">
        <v>0</v>
      </c>
      <c r="I34" s="33">
        <v>0</v>
      </c>
      <c r="J34" s="33">
        <v>0</v>
      </c>
      <c r="K34" s="34">
        <v>1</v>
      </c>
    </row>
    <row r="35" ht="21">
      <c r="A35" s="5" t="s">
        <v>160</v>
      </c>
    </row>
  </sheetData>
  <mergeCells count="1">
    <mergeCell ref="A3:B3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21.75"/>
  <cols>
    <col min="1" max="1" width="12.7109375" style="5" customWidth="1"/>
    <col min="2" max="2" width="40.421875" style="5" customWidth="1"/>
    <col min="3" max="3" width="20.8515625" style="7" customWidth="1"/>
    <col min="4" max="5" width="10.7109375" style="5" customWidth="1"/>
    <col min="6" max="6" width="15.421875" style="5" customWidth="1"/>
    <col min="7" max="7" width="10.7109375" style="5" customWidth="1"/>
    <col min="8" max="8" width="9.7109375" style="5" customWidth="1"/>
    <col min="9" max="9" width="17.57421875" style="5" customWidth="1"/>
    <col min="10" max="10" width="9.7109375" style="5" customWidth="1"/>
    <col min="11" max="11" width="14.00390625" style="5" customWidth="1"/>
    <col min="12" max="12" width="15.421875" style="5" customWidth="1"/>
    <col min="13" max="13" width="11.421875" style="5" customWidth="1"/>
    <col min="14" max="15" width="10.7109375" style="5" customWidth="1"/>
    <col min="16" max="16" width="14.57421875" style="5" customWidth="1"/>
    <col min="17" max="17" width="14.00390625" style="5" customWidth="1"/>
    <col min="18" max="19" width="10.7109375" style="5" customWidth="1"/>
    <col min="20" max="20" width="14.140625" style="5" customWidth="1"/>
    <col min="21" max="22" width="11.7109375" style="5" customWidth="1"/>
    <col min="23" max="16384" width="9.140625" style="5" customWidth="1"/>
  </cols>
  <sheetData>
    <row r="1" spans="12:22" ht="24" customHeight="1">
      <c r="L1" s="24"/>
      <c r="V1" s="24"/>
    </row>
    <row r="2" spans="1:22" ht="22.5" customHeight="1">
      <c r="A2" s="64" t="s">
        <v>0</v>
      </c>
      <c r="B2" s="65"/>
      <c r="C2" s="90" t="s">
        <v>119</v>
      </c>
      <c r="D2" s="91" t="s">
        <v>41</v>
      </c>
      <c r="E2" s="91" t="s">
        <v>42</v>
      </c>
      <c r="F2" s="91" t="s">
        <v>43</v>
      </c>
      <c r="G2" s="91" t="s">
        <v>44</v>
      </c>
      <c r="H2" s="91" t="s">
        <v>45</v>
      </c>
      <c r="I2" s="91" t="s">
        <v>46</v>
      </c>
      <c r="J2" s="91" t="s">
        <v>47</v>
      </c>
      <c r="K2" s="91" t="s">
        <v>48</v>
      </c>
      <c r="L2" s="108" t="s">
        <v>49</v>
      </c>
      <c r="M2" s="91" t="s">
        <v>50</v>
      </c>
      <c r="N2" s="91" t="s">
        <v>51</v>
      </c>
      <c r="O2" s="91" t="s">
        <v>52</v>
      </c>
      <c r="P2" s="91" t="s">
        <v>53</v>
      </c>
      <c r="Q2" s="91" t="s">
        <v>54</v>
      </c>
      <c r="R2" s="91" t="s">
        <v>55</v>
      </c>
      <c r="S2" s="91" t="s">
        <v>56</v>
      </c>
      <c r="T2" s="91" t="s">
        <v>57</v>
      </c>
      <c r="U2" s="91" t="s">
        <v>58</v>
      </c>
      <c r="V2" s="66" t="s">
        <v>59</v>
      </c>
    </row>
    <row r="3" spans="1:22" ht="22.5" customHeight="1">
      <c r="A3" s="157" t="s">
        <v>112</v>
      </c>
      <c r="B3" s="158"/>
      <c r="C3" s="69" t="s">
        <v>125</v>
      </c>
      <c r="D3" s="93" t="s">
        <v>179</v>
      </c>
      <c r="E3" s="93" t="s">
        <v>180</v>
      </c>
      <c r="F3" s="93" t="s">
        <v>181</v>
      </c>
      <c r="G3" s="93" t="s">
        <v>182</v>
      </c>
      <c r="H3" s="93" t="s">
        <v>183</v>
      </c>
      <c r="I3" s="93" t="s">
        <v>184</v>
      </c>
      <c r="J3" s="93" t="s">
        <v>185</v>
      </c>
      <c r="K3" s="93" t="s">
        <v>186</v>
      </c>
      <c r="L3" s="113" t="s">
        <v>187</v>
      </c>
      <c r="M3" s="93" t="s">
        <v>188</v>
      </c>
      <c r="N3" s="93" t="s">
        <v>189</v>
      </c>
      <c r="O3" s="93" t="s">
        <v>190</v>
      </c>
      <c r="P3" s="93" t="s">
        <v>191</v>
      </c>
      <c r="Q3" s="93" t="s">
        <v>192</v>
      </c>
      <c r="R3" s="93" t="s">
        <v>193</v>
      </c>
      <c r="S3" s="93" t="s">
        <v>194</v>
      </c>
      <c r="T3" s="93" t="s">
        <v>195</v>
      </c>
      <c r="U3" s="93" t="s">
        <v>196</v>
      </c>
      <c r="V3" s="68" t="s">
        <v>197</v>
      </c>
    </row>
    <row r="4" spans="1:22" s="7" customFormat="1" ht="21">
      <c r="A4" s="75" t="s">
        <v>129</v>
      </c>
      <c r="B4" s="76"/>
      <c r="C4" s="152">
        <f aca="true" t="shared" si="0" ref="C4:V4">SUM(C6,C25)</f>
        <v>689244</v>
      </c>
      <c r="D4" s="103">
        <f t="shared" si="0"/>
        <v>24893</v>
      </c>
      <c r="E4" s="103">
        <f t="shared" si="0"/>
        <v>18061</v>
      </c>
      <c r="F4" s="103">
        <f t="shared" si="0"/>
        <v>55194</v>
      </c>
      <c r="G4" s="103">
        <f t="shared" si="0"/>
        <v>30007</v>
      </c>
      <c r="H4" s="103">
        <f t="shared" si="0"/>
        <v>46476</v>
      </c>
      <c r="I4" s="103">
        <f t="shared" si="0"/>
        <v>86823</v>
      </c>
      <c r="J4" s="103">
        <f t="shared" si="0"/>
        <v>42752</v>
      </c>
      <c r="K4" s="103">
        <f t="shared" si="0"/>
        <v>10042</v>
      </c>
      <c r="L4" s="114">
        <f t="shared" si="0"/>
        <v>17566</v>
      </c>
      <c r="M4" s="103">
        <f t="shared" si="0"/>
        <v>29223</v>
      </c>
      <c r="N4" s="103">
        <f t="shared" si="0"/>
        <v>22763</v>
      </c>
      <c r="O4" s="103">
        <f t="shared" si="0"/>
        <v>60885</v>
      </c>
      <c r="P4" s="103">
        <f t="shared" si="0"/>
        <v>23131</v>
      </c>
      <c r="Q4" s="103">
        <f t="shared" si="0"/>
        <v>40495</v>
      </c>
      <c r="R4" s="103">
        <f t="shared" si="0"/>
        <v>72533</v>
      </c>
      <c r="S4" s="103">
        <f t="shared" si="0"/>
        <v>27050</v>
      </c>
      <c r="T4" s="103">
        <f t="shared" si="0"/>
        <v>29988</v>
      </c>
      <c r="U4" s="103">
        <f t="shared" si="0"/>
        <v>36411</v>
      </c>
      <c r="V4" s="115">
        <f t="shared" si="0"/>
        <v>14951</v>
      </c>
    </row>
    <row r="5" spans="1:22" s="7" customFormat="1" ht="21">
      <c r="A5" s="71" t="s">
        <v>130</v>
      </c>
      <c r="B5" s="72"/>
      <c r="C5" s="153"/>
      <c r="D5" s="94"/>
      <c r="E5" s="94"/>
      <c r="F5" s="94"/>
      <c r="G5" s="94"/>
      <c r="H5" s="94"/>
      <c r="I5" s="94"/>
      <c r="J5" s="94"/>
      <c r="K5" s="94"/>
      <c r="L5" s="110"/>
      <c r="M5" s="94"/>
      <c r="N5" s="94"/>
      <c r="O5" s="94"/>
      <c r="P5" s="94"/>
      <c r="Q5" s="94"/>
      <c r="R5" s="94"/>
      <c r="S5" s="94"/>
      <c r="T5" s="94"/>
      <c r="U5" s="94"/>
      <c r="V5" s="111"/>
    </row>
    <row r="6" spans="1:22" s="7" customFormat="1" ht="21">
      <c r="A6" s="79" t="s">
        <v>131</v>
      </c>
      <c r="B6" s="80"/>
      <c r="C6" s="96">
        <f aca="true" t="shared" si="1" ref="C6:V6">SUM(C8:C24)</f>
        <v>671437</v>
      </c>
      <c r="D6" s="97">
        <f t="shared" si="1"/>
        <v>23770</v>
      </c>
      <c r="E6" s="98">
        <f t="shared" si="1"/>
        <v>17716</v>
      </c>
      <c r="F6" s="98">
        <f t="shared" si="1"/>
        <v>54153</v>
      </c>
      <c r="G6" s="98">
        <f t="shared" si="1"/>
        <v>29137</v>
      </c>
      <c r="H6" s="98">
        <f t="shared" si="1"/>
        <v>45389</v>
      </c>
      <c r="I6" s="98">
        <f t="shared" si="1"/>
        <v>83519</v>
      </c>
      <c r="J6" s="98">
        <f t="shared" si="1"/>
        <v>41555</v>
      </c>
      <c r="K6" s="98">
        <f t="shared" si="1"/>
        <v>9834</v>
      </c>
      <c r="L6" s="98">
        <f t="shared" si="1"/>
        <v>17086</v>
      </c>
      <c r="M6" s="116">
        <f t="shared" si="1"/>
        <v>28668</v>
      </c>
      <c r="N6" s="98">
        <f t="shared" si="1"/>
        <v>22035</v>
      </c>
      <c r="O6" s="98">
        <f t="shared" si="1"/>
        <v>59660</v>
      </c>
      <c r="P6" s="98">
        <f t="shared" si="1"/>
        <v>22844</v>
      </c>
      <c r="Q6" s="98">
        <f t="shared" si="1"/>
        <v>39945</v>
      </c>
      <c r="R6" s="98">
        <f t="shared" si="1"/>
        <v>70773</v>
      </c>
      <c r="S6" s="98">
        <f t="shared" si="1"/>
        <v>26095</v>
      </c>
      <c r="T6" s="98">
        <f t="shared" si="1"/>
        <v>29189</v>
      </c>
      <c r="U6" s="98">
        <f t="shared" si="1"/>
        <v>35396</v>
      </c>
      <c r="V6" s="99">
        <f t="shared" si="1"/>
        <v>14673</v>
      </c>
    </row>
    <row r="7" spans="1:22" s="7" customFormat="1" ht="21">
      <c r="A7" s="84" t="s">
        <v>132</v>
      </c>
      <c r="B7" s="85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</row>
    <row r="8" spans="1:22" ht="18.75" customHeight="1">
      <c r="A8" s="8" t="s">
        <v>133</v>
      </c>
      <c r="B8" s="9"/>
      <c r="C8" s="156">
        <f>SUM(D8:V8)</f>
        <v>56950</v>
      </c>
      <c r="D8" s="25">
        <v>1531</v>
      </c>
      <c r="E8" s="25">
        <v>1642</v>
      </c>
      <c r="F8" s="25">
        <v>4950</v>
      </c>
      <c r="G8" s="25">
        <v>1865</v>
      </c>
      <c r="H8" s="25">
        <v>2001</v>
      </c>
      <c r="I8" s="25">
        <v>10238</v>
      </c>
      <c r="J8" s="25">
        <v>2660</v>
      </c>
      <c r="K8" s="25">
        <v>707</v>
      </c>
      <c r="L8" s="25">
        <v>888</v>
      </c>
      <c r="M8" s="25">
        <v>1986</v>
      </c>
      <c r="N8" s="25">
        <v>1789</v>
      </c>
      <c r="O8" s="25">
        <v>5473</v>
      </c>
      <c r="P8" s="25">
        <v>927</v>
      </c>
      <c r="Q8" s="25">
        <v>2698</v>
      </c>
      <c r="R8" s="25">
        <v>9863</v>
      </c>
      <c r="S8" s="25">
        <v>1859</v>
      </c>
      <c r="T8" s="25">
        <v>1981</v>
      </c>
      <c r="U8" s="25">
        <v>2661</v>
      </c>
      <c r="V8" s="26">
        <v>1231</v>
      </c>
    </row>
    <row r="9" spans="1:22" ht="18.75" customHeight="1">
      <c r="A9" s="8" t="s">
        <v>134</v>
      </c>
      <c r="B9" s="9"/>
      <c r="C9" s="156">
        <f aca="true" t="shared" si="2" ref="C9:C23">SUM(D9:V9)</f>
        <v>1926</v>
      </c>
      <c r="D9" s="25">
        <v>78</v>
      </c>
      <c r="E9" s="25">
        <v>70</v>
      </c>
      <c r="F9" s="25">
        <v>170</v>
      </c>
      <c r="G9" s="25">
        <v>89</v>
      </c>
      <c r="H9" s="25">
        <v>78</v>
      </c>
      <c r="I9" s="25">
        <v>341</v>
      </c>
      <c r="J9" s="25">
        <v>118</v>
      </c>
      <c r="K9" s="25">
        <v>37</v>
      </c>
      <c r="L9" s="25">
        <v>36</v>
      </c>
      <c r="M9" s="25">
        <v>59</v>
      </c>
      <c r="N9" s="25">
        <v>53</v>
      </c>
      <c r="O9" s="25">
        <v>158</v>
      </c>
      <c r="P9" s="25">
        <v>31</v>
      </c>
      <c r="Q9" s="25">
        <v>76</v>
      </c>
      <c r="R9" s="25">
        <v>277</v>
      </c>
      <c r="S9" s="25">
        <v>64</v>
      </c>
      <c r="T9" s="25">
        <v>77</v>
      </c>
      <c r="U9" s="25">
        <v>77</v>
      </c>
      <c r="V9" s="26">
        <v>37</v>
      </c>
    </row>
    <row r="10" spans="1:22" ht="18.75" customHeight="1">
      <c r="A10" s="8" t="s">
        <v>135</v>
      </c>
      <c r="B10" s="9"/>
      <c r="C10" s="156">
        <f t="shared" si="2"/>
        <v>53147</v>
      </c>
      <c r="D10" s="25">
        <v>1377</v>
      </c>
      <c r="E10" s="25">
        <v>1616</v>
      </c>
      <c r="F10" s="25">
        <v>4488</v>
      </c>
      <c r="G10" s="25">
        <v>2521</v>
      </c>
      <c r="H10" s="25">
        <v>1984</v>
      </c>
      <c r="I10" s="25">
        <v>7610</v>
      </c>
      <c r="J10" s="25">
        <v>2026</v>
      </c>
      <c r="K10" s="25">
        <v>892</v>
      </c>
      <c r="L10" s="25">
        <v>1574</v>
      </c>
      <c r="M10" s="25">
        <v>1926</v>
      </c>
      <c r="N10" s="25">
        <v>2254</v>
      </c>
      <c r="O10" s="25">
        <v>4124</v>
      </c>
      <c r="P10" s="25">
        <v>1083</v>
      </c>
      <c r="Q10" s="25">
        <v>2828</v>
      </c>
      <c r="R10" s="25">
        <v>8602</v>
      </c>
      <c r="S10" s="25">
        <v>2034</v>
      </c>
      <c r="T10" s="25">
        <v>2399</v>
      </c>
      <c r="U10" s="25">
        <v>2619</v>
      </c>
      <c r="V10" s="26">
        <v>1190</v>
      </c>
    </row>
    <row r="11" spans="1:22" ht="18.75" customHeight="1">
      <c r="A11" s="8" t="s">
        <v>136</v>
      </c>
      <c r="B11" s="9"/>
      <c r="C11" s="156">
        <f t="shared" si="2"/>
        <v>1</v>
      </c>
      <c r="D11" s="25">
        <v>0</v>
      </c>
      <c r="E11" s="25">
        <v>0</v>
      </c>
      <c r="F11" s="25"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6">
        <v>0</v>
      </c>
    </row>
    <row r="12" spans="1:22" ht="18.75" customHeight="1">
      <c r="A12" s="8" t="s">
        <v>137</v>
      </c>
      <c r="B12" s="9"/>
      <c r="C12" s="156">
        <f t="shared" si="2"/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6">
        <v>0</v>
      </c>
    </row>
    <row r="13" spans="1:22" ht="18.75" customHeight="1">
      <c r="A13" s="8" t="s">
        <v>138</v>
      </c>
      <c r="B13" s="9"/>
      <c r="C13" s="156">
        <f t="shared" si="2"/>
        <v>151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15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9</v>
      </c>
      <c r="P13" s="25">
        <v>0</v>
      </c>
      <c r="Q13" s="25">
        <v>0</v>
      </c>
      <c r="R13" s="25">
        <v>126</v>
      </c>
      <c r="S13" s="25">
        <v>0</v>
      </c>
      <c r="T13" s="25">
        <v>0</v>
      </c>
      <c r="U13" s="25">
        <v>0</v>
      </c>
      <c r="V13" s="26">
        <v>1</v>
      </c>
    </row>
    <row r="14" spans="1:22" ht="18.75" customHeight="1">
      <c r="A14" s="8" t="s">
        <v>139</v>
      </c>
      <c r="B14" s="9"/>
      <c r="C14" s="156">
        <f t="shared" si="2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6">
        <v>0</v>
      </c>
    </row>
    <row r="15" spans="1:22" ht="18.75" customHeight="1">
      <c r="A15" s="8" t="s">
        <v>140</v>
      </c>
      <c r="B15" s="9"/>
      <c r="C15" s="156">
        <f t="shared" si="2"/>
        <v>40</v>
      </c>
      <c r="D15" s="25">
        <v>4</v>
      </c>
      <c r="E15" s="25">
        <v>0</v>
      </c>
      <c r="F15" s="25">
        <v>17</v>
      </c>
      <c r="G15" s="25">
        <v>0</v>
      </c>
      <c r="H15" s="25">
        <v>0</v>
      </c>
      <c r="I15" s="25">
        <v>19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6">
        <v>0</v>
      </c>
    </row>
    <row r="16" spans="1:22" ht="18.75" customHeight="1">
      <c r="A16" s="8" t="s">
        <v>141</v>
      </c>
      <c r="B16" s="9"/>
      <c r="C16" s="156">
        <f t="shared" si="2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6">
        <v>0</v>
      </c>
    </row>
    <row r="17" spans="1:22" ht="18.75" customHeight="1">
      <c r="A17" s="8" t="s">
        <v>142</v>
      </c>
      <c r="B17" s="9"/>
      <c r="C17" s="156">
        <f t="shared" si="2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6">
        <v>0</v>
      </c>
    </row>
    <row r="18" spans="1:22" ht="18.75" customHeight="1">
      <c r="A18" s="12" t="s">
        <v>143</v>
      </c>
      <c r="B18" s="9"/>
      <c r="C18" s="156">
        <f t="shared" si="2"/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6">
        <v>0</v>
      </c>
    </row>
    <row r="19" spans="1:22" ht="18.75" customHeight="1">
      <c r="A19" s="12" t="s">
        <v>144</v>
      </c>
      <c r="B19" s="9"/>
      <c r="C19" s="156">
        <f t="shared" si="2"/>
        <v>536232</v>
      </c>
      <c r="D19" s="25">
        <v>18339</v>
      </c>
      <c r="E19" s="25">
        <v>13914</v>
      </c>
      <c r="F19" s="25">
        <v>43120</v>
      </c>
      <c r="G19" s="25">
        <v>23360</v>
      </c>
      <c r="H19" s="25">
        <v>39500</v>
      </c>
      <c r="I19" s="25">
        <v>60960</v>
      </c>
      <c r="J19" s="25">
        <v>35240</v>
      </c>
      <c r="K19" s="25">
        <v>7901</v>
      </c>
      <c r="L19" s="25">
        <v>14250</v>
      </c>
      <c r="M19" s="25">
        <v>24148</v>
      </c>
      <c r="N19" s="25">
        <v>17020</v>
      </c>
      <c r="O19" s="25">
        <v>48566</v>
      </c>
      <c r="P19" s="25">
        <v>20362</v>
      </c>
      <c r="Q19" s="25">
        <v>33538</v>
      </c>
      <c r="R19" s="25">
        <v>50493</v>
      </c>
      <c r="S19" s="25">
        <v>21272</v>
      </c>
      <c r="T19" s="25">
        <v>23881</v>
      </c>
      <c r="U19" s="25">
        <v>28347</v>
      </c>
      <c r="V19" s="26">
        <v>12021</v>
      </c>
    </row>
    <row r="20" spans="1:22" ht="18.75" customHeight="1">
      <c r="A20" s="12" t="s">
        <v>145</v>
      </c>
      <c r="B20" s="9"/>
      <c r="C20" s="156">
        <f t="shared" si="2"/>
        <v>20751</v>
      </c>
      <c r="D20" s="25">
        <v>1570</v>
      </c>
      <c r="E20" s="25">
        <v>465</v>
      </c>
      <c r="F20" s="25">
        <v>1386</v>
      </c>
      <c r="G20" s="25">
        <v>1296</v>
      </c>
      <c r="H20" s="25">
        <v>1781</v>
      </c>
      <c r="I20" s="25">
        <v>3223</v>
      </c>
      <c r="J20" s="25">
        <v>1477</v>
      </c>
      <c r="K20" s="25">
        <v>296</v>
      </c>
      <c r="L20" s="25">
        <v>318</v>
      </c>
      <c r="M20" s="25">
        <v>547</v>
      </c>
      <c r="N20" s="25">
        <v>913</v>
      </c>
      <c r="O20" s="25">
        <v>1302</v>
      </c>
      <c r="P20" s="25">
        <v>439</v>
      </c>
      <c r="Q20" s="25">
        <v>801</v>
      </c>
      <c r="R20" s="25">
        <v>1382</v>
      </c>
      <c r="S20" s="25">
        <v>861</v>
      </c>
      <c r="T20" s="25">
        <v>834</v>
      </c>
      <c r="U20" s="25">
        <v>1672</v>
      </c>
      <c r="V20" s="26">
        <v>188</v>
      </c>
    </row>
    <row r="21" spans="1:22" ht="18.75" customHeight="1">
      <c r="A21" s="12" t="s">
        <v>146</v>
      </c>
      <c r="B21" s="9"/>
      <c r="C21" s="156">
        <f t="shared" si="2"/>
        <v>185</v>
      </c>
      <c r="D21" s="25">
        <v>3</v>
      </c>
      <c r="E21" s="25">
        <v>6</v>
      </c>
      <c r="F21" s="25">
        <v>15</v>
      </c>
      <c r="G21" s="25">
        <v>6</v>
      </c>
      <c r="H21" s="25">
        <v>30</v>
      </c>
      <c r="I21" s="25">
        <v>27</v>
      </c>
      <c r="J21" s="25">
        <v>22</v>
      </c>
      <c r="K21" s="25">
        <v>0</v>
      </c>
      <c r="L21" s="25">
        <v>6</v>
      </c>
      <c r="M21" s="25">
        <v>2</v>
      </c>
      <c r="N21" s="25">
        <v>6</v>
      </c>
      <c r="O21" s="25">
        <v>12</v>
      </c>
      <c r="P21" s="25">
        <v>1</v>
      </c>
      <c r="Q21" s="25">
        <v>4</v>
      </c>
      <c r="R21" s="25">
        <v>18</v>
      </c>
      <c r="S21" s="25">
        <v>3</v>
      </c>
      <c r="T21" s="25">
        <v>5</v>
      </c>
      <c r="U21" s="25">
        <v>14</v>
      </c>
      <c r="V21" s="26">
        <v>5</v>
      </c>
    </row>
    <row r="22" spans="1:22" ht="18.75" customHeight="1">
      <c r="A22" s="12" t="s">
        <v>147</v>
      </c>
      <c r="B22" s="9"/>
      <c r="C22" s="156">
        <f t="shared" si="2"/>
        <v>1926</v>
      </c>
      <c r="D22" s="25">
        <v>868</v>
      </c>
      <c r="E22" s="25">
        <v>2</v>
      </c>
      <c r="F22" s="25">
        <v>0</v>
      </c>
      <c r="G22" s="25">
        <v>0</v>
      </c>
      <c r="H22" s="25">
        <v>7</v>
      </c>
      <c r="I22" s="25">
        <v>1005</v>
      </c>
      <c r="J22" s="25">
        <v>1</v>
      </c>
      <c r="K22" s="25">
        <v>0</v>
      </c>
      <c r="L22" s="25">
        <v>13</v>
      </c>
      <c r="M22" s="25">
        <v>0</v>
      </c>
      <c r="N22" s="25">
        <v>0</v>
      </c>
      <c r="O22" s="25">
        <v>11</v>
      </c>
      <c r="P22" s="25">
        <v>1</v>
      </c>
      <c r="Q22" s="25">
        <v>0</v>
      </c>
      <c r="R22" s="25">
        <v>8</v>
      </c>
      <c r="S22" s="25">
        <v>1</v>
      </c>
      <c r="T22" s="25">
        <v>5</v>
      </c>
      <c r="U22" s="25">
        <v>4</v>
      </c>
      <c r="V22" s="26">
        <v>0</v>
      </c>
    </row>
    <row r="23" spans="1:22" ht="18.75" customHeight="1">
      <c r="A23" s="12" t="s">
        <v>148</v>
      </c>
      <c r="B23" s="9"/>
      <c r="C23" s="156">
        <f t="shared" si="2"/>
        <v>90</v>
      </c>
      <c r="D23" s="25">
        <v>0</v>
      </c>
      <c r="E23" s="25">
        <v>0</v>
      </c>
      <c r="F23" s="25">
        <v>5</v>
      </c>
      <c r="G23" s="25">
        <v>0</v>
      </c>
      <c r="H23" s="25">
        <v>0</v>
      </c>
      <c r="I23" s="25">
        <v>80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5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6">
        <v>0</v>
      </c>
    </row>
    <row r="24" spans="1:22" ht="18.75" customHeight="1">
      <c r="A24" s="12" t="s">
        <v>149</v>
      </c>
      <c r="B24" s="9"/>
      <c r="C24" s="156">
        <f>SUM(D24:V24)</f>
        <v>38</v>
      </c>
      <c r="D24" s="25">
        <v>0</v>
      </c>
      <c r="E24" s="25">
        <v>1</v>
      </c>
      <c r="F24" s="25">
        <v>1</v>
      </c>
      <c r="G24" s="25">
        <v>0</v>
      </c>
      <c r="H24" s="25">
        <v>8</v>
      </c>
      <c r="I24" s="25">
        <v>1</v>
      </c>
      <c r="J24" s="25">
        <v>11</v>
      </c>
      <c r="K24" s="25">
        <v>1</v>
      </c>
      <c r="L24" s="25">
        <v>1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4</v>
      </c>
      <c r="S24" s="25">
        <v>1</v>
      </c>
      <c r="T24" s="25">
        <v>7</v>
      </c>
      <c r="U24" s="25">
        <v>2</v>
      </c>
      <c r="V24" s="26">
        <v>0</v>
      </c>
    </row>
    <row r="25" spans="1:22" s="7" customFormat="1" ht="21">
      <c r="A25" s="79" t="s">
        <v>150</v>
      </c>
      <c r="B25" s="80"/>
      <c r="C25" s="96">
        <f aca="true" t="shared" si="3" ref="C25:V25">SUM(C27,C31,C34)</f>
        <v>17807</v>
      </c>
      <c r="D25" s="97">
        <f t="shared" si="3"/>
        <v>1123</v>
      </c>
      <c r="E25" s="98">
        <f t="shared" si="3"/>
        <v>345</v>
      </c>
      <c r="F25" s="98">
        <f t="shared" si="3"/>
        <v>1041</v>
      </c>
      <c r="G25" s="98">
        <f t="shared" si="3"/>
        <v>870</v>
      </c>
      <c r="H25" s="98">
        <f t="shared" si="3"/>
        <v>1087</v>
      </c>
      <c r="I25" s="98">
        <f t="shared" si="3"/>
        <v>3304</v>
      </c>
      <c r="J25" s="98">
        <f t="shared" si="3"/>
        <v>1197</v>
      </c>
      <c r="K25" s="98">
        <f t="shared" si="3"/>
        <v>208</v>
      </c>
      <c r="L25" s="98">
        <f t="shared" si="3"/>
        <v>480</v>
      </c>
      <c r="M25" s="116">
        <f t="shared" si="3"/>
        <v>555</v>
      </c>
      <c r="N25" s="98">
        <f t="shared" si="3"/>
        <v>728</v>
      </c>
      <c r="O25" s="98">
        <f t="shared" si="3"/>
        <v>1225</v>
      </c>
      <c r="P25" s="98">
        <f t="shared" si="3"/>
        <v>287</v>
      </c>
      <c r="Q25" s="98">
        <f t="shared" si="3"/>
        <v>550</v>
      </c>
      <c r="R25" s="98">
        <f t="shared" si="3"/>
        <v>1760</v>
      </c>
      <c r="S25" s="98">
        <f t="shared" si="3"/>
        <v>955</v>
      </c>
      <c r="T25" s="98">
        <f t="shared" si="3"/>
        <v>799</v>
      </c>
      <c r="U25" s="98">
        <f t="shared" si="3"/>
        <v>1015</v>
      </c>
      <c r="V25" s="99">
        <f t="shared" si="3"/>
        <v>278</v>
      </c>
    </row>
    <row r="26" spans="1:22" s="7" customFormat="1" ht="21">
      <c r="A26" s="84" t="s">
        <v>151</v>
      </c>
      <c r="B26" s="85"/>
      <c r="C26" s="100"/>
      <c r="D26" s="105"/>
      <c r="E26" s="106"/>
      <c r="F26" s="106"/>
      <c r="G26" s="106"/>
      <c r="H26" s="106"/>
      <c r="I26" s="106"/>
      <c r="J26" s="106"/>
      <c r="K26" s="106"/>
      <c r="L26" s="106"/>
      <c r="M26" s="101"/>
      <c r="N26" s="106"/>
      <c r="O26" s="106"/>
      <c r="P26" s="106"/>
      <c r="Q26" s="106"/>
      <c r="R26" s="106"/>
      <c r="S26" s="106"/>
      <c r="T26" s="106"/>
      <c r="U26" s="106"/>
      <c r="V26" s="117"/>
    </row>
    <row r="27" spans="1:22" ht="19.5" customHeight="1">
      <c r="A27" s="13" t="s">
        <v>152</v>
      </c>
      <c r="B27" s="14"/>
      <c r="C27" s="35">
        <f aca="true" t="shared" si="4" ref="C27:V27">SUM(C28:C30)</f>
        <v>1551</v>
      </c>
      <c r="D27" s="28">
        <f t="shared" si="4"/>
        <v>46</v>
      </c>
      <c r="E27" s="29">
        <f t="shared" si="4"/>
        <v>24</v>
      </c>
      <c r="F27" s="29">
        <f t="shared" si="4"/>
        <v>86</v>
      </c>
      <c r="G27" s="29">
        <f t="shared" si="4"/>
        <v>66</v>
      </c>
      <c r="H27" s="29">
        <f t="shared" si="4"/>
        <v>58</v>
      </c>
      <c r="I27" s="29">
        <f t="shared" si="4"/>
        <v>432</v>
      </c>
      <c r="J27" s="29">
        <f t="shared" si="4"/>
        <v>120</v>
      </c>
      <c r="K27" s="29">
        <f t="shared" si="4"/>
        <v>8</v>
      </c>
      <c r="L27" s="29">
        <f t="shared" si="4"/>
        <v>50</v>
      </c>
      <c r="M27" s="36">
        <f t="shared" si="4"/>
        <v>36</v>
      </c>
      <c r="N27" s="29">
        <f t="shared" si="4"/>
        <v>20</v>
      </c>
      <c r="O27" s="29">
        <f t="shared" si="4"/>
        <v>131</v>
      </c>
      <c r="P27" s="29">
        <f t="shared" si="4"/>
        <v>33</v>
      </c>
      <c r="Q27" s="29">
        <f t="shared" si="4"/>
        <v>25</v>
      </c>
      <c r="R27" s="29">
        <f t="shared" si="4"/>
        <v>194</v>
      </c>
      <c r="S27" s="29">
        <f t="shared" si="4"/>
        <v>51</v>
      </c>
      <c r="T27" s="29">
        <f t="shared" si="4"/>
        <v>55</v>
      </c>
      <c r="U27" s="29">
        <f t="shared" si="4"/>
        <v>96</v>
      </c>
      <c r="V27" s="37">
        <f t="shared" si="4"/>
        <v>20</v>
      </c>
    </row>
    <row r="28" spans="1:22" ht="18.75" customHeight="1">
      <c r="A28" s="18" t="s">
        <v>28</v>
      </c>
      <c r="B28" s="9" t="s">
        <v>155</v>
      </c>
      <c r="C28" s="156">
        <f>SUM(D28:V28)</f>
        <v>927</v>
      </c>
      <c r="D28" s="25">
        <v>34</v>
      </c>
      <c r="E28" s="25">
        <v>11</v>
      </c>
      <c r="F28" s="25">
        <v>64</v>
      </c>
      <c r="G28" s="25">
        <v>32</v>
      </c>
      <c r="H28" s="25">
        <v>40</v>
      </c>
      <c r="I28" s="25">
        <v>173</v>
      </c>
      <c r="J28" s="25">
        <v>90</v>
      </c>
      <c r="K28" s="25">
        <v>8</v>
      </c>
      <c r="L28" s="25">
        <v>35</v>
      </c>
      <c r="M28" s="25">
        <v>14</v>
      </c>
      <c r="N28" s="25">
        <v>14</v>
      </c>
      <c r="O28" s="25">
        <v>100</v>
      </c>
      <c r="P28" s="25">
        <v>25</v>
      </c>
      <c r="Q28" s="25">
        <v>16</v>
      </c>
      <c r="R28" s="25">
        <v>143</v>
      </c>
      <c r="S28" s="25">
        <v>25</v>
      </c>
      <c r="T28" s="25">
        <v>39</v>
      </c>
      <c r="U28" s="25">
        <v>50</v>
      </c>
      <c r="V28" s="26">
        <v>14</v>
      </c>
    </row>
    <row r="29" spans="1:22" ht="18.75" customHeight="1">
      <c r="A29" s="12"/>
      <c r="B29" s="9" t="s">
        <v>156</v>
      </c>
      <c r="C29" s="156">
        <f>SUM(D29:V29)</f>
        <v>430</v>
      </c>
      <c r="D29" s="25">
        <v>5</v>
      </c>
      <c r="E29" s="25">
        <v>10</v>
      </c>
      <c r="F29" s="25">
        <v>13</v>
      </c>
      <c r="G29" s="25">
        <v>16</v>
      </c>
      <c r="H29" s="25">
        <v>10</v>
      </c>
      <c r="I29" s="25">
        <v>237</v>
      </c>
      <c r="J29" s="25">
        <v>23</v>
      </c>
      <c r="K29" s="25">
        <v>0</v>
      </c>
      <c r="L29" s="25">
        <v>3</v>
      </c>
      <c r="M29" s="25">
        <v>16</v>
      </c>
      <c r="N29" s="25">
        <v>3</v>
      </c>
      <c r="O29" s="25">
        <v>13</v>
      </c>
      <c r="P29" s="25">
        <v>5</v>
      </c>
      <c r="Q29" s="25">
        <v>4</v>
      </c>
      <c r="R29" s="25">
        <v>19</v>
      </c>
      <c r="S29" s="25">
        <v>14</v>
      </c>
      <c r="T29" s="25">
        <v>12</v>
      </c>
      <c r="U29" s="25">
        <v>21</v>
      </c>
      <c r="V29" s="26">
        <v>6</v>
      </c>
    </row>
    <row r="30" spans="1:22" ht="18.75" customHeight="1">
      <c r="A30" s="12"/>
      <c r="B30" s="9" t="s">
        <v>157</v>
      </c>
      <c r="C30" s="156">
        <f>SUM(D30:V30)</f>
        <v>194</v>
      </c>
      <c r="D30" s="25">
        <v>7</v>
      </c>
      <c r="E30" s="25">
        <v>3</v>
      </c>
      <c r="F30" s="25">
        <v>9</v>
      </c>
      <c r="G30" s="25">
        <v>18</v>
      </c>
      <c r="H30" s="25">
        <v>8</v>
      </c>
      <c r="I30" s="25">
        <v>22</v>
      </c>
      <c r="J30" s="25">
        <v>7</v>
      </c>
      <c r="K30" s="25">
        <v>0</v>
      </c>
      <c r="L30" s="25">
        <v>12</v>
      </c>
      <c r="M30" s="25">
        <v>6</v>
      </c>
      <c r="N30" s="25">
        <v>3</v>
      </c>
      <c r="O30" s="25">
        <v>18</v>
      </c>
      <c r="P30" s="25">
        <v>3</v>
      </c>
      <c r="Q30" s="25">
        <v>5</v>
      </c>
      <c r="R30" s="25">
        <v>32</v>
      </c>
      <c r="S30" s="25">
        <v>12</v>
      </c>
      <c r="T30" s="25">
        <v>4</v>
      </c>
      <c r="U30" s="25">
        <v>25</v>
      </c>
      <c r="V30" s="26">
        <v>0</v>
      </c>
    </row>
    <row r="31" spans="1:22" ht="19.5" customHeight="1">
      <c r="A31" s="19" t="s">
        <v>153</v>
      </c>
      <c r="B31" s="14"/>
      <c r="C31" s="35">
        <f>SUM(C32:C33)</f>
        <v>16250</v>
      </c>
      <c r="D31" s="36">
        <f aca="true" t="shared" si="5" ref="D31:V31">SUM(D32:D33)</f>
        <v>1077</v>
      </c>
      <c r="E31" s="36">
        <f t="shared" si="5"/>
        <v>321</v>
      </c>
      <c r="F31" s="36">
        <f t="shared" si="5"/>
        <v>955</v>
      </c>
      <c r="G31" s="36">
        <f t="shared" si="5"/>
        <v>804</v>
      </c>
      <c r="H31" s="36">
        <f t="shared" si="5"/>
        <v>1029</v>
      </c>
      <c r="I31" s="36">
        <f t="shared" si="5"/>
        <v>2872</v>
      </c>
      <c r="J31" s="36">
        <f t="shared" si="5"/>
        <v>1077</v>
      </c>
      <c r="K31" s="29">
        <f t="shared" si="5"/>
        <v>200</v>
      </c>
      <c r="L31" s="29">
        <f t="shared" si="5"/>
        <v>430</v>
      </c>
      <c r="M31" s="36">
        <f t="shared" si="5"/>
        <v>519</v>
      </c>
      <c r="N31" s="29">
        <f t="shared" si="5"/>
        <v>708</v>
      </c>
      <c r="O31" s="29">
        <f t="shared" si="5"/>
        <v>1091</v>
      </c>
      <c r="P31" s="29">
        <f t="shared" si="5"/>
        <v>254</v>
      </c>
      <c r="Q31" s="29">
        <f t="shared" si="5"/>
        <v>522</v>
      </c>
      <c r="R31" s="29">
        <f t="shared" si="5"/>
        <v>1566</v>
      </c>
      <c r="S31" s="29">
        <f t="shared" si="5"/>
        <v>904</v>
      </c>
      <c r="T31" s="29">
        <f t="shared" si="5"/>
        <v>744</v>
      </c>
      <c r="U31" s="29">
        <f t="shared" si="5"/>
        <v>919</v>
      </c>
      <c r="V31" s="37">
        <f t="shared" si="5"/>
        <v>258</v>
      </c>
    </row>
    <row r="32" spans="1:22" ht="18.75" customHeight="1">
      <c r="A32" s="18" t="s">
        <v>28</v>
      </c>
      <c r="B32" s="9" t="s">
        <v>158</v>
      </c>
      <c r="C32" s="156">
        <f>SUM(D32:V32)</f>
        <v>1374</v>
      </c>
      <c r="D32" s="25">
        <v>78</v>
      </c>
      <c r="E32" s="25">
        <v>3</v>
      </c>
      <c r="F32" s="25">
        <v>75</v>
      </c>
      <c r="G32" s="25">
        <v>14</v>
      </c>
      <c r="H32" s="25">
        <v>50</v>
      </c>
      <c r="I32" s="25">
        <v>264</v>
      </c>
      <c r="J32" s="25">
        <v>122</v>
      </c>
      <c r="K32" s="25">
        <v>8</v>
      </c>
      <c r="L32" s="25">
        <v>7</v>
      </c>
      <c r="M32" s="25">
        <v>124</v>
      </c>
      <c r="N32" s="25">
        <v>19</v>
      </c>
      <c r="O32" s="25">
        <v>121</v>
      </c>
      <c r="P32" s="25">
        <v>31</v>
      </c>
      <c r="Q32" s="25">
        <v>21</v>
      </c>
      <c r="R32" s="25">
        <v>163</v>
      </c>
      <c r="S32" s="25">
        <v>48</v>
      </c>
      <c r="T32" s="25">
        <v>80</v>
      </c>
      <c r="U32" s="25">
        <v>85</v>
      </c>
      <c r="V32" s="26">
        <v>61</v>
      </c>
    </row>
    <row r="33" spans="1:22" ht="18.75" customHeight="1">
      <c r="A33" s="12"/>
      <c r="B33" s="9" t="s">
        <v>159</v>
      </c>
      <c r="C33" s="156">
        <f>SUM(D33:V33)</f>
        <v>14876</v>
      </c>
      <c r="D33" s="25">
        <v>999</v>
      </c>
      <c r="E33" s="25">
        <v>318</v>
      </c>
      <c r="F33" s="25">
        <v>880</v>
      </c>
      <c r="G33" s="25">
        <v>790</v>
      </c>
      <c r="H33" s="25">
        <v>979</v>
      </c>
      <c r="I33" s="25">
        <v>2608</v>
      </c>
      <c r="J33" s="25">
        <v>955</v>
      </c>
      <c r="K33" s="25">
        <v>192</v>
      </c>
      <c r="L33" s="25">
        <v>423</v>
      </c>
      <c r="M33" s="25">
        <v>395</v>
      </c>
      <c r="N33" s="25">
        <v>689</v>
      </c>
      <c r="O33" s="25">
        <v>970</v>
      </c>
      <c r="P33" s="25">
        <v>223</v>
      </c>
      <c r="Q33" s="25">
        <v>501</v>
      </c>
      <c r="R33" s="25">
        <v>1403</v>
      </c>
      <c r="S33" s="25">
        <v>856</v>
      </c>
      <c r="T33" s="25">
        <v>664</v>
      </c>
      <c r="U33" s="25">
        <v>834</v>
      </c>
      <c r="V33" s="26">
        <v>197</v>
      </c>
    </row>
    <row r="34" spans="1:22" ht="21">
      <c r="A34" s="20" t="s">
        <v>154</v>
      </c>
      <c r="B34" s="21"/>
      <c r="C34" s="38">
        <f>SUM(D34:V34)</f>
        <v>6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3</v>
      </c>
      <c r="P34" s="39">
        <v>0</v>
      </c>
      <c r="Q34" s="39">
        <v>3</v>
      </c>
      <c r="R34" s="39">
        <v>0</v>
      </c>
      <c r="S34" s="39">
        <v>0</v>
      </c>
      <c r="T34" s="39">
        <v>0</v>
      </c>
      <c r="U34" s="39">
        <v>0</v>
      </c>
      <c r="V34" s="34">
        <v>0</v>
      </c>
    </row>
    <row r="35" ht="21">
      <c r="A35" s="5" t="s">
        <v>160</v>
      </c>
    </row>
  </sheetData>
  <mergeCells count="1">
    <mergeCell ref="A3:B3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21.75"/>
  <cols>
    <col min="1" max="1" width="12.7109375" style="5" customWidth="1"/>
    <col min="2" max="2" width="41.140625" style="5" customWidth="1"/>
    <col min="3" max="5" width="12.7109375" style="5" customWidth="1"/>
    <col min="6" max="9" width="11.7109375" style="5" customWidth="1"/>
    <col min="10" max="14" width="12.7109375" style="5" customWidth="1"/>
    <col min="15" max="15" width="11.7109375" style="5" customWidth="1"/>
    <col min="16" max="16" width="16.28125" style="5" customWidth="1"/>
    <col min="17" max="18" width="11.7109375" style="5" customWidth="1"/>
    <col min="19" max="20" width="12.7109375" style="5" customWidth="1"/>
    <col min="21" max="16384" width="9.140625" style="5" customWidth="1"/>
  </cols>
  <sheetData>
    <row r="1" spans="11:20" ht="24" customHeight="1">
      <c r="K1" s="24"/>
      <c r="T1" s="24"/>
    </row>
    <row r="2" spans="1:20" ht="22.5" customHeight="1">
      <c r="A2" s="64" t="s">
        <v>0</v>
      </c>
      <c r="B2" s="65"/>
      <c r="C2" s="109" t="s">
        <v>108</v>
      </c>
      <c r="D2" s="118" t="s">
        <v>60</v>
      </c>
      <c r="E2" s="108" t="s">
        <v>61</v>
      </c>
      <c r="F2" s="108" t="s">
        <v>62</v>
      </c>
      <c r="G2" s="108" t="s">
        <v>63</v>
      </c>
      <c r="H2" s="108" t="s">
        <v>64</v>
      </c>
      <c r="I2" s="108" t="s">
        <v>65</v>
      </c>
      <c r="J2" s="108" t="s">
        <v>66</v>
      </c>
      <c r="K2" s="108" t="s">
        <v>67</v>
      </c>
      <c r="L2" s="91" t="s">
        <v>68</v>
      </c>
      <c r="M2" s="108" t="s">
        <v>69</v>
      </c>
      <c r="N2" s="108" t="s">
        <v>70</v>
      </c>
      <c r="O2" s="108" t="s">
        <v>71</v>
      </c>
      <c r="P2" s="108" t="s">
        <v>72</v>
      </c>
      <c r="Q2" s="108" t="s">
        <v>73</v>
      </c>
      <c r="R2" s="108" t="s">
        <v>74</v>
      </c>
      <c r="S2" s="108" t="s">
        <v>75</v>
      </c>
      <c r="T2" s="66" t="s">
        <v>76</v>
      </c>
    </row>
    <row r="3" spans="1:20" ht="22.5" customHeight="1">
      <c r="A3" s="157" t="s">
        <v>112</v>
      </c>
      <c r="B3" s="158"/>
      <c r="C3" s="68" t="s">
        <v>126</v>
      </c>
      <c r="D3" s="93" t="s">
        <v>198</v>
      </c>
      <c r="E3" s="93" t="s">
        <v>199</v>
      </c>
      <c r="F3" s="93" t="s">
        <v>200</v>
      </c>
      <c r="G3" s="93" t="s">
        <v>201</v>
      </c>
      <c r="H3" s="93" t="s">
        <v>202</v>
      </c>
      <c r="I3" s="93" t="s">
        <v>203</v>
      </c>
      <c r="J3" s="93" t="s">
        <v>204</v>
      </c>
      <c r="K3" s="93" t="s">
        <v>205</v>
      </c>
      <c r="L3" s="93" t="s">
        <v>206</v>
      </c>
      <c r="M3" s="93" t="s">
        <v>207</v>
      </c>
      <c r="N3" s="93" t="s">
        <v>208</v>
      </c>
      <c r="O3" s="93" t="s">
        <v>209</v>
      </c>
      <c r="P3" s="93" t="s">
        <v>210</v>
      </c>
      <c r="Q3" s="93" t="s">
        <v>211</v>
      </c>
      <c r="R3" s="93" t="s">
        <v>212</v>
      </c>
      <c r="S3" s="93" t="s">
        <v>213</v>
      </c>
      <c r="T3" s="68" t="s">
        <v>214</v>
      </c>
    </row>
    <row r="4" spans="1:20" s="7" customFormat="1" ht="21">
      <c r="A4" s="75" t="s">
        <v>129</v>
      </c>
      <c r="B4" s="76"/>
      <c r="C4" s="152">
        <f aca="true" t="shared" si="0" ref="C4:T4">SUM(C6,C25)</f>
        <v>413889</v>
      </c>
      <c r="D4" s="103">
        <f t="shared" si="0"/>
        <v>48261</v>
      </c>
      <c r="E4" s="103">
        <f t="shared" si="0"/>
        <v>3737</v>
      </c>
      <c r="F4" s="103">
        <f t="shared" si="0"/>
        <v>86106</v>
      </c>
      <c r="G4" s="103">
        <f t="shared" si="0"/>
        <v>17835</v>
      </c>
      <c r="H4" s="103">
        <f t="shared" si="0"/>
        <v>12560</v>
      </c>
      <c r="I4" s="103">
        <f t="shared" si="0"/>
        <v>16368</v>
      </c>
      <c r="J4" s="103">
        <f t="shared" si="0"/>
        <v>26182</v>
      </c>
      <c r="K4" s="103">
        <f t="shared" si="0"/>
        <v>14782</v>
      </c>
      <c r="L4" s="114">
        <f t="shared" si="0"/>
        <v>15791</v>
      </c>
      <c r="M4" s="103">
        <f t="shared" si="0"/>
        <v>19160</v>
      </c>
      <c r="N4" s="103">
        <f t="shared" si="0"/>
        <v>15996</v>
      </c>
      <c r="O4" s="103">
        <f t="shared" si="0"/>
        <v>27849</v>
      </c>
      <c r="P4" s="103">
        <f t="shared" si="0"/>
        <v>23763</v>
      </c>
      <c r="Q4" s="103">
        <f t="shared" si="0"/>
        <v>15879</v>
      </c>
      <c r="R4" s="103">
        <f t="shared" si="0"/>
        <v>24592</v>
      </c>
      <c r="S4" s="103">
        <f t="shared" si="0"/>
        <v>32916</v>
      </c>
      <c r="T4" s="104">
        <f t="shared" si="0"/>
        <v>12112</v>
      </c>
    </row>
    <row r="5" spans="1:20" s="7" customFormat="1" ht="21">
      <c r="A5" s="71" t="s">
        <v>130</v>
      </c>
      <c r="B5" s="72"/>
      <c r="C5" s="153"/>
      <c r="D5" s="94"/>
      <c r="E5" s="94"/>
      <c r="F5" s="94"/>
      <c r="G5" s="94"/>
      <c r="H5" s="94"/>
      <c r="I5" s="94"/>
      <c r="J5" s="94"/>
      <c r="K5" s="94"/>
      <c r="L5" s="110"/>
      <c r="M5" s="94"/>
      <c r="N5" s="94"/>
      <c r="O5" s="94"/>
      <c r="P5" s="94"/>
      <c r="Q5" s="94"/>
      <c r="R5" s="94"/>
      <c r="S5" s="94"/>
      <c r="T5" s="95"/>
    </row>
    <row r="6" spans="1:20" s="7" customFormat="1" ht="21">
      <c r="A6" s="79" t="s">
        <v>131</v>
      </c>
      <c r="B6" s="80"/>
      <c r="C6" s="96">
        <f aca="true" t="shared" si="1" ref="C6:T6">SUM(C8:C24)</f>
        <v>402925</v>
      </c>
      <c r="D6" s="97">
        <f t="shared" si="1"/>
        <v>47316</v>
      </c>
      <c r="E6" s="98">
        <f t="shared" si="1"/>
        <v>3645</v>
      </c>
      <c r="F6" s="98">
        <f t="shared" si="1"/>
        <v>84755</v>
      </c>
      <c r="G6" s="98">
        <f t="shared" si="1"/>
        <v>17378</v>
      </c>
      <c r="H6" s="98">
        <f t="shared" si="1"/>
        <v>12101</v>
      </c>
      <c r="I6" s="98">
        <f t="shared" si="1"/>
        <v>16114</v>
      </c>
      <c r="J6" s="98">
        <f t="shared" si="1"/>
        <v>25625</v>
      </c>
      <c r="K6" s="98">
        <f t="shared" si="1"/>
        <v>14350</v>
      </c>
      <c r="L6" s="98">
        <f t="shared" si="1"/>
        <v>15337</v>
      </c>
      <c r="M6" s="116">
        <f t="shared" si="1"/>
        <v>18540</v>
      </c>
      <c r="N6" s="98">
        <f t="shared" si="1"/>
        <v>15487</v>
      </c>
      <c r="O6" s="98">
        <f t="shared" si="1"/>
        <v>26957</v>
      </c>
      <c r="P6" s="98">
        <f t="shared" si="1"/>
        <v>22691</v>
      </c>
      <c r="Q6" s="98">
        <f t="shared" si="1"/>
        <v>15482</v>
      </c>
      <c r="R6" s="98">
        <f t="shared" si="1"/>
        <v>23846</v>
      </c>
      <c r="S6" s="98">
        <f t="shared" si="1"/>
        <v>31577</v>
      </c>
      <c r="T6" s="99">
        <f t="shared" si="1"/>
        <v>11724</v>
      </c>
    </row>
    <row r="7" spans="1:20" s="7" customFormat="1" ht="21">
      <c r="A7" s="84" t="s">
        <v>132</v>
      </c>
      <c r="B7" s="85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</row>
    <row r="8" spans="1:20" ht="18.75" customHeight="1">
      <c r="A8" s="8" t="s">
        <v>133</v>
      </c>
      <c r="B8" s="9"/>
      <c r="C8" s="155">
        <f>SUM(D8:T8)</f>
        <v>49011</v>
      </c>
      <c r="D8" s="25">
        <v>5481</v>
      </c>
      <c r="E8" s="25">
        <v>107</v>
      </c>
      <c r="F8" s="25">
        <v>14037</v>
      </c>
      <c r="G8" s="25">
        <v>1478</v>
      </c>
      <c r="H8" s="25">
        <v>1417</v>
      </c>
      <c r="I8" s="25">
        <v>840</v>
      </c>
      <c r="J8" s="25">
        <v>3473</v>
      </c>
      <c r="K8" s="25">
        <v>1788</v>
      </c>
      <c r="L8" s="25">
        <v>1711</v>
      </c>
      <c r="M8" s="25">
        <v>1491</v>
      </c>
      <c r="N8" s="25">
        <v>1475</v>
      </c>
      <c r="O8" s="25">
        <v>4906</v>
      </c>
      <c r="P8" s="25">
        <v>2073</v>
      </c>
      <c r="Q8" s="25">
        <v>1270</v>
      </c>
      <c r="R8" s="25">
        <v>2190</v>
      </c>
      <c r="S8" s="25">
        <v>3811</v>
      </c>
      <c r="T8" s="26">
        <v>1463</v>
      </c>
    </row>
    <row r="9" spans="1:20" ht="18.75" customHeight="1">
      <c r="A9" s="8" t="s">
        <v>134</v>
      </c>
      <c r="B9" s="9"/>
      <c r="C9" s="155">
        <f aca="true" t="shared" si="2" ref="C9:C23">SUM(D9:T9)</f>
        <v>1749</v>
      </c>
      <c r="D9" s="25">
        <v>177</v>
      </c>
      <c r="E9" s="25">
        <v>25</v>
      </c>
      <c r="F9" s="25">
        <v>510</v>
      </c>
      <c r="G9" s="25">
        <v>56</v>
      </c>
      <c r="H9" s="25">
        <v>21</v>
      </c>
      <c r="I9" s="25">
        <v>40</v>
      </c>
      <c r="J9" s="25">
        <v>172</v>
      </c>
      <c r="K9" s="25">
        <v>50</v>
      </c>
      <c r="L9" s="25">
        <v>63</v>
      </c>
      <c r="M9" s="25">
        <v>105</v>
      </c>
      <c r="N9" s="25">
        <v>67</v>
      </c>
      <c r="O9" s="25">
        <v>151</v>
      </c>
      <c r="P9" s="25">
        <v>70</v>
      </c>
      <c r="Q9" s="25">
        <v>32</v>
      </c>
      <c r="R9" s="25">
        <v>55</v>
      </c>
      <c r="S9" s="25">
        <v>113</v>
      </c>
      <c r="T9" s="26">
        <v>42</v>
      </c>
    </row>
    <row r="10" spans="1:20" ht="18.75" customHeight="1">
      <c r="A10" s="8" t="s">
        <v>135</v>
      </c>
      <c r="B10" s="9"/>
      <c r="C10" s="155">
        <f t="shared" si="2"/>
        <v>38801</v>
      </c>
      <c r="D10" s="25">
        <v>5108</v>
      </c>
      <c r="E10" s="25">
        <v>223</v>
      </c>
      <c r="F10" s="25">
        <v>7913</v>
      </c>
      <c r="G10" s="25">
        <v>1409</v>
      </c>
      <c r="H10" s="25">
        <v>1101</v>
      </c>
      <c r="I10" s="25">
        <v>1193</v>
      </c>
      <c r="J10" s="25">
        <v>2523</v>
      </c>
      <c r="K10" s="25">
        <v>1447</v>
      </c>
      <c r="L10" s="25">
        <v>1427</v>
      </c>
      <c r="M10" s="25">
        <v>1219</v>
      </c>
      <c r="N10" s="25">
        <v>1776</v>
      </c>
      <c r="O10" s="25">
        <v>2786</v>
      </c>
      <c r="P10" s="25">
        <v>2061</v>
      </c>
      <c r="Q10" s="25">
        <v>1209</v>
      </c>
      <c r="R10" s="25">
        <v>2895</v>
      </c>
      <c r="S10" s="25">
        <v>2848</v>
      </c>
      <c r="T10" s="26">
        <v>1663</v>
      </c>
    </row>
    <row r="11" spans="1:20" ht="18.75" customHeight="1">
      <c r="A11" s="8" t="s">
        <v>136</v>
      </c>
      <c r="B11" s="9"/>
      <c r="C11" s="155">
        <f t="shared" si="2"/>
        <v>5</v>
      </c>
      <c r="D11" s="25">
        <v>0</v>
      </c>
      <c r="E11" s="25">
        <v>0</v>
      </c>
      <c r="F11" s="25"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4</v>
      </c>
      <c r="P11" s="25">
        <v>0</v>
      </c>
      <c r="Q11" s="25">
        <v>0</v>
      </c>
      <c r="R11" s="25">
        <v>0</v>
      </c>
      <c r="S11" s="25">
        <v>0</v>
      </c>
      <c r="T11" s="26">
        <v>0</v>
      </c>
    </row>
    <row r="12" spans="1:20" ht="18.75" customHeight="1">
      <c r="A12" s="8" t="s">
        <v>137</v>
      </c>
      <c r="B12" s="9"/>
      <c r="C12" s="155">
        <f t="shared" si="2"/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>
        <v>0</v>
      </c>
    </row>
    <row r="13" spans="1:20" ht="18.75" customHeight="1">
      <c r="A13" s="8" t="s">
        <v>138</v>
      </c>
      <c r="B13" s="9"/>
      <c r="C13" s="155">
        <f t="shared" si="2"/>
        <v>56</v>
      </c>
      <c r="D13" s="25">
        <v>0</v>
      </c>
      <c r="E13" s="25">
        <v>0</v>
      </c>
      <c r="F13" s="25">
        <v>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49</v>
      </c>
      <c r="P13" s="25">
        <v>0</v>
      </c>
      <c r="Q13" s="25">
        <v>0</v>
      </c>
      <c r="R13" s="25">
        <v>0</v>
      </c>
      <c r="S13" s="25">
        <v>0</v>
      </c>
      <c r="T13" s="26">
        <v>0</v>
      </c>
    </row>
    <row r="14" spans="1:20" ht="18.75" customHeight="1">
      <c r="A14" s="8" t="s">
        <v>139</v>
      </c>
      <c r="B14" s="9"/>
      <c r="C14" s="155">
        <f t="shared" si="2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>
        <v>0</v>
      </c>
    </row>
    <row r="15" spans="1:20" ht="18.75" customHeight="1">
      <c r="A15" s="8" t="s">
        <v>140</v>
      </c>
      <c r="B15" s="9"/>
      <c r="C15" s="155">
        <f t="shared" si="2"/>
        <v>20</v>
      </c>
      <c r="D15" s="25">
        <v>7</v>
      </c>
      <c r="E15" s="25">
        <v>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2</v>
      </c>
      <c r="O15" s="25">
        <v>4</v>
      </c>
      <c r="P15" s="25">
        <v>0</v>
      </c>
      <c r="Q15" s="25">
        <v>2</v>
      </c>
      <c r="R15" s="25">
        <v>3</v>
      </c>
      <c r="S15" s="25">
        <v>1</v>
      </c>
      <c r="T15" s="26">
        <v>0</v>
      </c>
    </row>
    <row r="16" spans="1:20" ht="18.75" customHeight="1">
      <c r="A16" s="8" t="s">
        <v>141</v>
      </c>
      <c r="B16" s="9"/>
      <c r="C16" s="155">
        <f t="shared" si="2"/>
        <v>2</v>
      </c>
      <c r="D16" s="25">
        <v>1</v>
      </c>
      <c r="E16" s="25">
        <v>0</v>
      </c>
      <c r="F16" s="25">
        <v>1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>
        <v>0</v>
      </c>
    </row>
    <row r="17" spans="1:20" ht="18.75" customHeight="1">
      <c r="A17" s="8" t="s">
        <v>142</v>
      </c>
      <c r="B17" s="9"/>
      <c r="C17" s="155">
        <f t="shared" si="2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>
        <v>0</v>
      </c>
    </row>
    <row r="18" spans="1:20" ht="18.75" customHeight="1">
      <c r="A18" s="12" t="s">
        <v>143</v>
      </c>
      <c r="B18" s="9"/>
      <c r="C18" s="155">
        <f t="shared" si="2"/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>
        <v>0</v>
      </c>
    </row>
    <row r="19" spans="1:20" ht="18.75" customHeight="1">
      <c r="A19" s="12" t="s">
        <v>144</v>
      </c>
      <c r="B19" s="9"/>
      <c r="C19" s="155">
        <f t="shared" si="2"/>
        <v>300855</v>
      </c>
      <c r="D19" s="25">
        <v>35595</v>
      </c>
      <c r="E19" s="25">
        <v>3274</v>
      </c>
      <c r="F19" s="25">
        <v>61833</v>
      </c>
      <c r="G19" s="25">
        <v>13931</v>
      </c>
      <c r="H19" s="25">
        <v>9534</v>
      </c>
      <c r="I19" s="25">
        <v>13996</v>
      </c>
      <c r="J19" s="25">
        <v>19399</v>
      </c>
      <c r="K19" s="25">
        <v>10815</v>
      </c>
      <c r="L19" s="25">
        <v>10561</v>
      </c>
      <c r="M19" s="25">
        <v>14652</v>
      </c>
      <c r="N19" s="25">
        <v>11905</v>
      </c>
      <c r="O19" s="25">
        <v>17947</v>
      </c>
      <c r="P19" s="25">
        <v>17161</v>
      </c>
      <c r="Q19" s="25">
        <v>12302</v>
      </c>
      <c r="R19" s="25">
        <v>17075</v>
      </c>
      <c r="S19" s="25">
        <v>22903</v>
      </c>
      <c r="T19" s="26">
        <v>7972</v>
      </c>
    </row>
    <row r="20" spans="1:20" ht="18.75" customHeight="1">
      <c r="A20" s="12" t="s">
        <v>145</v>
      </c>
      <c r="B20" s="9"/>
      <c r="C20" s="155">
        <f t="shared" si="2"/>
        <v>11025</v>
      </c>
      <c r="D20" s="25">
        <v>931</v>
      </c>
      <c r="E20" s="25">
        <v>14</v>
      </c>
      <c r="F20" s="25">
        <v>428</v>
      </c>
      <c r="G20" s="25">
        <v>503</v>
      </c>
      <c r="H20" s="25">
        <v>24</v>
      </c>
      <c r="I20" s="25">
        <v>28</v>
      </c>
      <c r="J20" s="25">
        <v>57</v>
      </c>
      <c r="K20" s="25">
        <v>244</v>
      </c>
      <c r="L20" s="25">
        <v>504</v>
      </c>
      <c r="M20" s="25">
        <v>1060</v>
      </c>
      <c r="N20" s="25">
        <v>260</v>
      </c>
      <c r="O20" s="25">
        <v>955</v>
      </c>
      <c r="P20" s="25">
        <v>1317</v>
      </c>
      <c r="Q20" s="25">
        <v>661</v>
      </c>
      <c r="R20" s="25">
        <v>1599</v>
      </c>
      <c r="S20" s="25">
        <v>1866</v>
      </c>
      <c r="T20" s="26">
        <v>574</v>
      </c>
    </row>
    <row r="21" spans="1:20" ht="18.75" customHeight="1">
      <c r="A21" s="12" t="s">
        <v>146</v>
      </c>
      <c r="B21" s="9"/>
      <c r="C21" s="155">
        <f t="shared" si="2"/>
        <v>101</v>
      </c>
      <c r="D21" s="25">
        <v>2</v>
      </c>
      <c r="E21" s="25">
        <v>0</v>
      </c>
      <c r="F21" s="25">
        <v>22</v>
      </c>
      <c r="G21" s="25">
        <v>1</v>
      </c>
      <c r="H21" s="25">
        <v>4</v>
      </c>
      <c r="I21" s="25">
        <v>3</v>
      </c>
      <c r="J21" s="25">
        <v>0</v>
      </c>
      <c r="K21" s="25">
        <v>6</v>
      </c>
      <c r="L21" s="25">
        <v>4</v>
      </c>
      <c r="M21" s="25">
        <v>9</v>
      </c>
      <c r="N21" s="25">
        <v>1</v>
      </c>
      <c r="O21" s="25">
        <v>10</v>
      </c>
      <c r="P21" s="25">
        <v>6</v>
      </c>
      <c r="Q21" s="25">
        <v>2</v>
      </c>
      <c r="R21" s="25">
        <v>16</v>
      </c>
      <c r="S21" s="25">
        <v>8</v>
      </c>
      <c r="T21" s="26">
        <v>7</v>
      </c>
    </row>
    <row r="22" spans="1:20" ht="18.75" customHeight="1">
      <c r="A22" s="12" t="s">
        <v>147</v>
      </c>
      <c r="B22" s="9"/>
      <c r="C22" s="155">
        <f t="shared" si="2"/>
        <v>1253</v>
      </c>
      <c r="D22" s="25">
        <v>3</v>
      </c>
      <c r="E22" s="25">
        <v>0</v>
      </c>
      <c r="F22" s="25">
        <v>0</v>
      </c>
      <c r="G22" s="25">
        <v>0</v>
      </c>
      <c r="H22" s="25">
        <v>0</v>
      </c>
      <c r="I22" s="25">
        <v>1</v>
      </c>
      <c r="J22" s="25">
        <v>0</v>
      </c>
      <c r="K22" s="25">
        <v>0</v>
      </c>
      <c r="L22" s="25">
        <v>1064</v>
      </c>
      <c r="M22" s="25">
        <v>0</v>
      </c>
      <c r="N22" s="25">
        <v>1</v>
      </c>
      <c r="O22" s="25">
        <v>144</v>
      </c>
      <c r="P22" s="25">
        <v>2</v>
      </c>
      <c r="Q22" s="25">
        <v>3</v>
      </c>
      <c r="R22" s="25">
        <v>7</v>
      </c>
      <c r="S22" s="25">
        <v>27</v>
      </c>
      <c r="T22" s="26">
        <v>1</v>
      </c>
    </row>
    <row r="23" spans="1:20" ht="18.75" customHeight="1">
      <c r="A23" s="12" t="s">
        <v>148</v>
      </c>
      <c r="B23" s="9"/>
      <c r="C23" s="155">
        <f t="shared" si="2"/>
        <v>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2</v>
      </c>
      <c r="N23" s="25">
        <v>0</v>
      </c>
      <c r="O23" s="25">
        <v>1</v>
      </c>
      <c r="P23" s="25">
        <v>0</v>
      </c>
      <c r="Q23" s="25">
        <v>0</v>
      </c>
      <c r="R23" s="25">
        <v>0</v>
      </c>
      <c r="S23" s="25">
        <v>0</v>
      </c>
      <c r="T23" s="26">
        <v>0</v>
      </c>
    </row>
    <row r="24" spans="1:20" ht="18.75" customHeight="1">
      <c r="A24" s="12" t="s">
        <v>149</v>
      </c>
      <c r="B24" s="9"/>
      <c r="C24" s="155">
        <f>SUM(D24:T24)</f>
        <v>44</v>
      </c>
      <c r="D24" s="25">
        <v>11</v>
      </c>
      <c r="E24" s="25">
        <v>1</v>
      </c>
      <c r="F24" s="25">
        <v>3</v>
      </c>
      <c r="G24" s="25">
        <v>0</v>
      </c>
      <c r="H24" s="25">
        <v>0</v>
      </c>
      <c r="I24" s="25">
        <v>13</v>
      </c>
      <c r="J24" s="25">
        <v>1</v>
      </c>
      <c r="K24" s="25">
        <v>0</v>
      </c>
      <c r="L24" s="25">
        <v>3</v>
      </c>
      <c r="M24" s="25">
        <v>2</v>
      </c>
      <c r="N24" s="25">
        <v>0</v>
      </c>
      <c r="O24" s="25">
        <v>0</v>
      </c>
      <c r="P24" s="25">
        <v>1</v>
      </c>
      <c r="Q24" s="25">
        <v>1</v>
      </c>
      <c r="R24" s="25">
        <v>6</v>
      </c>
      <c r="S24" s="25">
        <v>0</v>
      </c>
      <c r="T24" s="26">
        <v>2</v>
      </c>
    </row>
    <row r="25" spans="1:20" s="7" customFormat="1" ht="21">
      <c r="A25" s="79" t="s">
        <v>150</v>
      </c>
      <c r="B25" s="80"/>
      <c r="C25" s="96">
        <f aca="true" t="shared" si="3" ref="C25:T25">SUM(C27,C31,C34)</f>
        <v>10964</v>
      </c>
      <c r="D25" s="97">
        <f t="shared" si="3"/>
        <v>945</v>
      </c>
      <c r="E25" s="98">
        <f t="shared" si="3"/>
        <v>92</v>
      </c>
      <c r="F25" s="98">
        <f t="shared" si="3"/>
        <v>1351</v>
      </c>
      <c r="G25" s="98">
        <f t="shared" si="3"/>
        <v>457</v>
      </c>
      <c r="H25" s="98">
        <f t="shared" si="3"/>
        <v>459</v>
      </c>
      <c r="I25" s="98">
        <f t="shared" si="3"/>
        <v>254</v>
      </c>
      <c r="J25" s="98">
        <f t="shared" si="3"/>
        <v>557</v>
      </c>
      <c r="K25" s="98">
        <f t="shared" si="3"/>
        <v>432</v>
      </c>
      <c r="L25" s="98">
        <f t="shared" si="3"/>
        <v>454</v>
      </c>
      <c r="M25" s="116">
        <f t="shared" si="3"/>
        <v>620</v>
      </c>
      <c r="N25" s="98">
        <f t="shared" si="3"/>
        <v>509</v>
      </c>
      <c r="O25" s="98">
        <f t="shared" si="3"/>
        <v>892</v>
      </c>
      <c r="P25" s="98">
        <f t="shared" si="3"/>
        <v>1072</v>
      </c>
      <c r="Q25" s="98">
        <f t="shared" si="3"/>
        <v>397</v>
      </c>
      <c r="R25" s="98">
        <f t="shared" si="3"/>
        <v>746</v>
      </c>
      <c r="S25" s="98">
        <f t="shared" si="3"/>
        <v>1339</v>
      </c>
      <c r="T25" s="99">
        <f t="shared" si="3"/>
        <v>388</v>
      </c>
    </row>
    <row r="26" spans="1:20" s="7" customFormat="1" ht="21">
      <c r="A26" s="84" t="s">
        <v>151</v>
      </c>
      <c r="B26" s="85"/>
      <c r="C26" s="100"/>
      <c r="D26" s="105"/>
      <c r="E26" s="106"/>
      <c r="F26" s="106"/>
      <c r="G26" s="106"/>
      <c r="H26" s="106"/>
      <c r="I26" s="106"/>
      <c r="J26" s="106"/>
      <c r="K26" s="106"/>
      <c r="L26" s="106"/>
      <c r="M26" s="101"/>
      <c r="N26" s="106"/>
      <c r="O26" s="106"/>
      <c r="P26" s="106"/>
      <c r="Q26" s="106"/>
      <c r="R26" s="106"/>
      <c r="S26" s="106"/>
      <c r="T26" s="102"/>
    </row>
    <row r="27" spans="1:20" ht="19.5" customHeight="1">
      <c r="A27" s="13" t="s">
        <v>152</v>
      </c>
      <c r="B27" s="14"/>
      <c r="C27" s="37">
        <f aca="true" t="shared" si="4" ref="C27:T27">SUM(C28:C30)</f>
        <v>921</v>
      </c>
      <c r="D27" s="28">
        <f t="shared" si="4"/>
        <v>81</v>
      </c>
      <c r="E27" s="29">
        <f t="shared" si="4"/>
        <v>30</v>
      </c>
      <c r="F27" s="29">
        <f t="shared" si="4"/>
        <v>224</v>
      </c>
      <c r="G27" s="29">
        <f t="shared" si="4"/>
        <v>35</v>
      </c>
      <c r="H27" s="29">
        <f t="shared" si="4"/>
        <v>38</v>
      </c>
      <c r="I27" s="29">
        <f t="shared" si="4"/>
        <v>19</v>
      </c>
      <c r="J27" s="29">
        <f t="shared" si="4"/>
        <v>64</v>
      </c>
      <c r="K27" s="29">
        <f t="shared" si="4"/>
        <v>11</v>
      </c>
      <c r="L27" s="29">
        <f t="shared" si="4"/>
        <v>20</v>
      </c>
      <c r="M27" s="36">
        <f t="shared" si="4"/>
        <v>31</v>
      </c>
      <c r="N27" s="29">
        <f t="shared" si="4"/>
        <v>65</v>
      </c>
      <c r="O27" s="29">
        <f t="shared" si="4"/>
        <v>41</v>
      </c>
      <c r="P27" s="29">
        <f t="shared" si="4"/>
        <v>53</v>
      </c>
      <c r="Q27" s="29">
        <f t="shared" si="4"/>
        <v>25</v>
      </c>
      <c r="R27" s="29">
        <f t="shared" si="4"/>
        <v>27</v>
      </c>
      <c r="S27" s="29">
        <f t="shared" si="4"/>
        <v>132</v>
      </c>
      <c r="T27" s="30">
        <f t="shared" si="4"/>
        <v>25</v>
      </c>
    </row>
    <row r="28" spans="1:20" ht="18.75" customHeight="1">
      <c r="A28" s="18" t="s">
        <v>28</v>
      </c>
      <c r="B28" s="9" t="s">
        <v>155</v>
      </c>
      <c r="C28" s="155">
        <f>SUM(D28:T28)</f>
        <v>513</v>
      </c>
      <c r="D28" s="25">
        <v>36</v>
      </c>
      <c r="E28" s="25">
        <v>22</v>
      </c>
      <c r="F28" s="25">
        <v>76</v>
      </c>
      <c r="G28" s="25">
        <v>7</v>
      </c>
      <c r="H28" s="25">
        <v>32</v>
      </c>
      <c r="I28" s="25">
        <v>13</v>
      </c>
      <c r="J28" s="25">
        <v>36</v>
      </c>
      <c r="K28" s="25">
        <v>9</v>
      </c>
      <c r="L28" s="25">
        <v>4</v>
      </c>
      <c r="M28" s="25">
        <v>20</v>
      </c>
      <c r="N28" s="25">
        <v>61</v>
      </c>
      <c r="O28" s="25">
        <v>8</v>
      </c>
      <c r="P28" s="25">
        <v>36</v>
      </c>
      <c r="Q28" s="25">
        <v>16</v>
      </c>
      <c r="R28" s="25">
        <v>12</v>
      </c>
      <c r="S28" s="25">
        <v>115</v>
      </c>
      <c r="T28" s="26">
        <v>10</v>
      </c>
    </row>
    <row r="29" spans="1:20" ht="18.75" customHeight="1">
      <c r="A29" s="12"/>
      <c r="B29" s="9" t="s">
        <v>156</v>
      </c>
      <c r="C29" s="155">
        <f>SUM(D29:T29)</f>
        <v>326</v>
      </c>
      <c r="D29" s="25">
        <v>40</v>
      </c>
      <c r="E29" s="25">
        <v>6</v>
      </c>
      <c r="F29" s="25">
        <v>133</v>
      </c>
      <c r="G29" s="25">
        <v>27</v>
      </c>
      <c r="H29" s="25">
        <v>5</v>
      </c>
      <c r="I29" s="25">
        <v>4</v>
      </c>
      <c r="J29" s="25">
        <v>17</v>
      </c>
      <c r="K29" s="25">
        <v>0</v>
      </c>
      <c r="L29" s="25">
        <v>10</v>
      </c>
      <c r="M29" s="25">
        <v>8</v>
      </c>
      <c r="N29" s="25">
        <v>2</v>
      </c>
      <c r="O29" s="25">
        <v>28</v>
      </c>
      <c r="P29" s="25">
        <v>11</v>
      </c>
      <c r="Q29" s="25">
        <v>6</v>
      </c>
      <c r="R29" s="25">
        <v>6</v>
      </c>
      <c r="S29" s="25">
        <v>11</v>
      </c>
      <c r="T29" s="26">
        <v>12</v>
      </c>
    </row>
    <row r="30" spans="1:20" ht="18.75" customHeight="1">
      <c r="A30" s="12"/>
      <c r="B30" s="9" t="s">
        <v>157</v>
      </c>
      <c r="C30" s="155">
        <f>SUM(D30:T30)</f>
        <v>82</v>
      </c>
      <c r="D30" s="25">
        <v>5</v>
      </c>
      <c r="E30" s="25">
        <v>2</v>
      </c>
      <c r="F30" s="25">
        <v>15</v>
      </c>
      <c r="G30" s="25">
        <v>1</v>
      </c>
      <c r="H30" s="25">
        <v>1</v>
      </c>
      <c r="I30" s="25">
        <v>2</v>
      </c>
      <c r="J30" s="25">
        <v>11</v>
      </c>
      <c r="K30" s="25">
        <v>2</v>
      </c>
      <c r="L30" s="25">
        <v>6</v>
      </c>
      <c r="M30" s="25">
        <v>3</v>
      </c>
      <c r="N30" s="25">
        <v>2</v>
      </c>
      <c r="O30" s="25">
        <v>5</v>
      </c>
      <c r="P30" s="25">
        <v>6</v>
      </c>
      <c r="Q30" s="25">
        <v>3</v>
      </c>
      <c r="R30" s="25">
        <v>9</v>
      </c>
      <c r="S30" s="25">
        <v>6</v>
      </c>
      <c r="T30" s="26">
        <v>3</v>
      </c>
    </row>
    <row r="31" spans="1:20" ht="19.5" customHeight="1">
      <c r="A31" s="19" t="s">
        <v>153</v>
      </c>
      <c r="B31" s="14"/>
      <c r="C31" s="37">
        <f>SUM(C32:C33)</f>
        <v>9910</v>
      </c>
      <c r="D31" s="28">
        <f aca="true" t="shared" si="5" ref="D31:T31">SUM(D32:D33)</f>
        <v>864</v>
      </c>
      <c r="E31" s="29">
        <f t="shared" si="5"/>
        <v>62</v>
      </c>
      <c r="F31" s="29">
        <f t="shared" si="5"/>
        <v>1023</v>
      </c>
      <c r="G31" s="29">
        <f t="shared" si="5"/>
        <v>412</v>
      </c>
      <c r="H31" s="29">
        <f t="shared" si="5"/>
        <v>421</v>
      </c>
      <c r="I31" s="29">
        <f t="shared" si="5"/>
        <v>235</v>
      </c>
      <c r="J31" s="29">
        <f t="shared" si="5"/>
        <v>493</v>
      </c>
      <c r="K31" s="29">
        <f t="shared" si="5"/>
        <v>421</v>
      </c>
      <c r="L31" s="29">
        <f t="shared" si="5"/>
        <v>434</v>
      </c>
      <c r="M31" s="36">
        <f t="shared" si="5"/>
        <v>589</v>
      </c>
      <c r="N31" s="29">
        <f t="shared" si="5"/>
        <v>442</v>
      </c>
      <c r="O31" s="29">
        <f t="shared" si="5"/>
        <v>851</v>
      </c>
      <c r="P31" s="29">
        <f t="shared" si="5"/>
        <v>1019</v>
      </c>
      <c r="Q31" s="29">
        <f t="shared" si="5"/>
        <v>372</v>
      </c>
      <c r="R31" s="29">
        <f t="shared" si="5"/>
        <v>710</v>
      </c>
      <c r="S31" s="29">
        <f t="shared" si="5"/>
        <v>1199</v>
      </c>
      <c r="T31" s="30">
        <f t="shared" si="5"/>
        <v>363</v>
      </c>
    </row>
    <row r="32" spans="1:20" ht="18.75" customHeight="1">
      <c r="A32" s="18" t="s">
        <v>28</v>
      </c>
      <c r="B32" s="9" t="s">
        <v>158</v>
      </c>
      <c r="C32" s="155">
        <f>SUM(D32:T32)</f>
        <v>1775</v>
      </c>
      <c r="D32" s="25">
        <v>293</v>
      </c>
      <c r="E32" s="25">
        <v>0</v>
      </c>
      <c r="F32" s="25">
        <v>316</v>
      </c>
      <c r="G32" s="25">
        <v>133</v>
      </c>
      <c r="H32" s="25">
        <v>19</v>
      </c>
      <c r="I32" s="25">
        <v>24</v>
      </c>
      <c r="J32" s="25">
        <v>211</v>
      </c>
      <c r="K32" s="25">
        <v>12</v>
      </c>
      <c r="L32" s="25">
        <v>63</v>
      </c>
      <c r="M32" s="25">
        <v>23</v>
      </c>
      <c r="N32" s="25">
        <v>184</v>
      </c>
      <c r="O32" s="25">
        <v>26</v>
      </c>
      <c r="P32" s="25">
        <v>64</v>
      </c>
      <c r="Q32" s="25">
        <v>28</v>
      </c>
      <c r="R32" s="25">
        <v>19</v>
      </c>
      <c r="S32" s="25">
        <v>287</v>
      </c>
      <c r="T32" s="26">
        <v>73</v>
      </c>
    </row>
    <row r="33" spans="1:20" ht="18.75" customHeight="1">
      <c r="A33" s="12"/>
      <c r="B33" s="9" t="s">
        <v>159</v>
      </c>
      <c r="C33" s="155">
        <f>SUM(D33:T33)</f>
        <v>8135</v>
      </c>
      <c r="D33" s="25">
        <v>571</v>
      </c>
      <c r="E33" s="25">
        <v>62</v>
      </c>
      <c r="F33" s="25">
        <v>707</v>
      </c>
      <c r="G33" s="25">
        <v>279</v>
      </c>
      <c r="H33" s="25">
        <v>402</v>
      </c>
      <c r="I33" s="25">
        <v>211</v>
      </c>
      <c r="J33" s="25">
        <v>282</v>
      </c>
      <c r="K33" s="25">
        <v>409</v>
      </c>
      <c r="L33" s="25">
        <v>371</v>
      </c>
      <c r="M33" s="25">
        <v>566</v>
      </c>
      <c r="N33" s="25">
        <v>258</v>
      </c>
      <c r="O33" s="25">
        <v>825</v>
      </c>
      <c r="P33" s="25">
        <v>955</v>
      </c>
      <c r="Q33" s="25">
        <v>344</v>
      </c>
      <c r="R33" s="25">
        <v>691</v>
      </c>
      <c r="S33" s="25">
        <v>912</v>
      </c>
      <c r="T33" s="26">
        <v>290</v>
      </c>
    </row>
    <row r="34" spans="1:20" ht="21">
      <c r="A34" s="20" t="s">
        <v>154</v>
      </c>
      <c r="B34" s="21"/>
      <c r="C34" s="40">
        <f>SUM(D34:T34)</f>
        <v>133</v>
      </c>
      <c r="D34" s="32">
        <v>0</v>
      </c>
      <c r="E34" s="33">
        <v>0</v>
      </c>
      <c r="F34" s="33">
        <v>104</v>
      </c>
      <c r="G34" s="33">
        <v>10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9">
        <v>0</v>
      </c>
      <c r="N34" s="33">
        <v>2</v>
      </c>
      <c r="O34" s="33">
        <v>0</v>
      </c>
      <c r="P34" s="33">
        <v>0</v>
      </c>
      <c r="Q34" s="33">
        <v>0</v>
      </c>
      <c r="R34" s="33">
        <v>9</v>
      </c>
      <c r="S34" s="33">
        <v>8</v>
      </c>
      <c r="T34" s="34">
        <v>0</v>
      </c>
    </row>
    <row r="35" ht="21">
      <c r="A35" s="5" t="s">
        <v>160</v>
      </c>
    </row>
  </sheetData>
  <mergeCells count="1">
    <mergeCell ref="A3:B3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21.75"/>
  <cols>
    <col min="1" max="1" width="12.7109375" style="5" customWidth="1"/>
    <col min="2" max="2" width="40.28125" style="5" customWidth="1"/>
    <col min="3" max="3" width="12.7109375" style="5" customWidth="1"/>
    <col min="4" max="4" width="11.7109375" style="5" customWidth="1"/>
    <col min="5" max="5" width="15.28125" style="5" customWidth="1"/>
    <col min="6" max="6" width="16.421875" style="5" customWidth="1"/>
    <col min="7" max="7" width="11.7109375" style="5" customWidth="1"/>
    <col min="8" max="8" width="12.7109375" style="5" customWidth="1"/>
    <col min="9" max="9" width="16.57421875" style="5" customWidth="1"/>
    <col min="10" max="10" width="12.7109375" style="5" customWidth="1"/>
    <col min="11" max="11" width="18.00390625" style="5" customWidth="1"/>
    <col min="12" max="16384" width="9.140625" style="5" customWidth="1"/>
  </cols>
  <sheetData>
    <row r="1" ht="24" customHeight="1">
      <c r="K1" s="24"/>
    </row>
    <row r="2" spans="1:11" ht="22.5" customHeight="1">
      <c r="A2" s="64" t="s">
        <v>0</v>
      </c>
      <c r="B2" s="65"/>
      <c r="C2" s="67" t="s">
        <v>121</v>
      </c>
      <c r="D2" s="91" t="s">
        <v>77</v>
      </c>
      <c r="E2" s="91" t="s">
        <v>78</v>
      </c>
      <c r="F2" s="91" t="s">
        <v>79</v>
      </c>
      <c r="G2" s="91" t="s">
        <v>80</v>
      </c>
      <c r="H2" s="91" t="s">
        <v>81</v>
      </c>
      <c r="I2" s="91" t="s">
        <v>82</v>
      </c>
      <c r="J2" s="91" t="s">
        <v>83</v>
      </c>
      <c r="K2" s="107" t="s">
        <v>101</v>
      </c>
    </row>
    <row r="3" spans="1:11" ht="22.5" customHeight="1">
      <c r="A3" s="157" t="s">
        <v>112</v>
      </c>
      <c r="B3" s="158"/>
      <c r="C3" s="69" t="s">
        <v>127</v>
      </c>
      <c r="D3" s="93" t="s">
        <v>215</v>
      </c>
      <c r="E3" s="93" t="s">
        <v>216</v>
      </c>
      <c r="F3" s="93" t="s">
        <v>217</v>
      </c>
      <c r="G3" s="93" t="s">
        <v>218</v>
      </c>
      <c r="H3" s="93" t="s">
        <v>219</v>
      </c>
      <c r="I3" s="93" t="s">
        <v>220</v>
      </c>
      <c r="J3" s="93" t="s">
        <v>221</v>
      </c>
      <c r="K3" s="112" t="s">
        <v>222</v>
      </c>
    </row>
    <row r="4" spans="1:11" s="7" customFormat="1" ht="21">
      <c r="A4" s="75" t="s">
        <v>129</v>
      </c>
      <c r="B4" s="76"/>
      <c r="C4" s="152">
        <f aca="true" t="shared" si="0" ref="C4:K4">SUM(C6,C25)</f>
        <v>188417</v>
      </c>
      <c r="D4" s="103">
        <f t="shared" si="0"/>
        <v>24319</v>
      </c>
      <c r="E4" s="103">
        <f t="shared" si="0"/>
        <v>24506</v>
      </c>
      <c r="F4" s="103">
        <f t="shared" si="0"/>
        <v>30070</v>
      </c>
      <c r="G4" s="103">
        <f t="shared" si="0"/>
        <v>35374</v>
      </c>
      <c r="H4" s="103">
        <f t="shared" si="0"/>
        <v>20673</v>
      </c>
      <c r="I4" s="103">
        <f t="shared" si="0"/>
        <v>4654</v>
      </c>
      <c r="J4" s="103">
        <f t="shared" si="0"/>
        <v>24739</v>
      </c>
      <c r="K4" s="104">
        <f t="shared" si="0"/>
        <v>24082</v>
      </c>
    </row>
    <row r="5" spans="1:11" s="7" customFormat="1" ht="21">
      <c r="A5" s="71" t="s">
        <v>130</v>
      </c>
      <c r="B5" s="72"/>
      <c r="C5" s="153"/>
      <c r="D5" s="94"/>
      <c r="E5" s="94"/>
      <c r="F5" s="94"/>
      <c r="G5" s="94"/>
      <c r="H5" s="94"/>
      <c r="I5" s="94"/>
      <c r="J5" s="94"/>
      <c r="K5" s="95"/>
    </row>
    <row r="6" spans="1:11" s="7" customFormat="1" ht="21">
      <c r="A6" s="79" t="s">
        <v>131</v>
      </c>
      <c r="B6" s="80"/>
      <c r="C6" s="96">
        <f aca="true" t="shared" si="1" ref="C6:K6">SUM(C8:C24)</f>
        <v>179131</v>
      </c>
      <c r="D6" s="97">
        <f t="shared" si="1"/>
        <v>22796</v>
      </c>
      <c r="E6" s="98">
        <f t="shared" si="1"/>
        <v>23717</v>
      </c>
      <c r="F6" s="98">
        <f t="shared" si="1"/>
        <v>26178</v>
      </c>
      <c r="G6" s="98">
        <f t="shared" si="1"/>
        <v>34548</v>
      </c>
      <c r="H6" s="98">
        <f t="shared" si="1"/>
        <v>19858</v>
      </c>
      <c r="I6" s="98">
        <f t="shared" si="1"/>
        <v>4469</v>
      </c>
      <c r="J6" s="98">
        <f t="shared" si="1"/>
        <v>24197</v>
      </c>
      <c r="K6" s="99">
        <f t="shared" si="1"/>
        <v>23368</v>
      </c>
    </row>
    <row r="7" spans="1:11" s="7" customFormat="1" ht="21">
      <c r="A7" s="84" t="s">
        <v>132</v>
      </c>
      <c r="B7" s="85"/>
      <c r="C7" s="100"/>
      <c r="D7" s="101"/>
      <c r="E7" s="101"/>
      <c r="F7" s="101"/>
      <c r="G7" s="101"/>
      <c r="H7" s="101"/>
      <c r="I7" s="101"/>
      <c r="J7" s="101"/>
      <c r="K7" s="102"/>
    </row>
    <row r="8" spans="1:11" ht="18.75" customHeight="1">
      <c r="A8" s="8" t="s">
        <v>133</v>
      </c>
      <c r="B8" s="9"/>
      <c r="C8" s="154">
        <f>SUM(D8:K8)</f>
        <v>14223</v>
      </c>
      <c r="D8" s="25">
        <v>1947</v>
      </c>
      <c r="E8" s="25">
        <v>2128</v>
      </c>
      <c r="F8" s="25">
        <v>3236</v>
      </c>
      <c r="G8" s="25">
        <v>2356</v>
      </c>
      <c r="H8" s="25">
        <v>127</v>
      </c>
      <c r="I8" s="25">
        <v>278</v>
      </c>
      <c r="J8" s="25">
        <v>2190</v>
      </c>
      <c r="K8" s="26">
        <v>1961</v>
      </c>
    </row>
    <row r="9" spans="1:11" ht="18.75" customHeight="1">
      <c r="A9" s="8" t="s">
        <v>134</v>
      </c>
      <c r="B9" s="9"/>
      <c r="C9" s="154">
        <f aca="true" t="shared" si="2" ref="C9:C23">SUM(D9:K9)</f>
        <v>548</v>
      </c>
      <c r="D9" s="25">
        <v>84</v>
      </c>
      <c r="E9" s="25">
        <v>65</v>
      </c>
      <c r="F9" s="25">
        <v>115</v>
      </c>
      <c r="G9" s="25">
        <v>88</v>
      </c>
      <c r="H9" s="25">
        <v>25</v>
      </c>
      <c r="I9" s="25">
        <v>22</v>
      </c>
      <c r="J9" s="25">
        <v>87</v>
      </c>
      <c r="K9" s="26">
        <v>62</v>
      </c>
    </row>
    <row r="10" spans="1:11" ht="18.75" customHeight="1">
      <c r="A10" s="8" t="s">
        <v>135</v>
      </c>
      <c r="B10" s="9"/>
      <c r="C10" s="154">
        <f t="shared" si="2"/>
        <v>15537</v>
      </c>
      <c r="D10" s="25">
        <v>2021</v>
      </c>
      <c r="E10" s="25">
        <v>2300</v>
      </c>
      <c r="F10" s="25">
        <v>4413</v>
      </c>
      <c r="G10" s="25">
        <v>2503</v>
      </c>
      <c r="H10" s="25">
        <v>159</v>
      </c>
      <c r="I10" s="25">
        <v>529</v>
      </c>
      <c r="J10" s="25">
        <v>2021</v>
      </c>
      <c r="K10" s="26">
        <v>1591</v>
      </c>
    </row>
    <row r="11" spans="1:11" ht="18.75" customHeight="1">
      <c r="A11" s="8" t="s">
        <v>136</v>
      </c>
      <c r="B11" s="9"/>
      <c r="C11" s="154">
        <f t="shared" si="2"/>
        <v>2</v>
      </c>
      <c r="D11" s="25">
        <v>0</v>
      </c>
      <c r="E11" s="25">
        <v>0</v>
      </c>
      <c r="F11" s="25">
        <v>0</v>
      </c>
      <c r="G11" s="25">
        <v>0</v>
      </c>
      <c r="H11" s="25">
        <v>1</v>
      </c>
      <c r="I11" s="25">
        <v>0</v>
      </c>
      <c r="J11" s="25">
        <v>1</v>
      </c>
      <c r="K11" s="26">
        <v>0</v>
      </c>
    </row>
    <row r="12" spans="1:11" ht="18.75" customHeight="1">
      <c r="A12" s="8" t="s">
        <v>137</v>
      </c>
      <c r="B12" s="9"/>
      <c r="C12" s="154">
        <f t="shared" si="2"/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</row>
    <row r="13" spans="1:11" ht="18.75" customHeight="1">
      <c r="A13" s="8" t="s">
        <v>138</v>
      </c>
      <c r="B13" s="9"/>
      <c r="C13" s="154">
        <f t="shared" si="2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</row>
    <row r="14" spans="1:11" ht="18.75" customHeight="1">
      <c r="A14" s="8" t="s">
        <v>139</v>
      </c>
      <c r="B14" s="9"/>
      <c r="C14" s="154">
        <f t="shared" si="2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</row>
    <row r="15" spans="1:11" ht="18.75" customHeight="1">
      <c r="A15" s="8" t="s">
        <v>140</v>
      </c>
      <c r="B15" s="9"/>
      <c r="C15" s="154">
        <f t="shared" si="2"/>
        <v>12</v>
      </c>
      <c r="D15" s="25">
        <v>5</v>
      </c>
      <c r="E15" s="25">
        <v>1</v>
      </c>
      <c r="F15" s="25">
        <v>0</v>
      </c>
      <c r="G15" s="25">
        <v>1</v>
      </c>
      <c r="H15" s="25">
        <v>1</v>
      </c>
      <c r="I15" s="25">
        <v>4</v>
      </c>
      <c r="J15" s="25">
        <v>0</v>
      </c>
      <c r="K15" s="26">
        <v>0</v>
      </c>
    </row>
    <row r="16" spans="1:11" ht="18.75" customHeight="1">
      <c r="A16" s="8" t="s">
        <v>141</v>
      </c>
      <c r="B16" s="9"/>
      <c r="C16" s="154">
        <f t="shared" si="2"/>
        <v>1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6">
        <v>1</v>
      </c>
    </row>
    <row r="17" spans="1:11" ht="18.75" customHeight="1">
      <c r="A17" s="8" t="s">
        <v>142</v>
      </c>
      <c r="B17" s="9"/>
      <c r="C17" s="154">
        <f t="shared" si="2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</row>
    <row r="18" spans="1:11" ht="18.75" customHeight="1">
      <c r="A18" s="12" t="s">
        <v>143</v>
      </c>
      <c r="B18" s="9"/>
      <c r="C18" s="154">
        <f t="shared" si="2"/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</row>
    <row r="19" spans="1:11" ht="18.75" customHeight="1">
      <c r="A19" s="12" t="s">
        <v>144</v>
      </c>
      <c r="B19" s="9"/>
      <c r="C19" s="154">
        <f t="shared" si="2"/>
        <v>146239</v>
      </c>
      <c r="D19" s="25">
        <v>18069</v>
      </c>
      <c r="E19" s="25">
        <v>18360</v>
      </c>
      <c r="F19" s="25">
        <v>18161</v>
      </c>
      <c r="G19" s="25">
        <v>29510</v>
      </c>
      <c r="H19" s="25">
        <v>19423</v>
      </c>
      <c r="I19" s="25">
        <v>3591</v>
      </c>
      <c r="J19" s="25">
        <v>19651</v>
      </c>
      <c r="K19" s="26">
        <v>19474</v>
      </c>
    </row>
    <row r="20" spans="1:11" ht="18.75" customHeight="1">
      <c r="A20" s="12" t="s">
        <v>145</v>
      </c>
      <c r="B20" s="9"/>
      <c r="C20" s="154">
        <f t="shared" si="2"/>
        <v>2240</v>
      </c>
      <c r="D20" s="25">
        <v>645</v>
      </c>
      <c r="E20" s="25">
        <v>855</v>
      </c>
      <c r="F20" s="25">
        <v>204</v>
      </c>
      <c r="G20" s="25">
        <v>55</v>
      </c>
      <c r="H20" s="25">
        <v>7</v>
      </c>
      <c r="I20" s="25">
        <v>14</v>
      </c>
      <c r="J20" s="25">
        <v>214</v>
      </c>
      <c r="K20" s="26">
        <v>246</v>
      </c>
    </row>
    <row r="21" spans="1:11" ht="18.75" customHeight="1">
      <c r="A21" s="12" t="s">
        <v>146</v>
      </c>
      <c r="B21" s="9"/>
      <c r="C21" s="154">
        <f t="shared" si="2"/>
        <v>79</v>
      </c>
      <c r="D21" s="25">
        <v>19</v>
      </c>
      <c r="E21" s="25">
        <v>8</v>
      </c>
      <c r="F21" s="25">
        <v>12</v>
      </c>
      <c r="G21" s="25">
        <v>18</v>
      </c>
      <c r="H21" s="25">
        <v>4</v>
      </c>
      <c r="I21" s="25">
        <v>4</v>
      </c>
      <c r="J21" s="25">
        <v>7</v>
      </c>
      <c r="K21" s="26">
        <v>7</v>
      </c>
    </row>
    <row r="22" spans="1:11" ht="18.75" customHeight="1">
      <c r="A22" s="12" t="s">
        <v>147</v>
      </c>
      <c r="B22" s="9"/>
      <c r="C22" s="154">
        <f t="shared" si="2"/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</row>
    <row r="23" spans="1:11" ht="18.75" customHeight="1">
      <c r="A23" s="12" t="s">
        <v>148</v>
      </c>
      <c r="B23" s="9"/>
      <c r="C23" s="154">
        <f t="shared" si="2"/>
        <v>1</v>
      </c>
      <c r="D23" s="25">
        <v>0</v>
      </c>
      <c r="E23" s="25">
        <v>0</v>
      </c>
      <c r="F23" s="25">
        <v>1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</row>
    <row r="24" spans="1:11" ht="18.75" customHeight="1">
      <c r="A24" s="12" t="s">
        <v>149</v>
      </c>
      <c r="B24" s="9"/>
      <c r="C24" s="154">
        <f>SUM(D24:K24)</f>
        <v>249</v>
      </c>
      <c r="D24" s="25">
        <v>6</v>
      </c>
      <c r="E24" s="25">
        <v>0</v>
      </c>
      <c r="F24" s="25">
        <v>36</v>
      </c>
      <c r="G24" s="25">
        <v>17</v>
      </c>
      <c r="H24" s="25">
        <v>111</v>
      </c>
      <c r="I24" s="25">
        <v>27</v>
      </c>
      <c r="J24" s="25">
        <v>26</v>
      </c>
      <c r="K24" s="26">
        <v>26</v>
      </c>
    </row>
    <row r="25" spans="1:11" s="7" customFormat="1" ht="21">
      <c r="A25" s="79" t="s">
        <v>150</v>
      </c>
      <c r="B25" s="80"/>
      <c r="C25" s="96">
        <f aca="true" t="shared" si="3" ref="C25:K25">SUM(C27,C31,C34)</f>
        <v>9286</v>
      </c>
      <c r="D25" s="97">
        <f t="shared" si="3"/>
        <v>1523</v>
      </c>
      <c r="E25" s="98">
        <f t="shared" si="3"/>
        <v>789</v>
      </c>
      <c r="F25" s="98">
        <f t="shared" si="3"/>
        <v>3892</v>
      </c>
      <c r="G25" s="98">
        <f t="shared" si="3"/>
        <v>826</v>
      </c>
      <c r="H25" s="98">
        <f t="shared" si="3"/>
        <v>815</v>
      </c>
      <c r="I25" s="98">
        <f t="shared" si="3"/>
        <v>185</v>
      </c>
      <c r="J25" s="98">
        <f t="shared" si="3"/>
        <v>542</v>
      </c>
      <c r="K25" s="99">
        <f t="shared" si="3"/>
        <v>714</v>
      </c>
    </row>
    <row r="26" spans="1:11" s="7" customFormat="1" ht="21">
      <c r="A26" s="84" t="s">
        <v>151</v>
      </c>
      <c r="B26" s="85"/>
      <c r="C26" s="100"/>
      <c r="D26" s="105"/>
      <c r="E26" s="106"/>
      <c r="F26" s="106"/>
      <c r="G26" s="106"/>
      <c r="H26" s="106"/>
      <c r="I26" s="106"/>
      <c r="J26" s="106"/>
      <c r="K26" s="102"/>
    </row>
    <row r="27" spans="1:11" ht="19.5" customHeight="1">
      <c r="A27" s="13" t="s">
        <v>152</v>
      </c>
      <c r="B27" s="14"/>
      <c r="C27" s="27">
        <f aca="true" t="shared" si="4" ref="C27:K27">SUM(C28:C30)</f>
        <v>790</v>
      </c>
      <c r="D27" s="28">
        <f t="shared" si="4"/>
        <v>324</v>
      </c>
      <c r="E27" s="29">
        <f t="shared" si="4"/>
        <v>64</v>
      </c>
      <c r="F27" s="29">
        <f t="shared" si="4"/>
        <v>72</v>
      </c>
      <c r="G27" s="29">
        <f t="shared" si="4"/>
        <v>37</v>
      </c>
      <c r="H27" s="29">
        <f t="shared" si="4"/>
        <v>86</v>
      </c>
      <c r="I27" s="29">
        <f t="shared" si="4"/>
        <v>37</v>
      </c>
      <c r="J27" s="29">
        <f t="shared" si="4"/>
        <v>26</v>
      </c>
      <c r="K27" s="30">
        <f t="shared" si="4"/>
        <v>144</v>
      </c>
    </row>
    <row r="28" spans="1:11" ht="18.75" customHeight="1">
      <c r="A28" s="18" t="s">
        <v>28</v>
      </c>
      <c r="B28" s="9" t="s">
        <v>155</v>
      </c>
      <c r="C28" s="154">
        <f>SUM(D28:K28)</f>
        <v>588</v>
      </c>
      <c r="D28" s="25">
        <v>286</v>
      </c>
      <c r="E28" s="25">
        <v>39</v>
      </c>
      <c r="F28" s="25">
        <v>39</v>
      </c>
      <c r="G28" s="25">
        <v>11</v>
      </c>
      <c r="H28" s="25">
        <v>69</v>
      </c>
      <c r="I28" s="25">
        <v>30</v>
      </c>
      <c r="J28" s="25">
        <v>9</v>
      </c>
      <c r="K28" s="26">
        <v>105</v>
      </c>
    </row>
    <row r="29" spans="1:11" ht="18.75" customHeight="1">
      <c r="A29" s="12"/>
      <c r="B29" s="9" t="s">
        <v>156</v>
      </c>
      <c r="C29" s="154">
        <f>SUM(D29:K29)</f>
        <v>163</v>
      </c>
      <c r="D29" s="25">
        <v>24</v>
      </c>
      <c r="E29" s="25">
        <v>22</v>
      </c>
      <c r="F29" s="25">
        <v>28</v>
      </c>
      <c r="G29" s="25">
        <v>20</v>
      </c>
      <c r="H29" s="25">
        <v>12</v>
      </c>
      <c r="I29" s="25">
        <v>7</v>
      </c>
      <c r="J29" s="25">
        <v>15</v>
      </c>
      <c r="K29" s="26">
        <v>35</v>
      </c>
    </row>
    <row r="30" spans="1:11" ht="18.75" customHeight="1">
      <c r="A30" s="12"/>
      <c r="B30" s="9" t="s">
        <v>157</v>
      </c>
      <c r="C30" s="154">
        <f>SUM(D30:K30)</f>
        <v>39</v>
      </c>
      <c r="D30" s="25">
        <v>14</v>
      </c>
      <c r="E30" s="25">
        <v>3</v>
      </c>
      <c r="F30" s="25">
        <v>5</v>
      </c>
      <c r="G30" s="25">
        <v>6</v>
      </c>
      <c r="H30" s="25">
        <v>5</v>
      </c>
      <c r="I30" s="25">
        <v>0</v>
      </c>
      <c r="J30" s="25">
        <v>2</v>
      </c>
      <c r="K30" s="26">
        <v>4</v>
      </c>
    </row>
    <row r="31" spans="1:11" ht="19.5" customHeight="1">
      <c r="A31" s="19" t="s">
        <v>153</v>
      </c>
      <c r="B31" s="14"/>
      <c r="C31" s="27">
        <f>SUM(C32:C33)</f>
        <v>8496</v>
      </c>
      <c r="D31" s="28">
        <f>SUM(D32:D33)</f>
        <v>1199</v>
      </c>
      <c r="E31" s="29">
        <f aca="true" t="shared" si="5" ref="E31:K31">SUM(E32:E33)</f>
        <v>725</v>
      </c>
      <c r="F31" s="29">
        <f t="shared" si="5"/>
        <v>3820</v>
      </c>
      <c r="G31" s="29">
        <f t="shared" si="5"/>
        <v>789</v>
      </c>
      <c r="H31" s="29">
        <f t="shared" si="5"/>
        <v>729</v>
      </c>
      <c r="I31" s="29">
        <f t="shared" si="5"/>
        <v>148</v>
      </c>
      <c r="J31" s="29">
        <f t="shared" si="5"/>
        <v>516</v>
      </c>
      <c r="K31" s="30">
        <f t="shared" si="5"/>
        <v>570</v>
      </c>
    </row>
    <row r="32" spans="1:11" ht="18.75" customHeight="1">
      <c r="A32" s="18" t="s">
        <v>28</v>
      </c>
      <c r="B32" s="9" t="s">
        <v>158</v>
      </c>
      <c r="C32" s="154">
        <f>SUM(D32:K32)</f>
        <v>2194</v>
      </c>
      <c r="D32" s="25">
        <v>33</v>
      </c>
      <c r="E32" s="25">
        <v>130</v>
      </c>
      <c r="F32" s="25">
        <v>872</v>
      </c>
      <c r="G32" s="25">
        <v>260</v>
      </c>
      <c r="H32" s="25">
        <v>253</v>
      </c>
      <c r="I32" s="25">
        <v>24</v>
      </c>
      <c r="J32" s="25">
        <v>290</v>
      </c>
      <c r="K32" s="26">
        <v>332</v>
      </c>
    </row>
    <row r="33" spans="1:11" ht="18.75" customHeight="1">
      <c r="A33" s="12"/>
      <c r="B33" s="9" t="s">
        <v>159</v>
      </c>
      <c r="C33" s="154">
        <f>SUM(D33:K33)</f>
        <v>6302</v>
      </c>
      <c r="D33" s="25">
        <v>1166</v>
      </c>
      <c r="E33" s="25">
        <v>595</v>
      </c>
      <c r="F33" s="25">
        <v>2948</v>
      </c>
      <c r="G33" s="25">
        <v>529</v>
      </c>
      <c r="H33" s="25">
        <v>476</v>
      </c>
      <c r="I33" s="25">
        <v>124</v>
      </c>
      <c r="J33" s="25">
        <v>226</v>
      </c>
      <c r="K33" s="26">
        <v>238</v>
      </c>
    </row>
    <row r="34" spans="1:11" ht="21">
      <c r="A34" s="20" t="s">
        <v>154</v>
      </c>
      <c r="B34" s="21"/>
      <c r="C34" s="31">
        <f>SUM(D34:K34)</f>
        <v>0</v>
      </c>
      <c r="D34" s="32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4">
        <v>0</v>
      </c>
    </row>
    <row r="35" ht="21">
      <c r="A35" s="5" t="s">
        <v>160</v>
      </c>
    </row>
  </sheetData>
  <mergeCells count="1">
    <mergeCell ref="A3:B3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21.75"/>
  <cols>
    <col min="1" max="1" width="12.7109375" style="5" customWidth="1"/>
    <col min="2" max="2" width="40.57421875" style="5" customWidth="1"/>
    <col min="3" max="7" width="13.7109375" style="5" customWidth="1"/>
    <col min="8" max="8" width="19.421875" style="5" customWidth="1"/>
    <col min="9" max="18" width="13.7109375" style="5" customWidth="1"/>
    <col min="19" max="16384" width="9.140625" style="5" customWidth="1"/>
  </cols>
  <sheetData>
    <row r="1" spans="10:18" ht="24" customHeight="1">
      <c r="J1" s="24"/>
      <c r="R1" s="24"/>
    </row>
    <row r="2" spans="1:18" ht="22.5" customHeight="1">
      <c r="A2" s="159" t="s">
        <v>0</v>
      </c>
      <c r="B2" s="160"/>
      <c r="C2" s="67" t="s">
        <v>122</v>
      </c>
      <c r="D2" s="118" t="s">
        <v>84</v>
      </c>
      <c r="E2" s="108" t="s">
        <v>85</v>
      </c>
      <c r="F2" s="108" t="s">
        <v>86</v>
      </c>
      <c r="G2" s="108" t="s">
        <v>87</v>
      </c>
      <c r="H2" s="108" t="s">
        <v>88</v>
      </c>
      <c r="I2" s="108" t="s">
        <v>89</v>
      </c>
      <c r="J2" s="108" t="s">
        <v>90</v>
      </c>
      <c r="K2" s="91" t="s">
        <v>91</v>
      </c>
      <c r="L2" s="108" t="s">
        <v>92</v>
      </c>
      <c r="M2" s="108" t="s">
        <v>93</v>
      </c>
      <c r="N2" s="108" t="s">
        <v>94</v>
      </c>
      <c r="O2" s="108" t="s">
        <v>95</v>
      </c>
      <c r="P2" s="108" t="s">
        <v>96</v>
      </c>
      <c r="Q2" s="108" t="s">
        <v>97</v>
      </c>
      <c r="R2" s="107" t="s">
        <v>98</v>
      </c>
    </row>
    <row r="3" spans="1:18" ht="22.5" customHeight="1">
      <c r="A3" s="157" t="s">
        <v>112</v>
      </c>
      <c r="B3" s="158"/>
      <c r="C3" s="69" t="s">
        <v>128</v>
      </c>
      <c r="D3" s="93" t="s">
        <v>223</v>
      </c>
      <c r="E3" s="93" t="s">
        <v>224</v>
      </c>
      <c r="F3" s="93" t="s">
        <v>225</v>
      </c>
      <c r="G3" s="93" t="s">
        <v>226</v>
      </c>
      <c r="H3" s="93" t="s">
        <v>227</v>
      </c>
      <c r="I3" s="93" t="s">
        <v>228</v>
      </c>
      <c r="J3" s="93" t="s">
        <v>229</v>
      </c>
      <c r="K3" s="93" t="s">
        <v>230</v>
      </c>
      <c r="L3" s="113" t="s">
        <v>231</v>
      </c>
      <c r="M3" s="93" t="s">
        <v>232</v>
      </c>
      <c r="N3" s="93" t="s">
        <v>233</v>
      </c>
      <c r="O3" s="93" t="s">
        <v>234</v>
      </c>
      <c r="P3" s="93" t="s">
        <v>235</v>
      </c>
      <c r="Q3" s="93" t="s">
        <v>237</v>
      </c>
      <c r="R3" s="112" t="s">
        <v>236</v>
      </c>
    </row>
    <row r="4" spans="1:18" s="7" customFormat="1" ht="21" customHeight="1">
      <c r="A4" s="75" t="s">
        <v>129</v>
      </c>
      <c r="B4" s="76"/>
      <c r="C4" s="152">
        <f aca="true" t="shared" si="0" ref="C4:R4">SUM(C6,C25)</f>
        <v>400487</v>
      </c>
      <c r="D4" s="103">
        <f t="shared" si="0"/>
        <v>24661</v>
      </c>
      <c r="E4" s="103">
        <f t="shared" si="0"/>
        <v>6752</v>
      </c>
      <c r="F4" s="103">
        <f t="shared" si="0"/>
        <v>55080</v>
      </c>
      <c r="G4" s="103">
        <f t="shared" si="0"/>
        <v>9560</v>
      </c>
      <c r="H4" s="103">
        <f t="shared" si="0"/>
        <v>50346</v>
      </c>
      <c r="I4" s="103">
        <f t="shared" si="0"/>
        <v>24315</v>
      </c>
      <c r="J4" s="103">
        <f t="shared" si="0"/>
        <v>31857</v>
      </c>
      <c r="K4" s="103">
        <f t="shared" si="0"/>
        <v>22610</v>
      </c>
      <c r="L4" s="114">
        <f t="shared" si="0"/>
        <v>33829</v>
      </c>
      <c r="M4" s="103">
        <f t="shared" si="0"/>
        <v>64740</v>
      </c>
      <c r="N4" s="103">
        <f t="shared" si="0"/>
        <v>11909</v>
      </c>
      <c r="O4" s="103">
        <f t="shared" si="0"/>
        <v>17715</v>
      </c>
      <c r="P4" s="103">
        <f t="shared" si="0"/>
        <v>20288</v>
      </c>
      <c r="Q4" s="103">
        <f t="shared" si="0"/>
        <v>2815</v>
      </c>
      <c r="R4" s="104">
        <f t="shared" si="0"/>
        <v>24010</v>
      </c>
    </row>
    <row r="5" spans="1:18" s="7" customFormat="1" ht="21" customHeight="1">
      <c r="A5" s="71" t="s">
        <v>130</v>
      </c>
      <c r="B5" s="72"/>
      <c r="C5" s="153"/>
      <c r="D5" s="94"/>
      <c r="E5" s="94"/>
      <c r="F5" s="94"/>
      <c r="G5" s="94"/>
      <c r="H5" s="94"/>
      <c r="I5" s="94"/>
      <c r="J5" s="94"/>
      <c r="K5" s="94"/>
      <c r="L5" s="110"/>
      <c r="M5" s="94"/>
      <c r="N5" s="94"/>
      <c r="O5" s="94"/>
      <c r="P5" s="94"/>
      <c r="Q5" s="94"/>
      <c r="R5" s="95"/>
    </row>
    <row r="6" spans="1:18" s="7" customFormat="1" ht="21">
      <c r="A6" s="79" t="s">
        <v>131</v>
      </c>
      <c r="B6" s="80"/>
      <c r="C6" s="96">
        <f aca="true" t="shared" si="1" ref="C6:R6">SUM(C8:C24)</f>
        <v>392723</v>
      </c>
      <c r="D6" s="97">
        <f t="shared" si="1"/>
        <v>24192</v>
      </c>
      <c r="E6" s="98">
        <f t="shared" si="1"/>
        <v>6525</v>
      </c>
      <c r="F6" s="98">
        <f t="shared" si="1"/>
        <v>53912</v>
      </c>
      <c r="G6" s="98">
        <f t="shared" si="1"/>
        <v>9371</v>
      </c>
      <c r="H6" s="98">
        <f t="shared" si="1"/>
        <v>49405</v>
      </c>
      <c r="I6" s="98">
        <f t="shared" si="1"/>
        <v>23888</v>
      </c>
      <c r="J6" s="98">
        <f t="shared" si="1"/>
        <v>31092</v>
      </c>
      <c r="K6" s="98">
        <f t="shared" si="1"/>
        <v>22172</v>
      </c>
      <c r="L6" s="98">
        <f t="shared" si="1"/>
        <v>33353</v>
      </c>
      <c r="M6" s="116">
        <f t="shared" si="1"/>
        <v>63084</v>
      </c>
      <c r="N6" s="98">
        <f t="shared" si="1"/>
        <v>11720</v>
      </c>
      <c r="O6" s="98">
        <f t="shared" si="1"/>
        <v>17385</v>
      </c>
      <c r="P6" s="98">
        <f t="shared" si="1"/>
        <v>19983</v>
      </c>
      <c r="Q6" s="98">
        <f t="shared" si="1"/>
        <v>2815</v>
      </c>
      <c r="R6" s="99">
        <f t="shared" si="1"/>
        <v>23826</v>
      </c>
    </row>
    <row r="7" spans="1:18" s="7" customFormat="1" ht="21">
      <c r="A7" s="84" t="s">
        <v>132</v>
      </c>
      <c r="B7" s="85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1:18" ht="18.75" customHeight="1">
      <c r="A8" s="8" t="s">
        <v>133</v>
      </c>
      <c r="B8" s="9"/>
      <c r="C8" s="154">
        <f>SUM(D8:R8)</f>
        <v>45126</v>
      </c>
      <c r="D8" s="25">
        <v>2028</v>
      </c>
      <c r="E8" s="25">
        <v>509</v>
      </c>
      <c r="F8" s="25">
        <v>6647</v>
      </c>
      <c r="G8" s="25">
        <v>759</v>
      </c>
      <c r="H8" s="25">
        <v>5554</v>
      </c>
      <c r="I8" s="25">
        <v>2820</v>
      </c>
      <c r="J8" s="25">
        <v>6632</v>
      </c>
      <c r="K8" s="25">
        <v>2074</v>
      </c>
      <c r="L8" s="25">
        <v>2551</v>
      </c>
      <c r="M8" s="25">
        <v>11790</v>
      </c>
      <c r="N8" s="25">
        <v>620</v>
      </c>
      <c r="O8" s="25">
        <v>1019</v>
      </c>
      <c r="P8" s="25">
        <v>1053</v>
      </c>
      <c r="Q8" s="25">
        <v>230</v>
      </c>
      <c r="R8" s="26">
        <v>840</v>
      </c>
    </row>
    <row r="9" spans="1:18" ht="18.75" customHeight="1">
      <c r="A9" s="8" t="s">
        <v>134</v>
      </c>
      <c r="B9" s="9"/>
      <c r="C9" s="154">
        <f aca="true" t="shared" si="2" ref="C9:C23">SUM(D9:R9)</f>
        <v>1901</v>
      </c>
      <c r="D9" s="25">
        <v>72</v>
      </c>
      <c r="E9" s="25">
        <v>39</v>
      </c>
      <c r="F9" s="25">
        <v>238</v>
      </c>
      <c r="G9" s="25">
        <v>57</v>
      </c>
      <c r="H9" s="25">
        <v>219</v>
      </c>
      <c r="I9" s="25">
        <v>122</v>
      </c>
      <c r="J9" s="25">
        <v>344</v>
      </c>
      <c r="K9" s="25">
        <v>78</v>
      </c>
      <c r="L9" s="25">
        <v>81</v>
      </c>
      <c r="M9" s="25">
        <v>322</v>
      </c>
      <c r="N9" s="25">
        <v>32</v>
      </c>
      <c r="O9" s="25">
        <v>123</v>
      </c>
      <c r="P9" s="25">
        <v>74</v>
      </c>
      <c r="Q9" s="25">
        <v>9</v>
      </c>
      <c r="R9" s="26">
        <v>91</v>
      </c>
    </row>
    <row r="10" spans="1:18" ht="18.75" customHeight="1">
      <c r="A10" s="8" t="s">
        <v>135</v>
      </c>
      <c r="B10" s="9"/>
      <c r="C10" s="154">
        <f t="shared" si="2"/>
        <v>31193</v>
      </c>
      <c r="D10" s="25">
        <v>3280</v>
      </c>
      <c r="E10" s="25">
        <v>606</v>
      </c>
      <c r="F10" s="25">
        <v>4663</v>
      </c>
      <c r="G10" s="25">
        <v>758</v>
      </c>
      <c r="H10" s="25">
        <v>5201</v>
      </c>
      <c r="I10" s="25">
        <v>2352</v>
      </c>
      <c r="J10" s="25">
        <v>1844</v>
      </c>
      <c r="K10" s="25">
        <v>1460</v>
      </c>
      <c r="L10" s="25">
        <v>2128</v>
      </c>
      <c r="M10" s="25">
        <v>5389</v>
      </c>
      <c r="N10" s="25">
        <v>526</v>
      </c>
      <c r="O10" s="25">
        <v>892</v>
      </c>
      <c r="P10" s="25">
        <v>1012</v>
      </c>
      <c r="Q10" s="25">
        <v>138</v>
      </c>
      <c r="R10" s="26">
        <v>944</v>
      </c>
    </row>
    <row r="11" spans="1:18" ht="18.75" customHeight="1">
      <c r="A11" s="8" t="s">
        <v>136</v>
      </c>
      <c r="B11" s="9"/>
      <c r="C11" s="154">
        <f t="shared" si="2"/>
        <v>17</v>
      </c>
      <c r="D11" s="25">
        <v>0</v>
      </c>
      <c r="E11" s="25">
        <v>0</v>
      </c>
      <c r="F11" s="25">
        <v>0</v>
      </c>
      <c r="G11" s="25">
        <v>0</v>
      </c>
      <c r="H11" s="25">
        <v>6</v>
      </c>
      <c r="I11" s="25">
        <v>0</v>
      </c>
      <c r="J11" s="25">
        <v>2</v>
      </c>
      <c r="K11" s="25">
        <v>1</v>
      </c>
      <c r="L11" s="25">
        <v>6</v>
      </c>
      <c r="M11" s="25">
        <v>2</v>
      </c>
      <c r="N11" s="25">
        <v>0</v>
      </c>
      <c r="O11" s="25">
        <v>0</v>
      </c>
      <c r="P11" s="25">
        <v>0</v>
      </c>
      <c r="Q11" s="25">
        <v>0</v>
      </c>
      <c r="R11" s="26">
        <v>0</v>
      </c>
    </row>
    <row r="12" spans="1:18" ht="18.75" customHeight="1">
      <c r="A12" s="8" t="s">
        <v>137</v>
      </c>
      <c r="B12" s="9"/>
      <c r="C12" s="154">
        <f t="shared" si="2"/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6">
        <v>0</v>
      </c>
    </row>
    <row r="13" spans="1:18" ht="18.75" customHeight="1">
      <c r="A13" s="8" t="s">
        <v>138</v>
      </c>
      <c r="B13" s="9"/>
      <c r="C13" s="154">
        <f t="shared" si="2"/>
        <v>16</v>
      </c>
      <c r="D13" s="25">
        <v>0</v>
      </c>
      <c r="E13" s="25">
        <v>0</v>
      </c>
      <c r="F13" s="25">
        <v>15</v>
      </c>
      <c r="G13" s="25">
        <v>0</v>
      </c>
      <c r="H13" s="25">
        <v>0</v>
      </c>
      <c r="I13" s="25">
        <v>0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6">
        <v>0</v>
      </c>
    </row>
    <row r="14" spans="1:18" ht="18.75" customHeight="1">
      <c r="A14" s="8" t="s">
        <v>139</v>
      </c>
      <c r="B14" s="9"/>
      <c r="C14" s="154">
        <f t="shared" si="2"/>
        <v>14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14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6">
        <v>0</v>
      </c>
    </row>
    <row r="15" spans="1:18" ht="18.75" customHeight="1">
      <c r="A15" s="8" t="s">
        <v>140</v>
      </c>
      <c r="B15" s="9"/>
      <c r="C15" s="154">
        <f t="shared" si="2"/>
        <v>19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19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6">
        <v>0</v>
      </c>
    </row>
    <row r="16" spans="1:18" ht="18.75" customHeight="1">
      <c r="A16" s="8" t="s">
        <v>141</v>
      </c>
      <c r="B16" s="9"/>
      <c r="C16" s="154">
        <f t="shared" si="2"/>
        <v>53</v>
      </c>
      <c r="D16" s="25">
        <v>0</v>
      </c>
      <c r="E16" s="25">
        <v>0</v>
      </c>
      <c r="F16" s="25">
        <v>0</v>
      </c>
      <c r="G16" s="25">
        <v>5</v>
      </c>
      <c r="H16" s="25">
        <v>0</v>
      </c>
      <c r="I16" s="25">
        <v>0</v>
      </c>
      <c r="J16" s="25">
        <v>48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6">
        <v>0</v>
      </c>
    </row>
    <row r="17" spans="1:18" ht="18.75" customHeight="1">
      <c r="A17" s="8" t="s">
        <v>142</v>
      </c>
      <c r="B17" s="9"/>
      <c r="C17" s="154">
        <f t="shared" si="2"/>
        <v>5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5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6">
        <v>0</v>
      </c>
    </row>
    <row r="18" spans="1:18" ht="18.75" customHeight="1">
      <c r="A18" s="12" t="s">
        <v>143</v>
      </c>
      <c r="B18" s="9"/>
      <c r="C18" s="154">
        <f t="shared" si="2"/>
        <v>1</v>
      </c>
      <c r="D18" s="25">
        <v>0</v>
      </c>
      <c r="E18" s="25">
        <v>0</v>
      </c>
      <c r="F18" s="25">
        <v>0</v>
      </c>
      <c r="G18" s="25">
        <v>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6">
        <v>0</v>
      </c>
    </row>
    <row r="19" spans="1:18" ht="18.75" customHeight="1">
      <c r="A19" s="12" t="s">
        <v>144</v>
      </c>
      <c r="B19" s="9"/>
      <c r="C19" s="154">
        <f t="shared" si="2"/>
        <v>312250</v>
      </c>
      <c r="D19" s="25">
        <v>18622</v>
      </c>
      <c r="E19" s="25">
        <v>5339</v>
      </c>
      <c r="F19" s="25">
        <v>41852</v>
      </c>
      <c r="G19" s="25">
        <v>7770</v>
      </c>
      <c r="H19" s="25">
        <v>37965</v>
      </c>
      <c r="I19" s="25">
        <v>18567</v>
      </c>
      <c r="J19" s="25">
        <v>22128</v>
      </c>
      <c r="K19" s="25">
        <v>18324</v>
      </c>
      <c r="L19" s="25">
        <v>28420</v>
      </c>
      <c r="M19" s="25">
        <v>45235</v>
      </c>
      <c r="N19" s="25">
        <v>10520</v>
      </c>
      <c r="O19" s="25">
        <v>15321</v>
      </c>
      <c r="P19" s="25">
        <v>17827</v>
      </c>
      <c r="Q19" s="25">
        <v>2437</v>
      </c>
      <c r="R19" s="26">
        <v>21923</v>
      </c>
    </row>
    <row r="20" spans="1:18" ht="18.75" customHeight="1">
      <c r="A20" s="12" t="s">
        <v>145</v>
      </c>
      <c r="B20" s="9"/>
      <c r="C20" s="154">
        <f t="shared" si="2"/>
        <v>1751</v>
      </c>
      <c r="D20" s="25">
        <v>160</v>
      </c>
      <c r="E20" s="25">
        <v>8</v>
      </c>
      <c r="F20" s="25">
        <v>457</v>
      </c>
      <c r="G20" s="25">
        <v>9</v>
      </c>
      <c r="H20" s="25">
        <v>421</v>
      </c>
      <c r="I20" s="25">
        <v>16</v>
      </c>
      <c r="J20" s="25">
        <v>20</v>
      </c>
      <c r="K20" s="25">
        <v>183</v>
      </c>
      <c r="L20" s="25">
        <v>143</v>
      </c>
      <c r="M20" s="25">
        <v>276</v>
      </c>
      <c r="N20" s="25">
        <v>7</v>
      </c>
      <c r="O20" s="25">
        <v>15</v>
      </c>
      <c r="P20" s="25">
        <v>14</v>
      </c>
      <c r="Q20" s="25">
        <v>1</v>
      </c>
      <c r="R20" s="26">
        <v>21</v>
      </c>
    </row>
    <row r="21" spans="1:18" ht="18.75" customHeight="1">
      <c r="A21" s="12" t="s">
        <v>146</v>
      </c>
      <c r="B21" s="9"/>
      <c r="C21" s="154">
        <f t="shared" si="2"/>
        <v>78</v>
      </c>
      <c r="D21" s="25">
        <v>11</v>
      </c>
      <c r="E21" s="25">
        <v>4</v>
      </c>
      <c r="F21" s="25">
        <v>16</v>
      </c>
      <c r="G21" s="25">
        <v>2</v>
      </c>
      <c r="H21" s="25">
        <v>7</v>
      </c>
      <c r="I21" s="25">
        <v>1</v>
      </c>
      <c r="J21" s="25">
        <v>1</v>
      </c>
      <c r="K21" s="25">
        <v>6</v>
      </c>
      <c r="L21" s="25">
        <v>3</v>
      </c>
      <c r="M21" s="25">
        <v>12</v>
      </c>
      <c r="N21" s="25">
        <v>7</v>
      </c>
      <c r="O21" s="25">
        <v>3</v>
      </c>
      <c r="P21" s="25">
        <v>3</v>
      </c>
      <c r="Q21" s="25">
        <v>0</v>
      </c>
      <c r="R21" s="26">
        <v>2</v>
      </c>
    </row>
    <row r="22" spans="1:18" ht="18.75" customHeight="1">
      <c r="A22" s="12" t="s">
        <v>147</v>
      </c>
      <c r="B22" s="9"/>
      <c r="C22" s="154">
        <f t="shared" si="2"/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6">
        <v>0</v>
      </c>
    </row>
    <row r="23" spans="1:18" ht="18.75" customHeight="1">
      <c r="A23" s="12" t="s">
        <v>148</v>
      </c>
      <c r="B23" s="9"/>
      <c r="C23" s="154">
        <f t="shared" si="2"/>
        <v>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1</v>
      </c>
      <c r="K23" s="25">
        <v>0</v>
      </c>
      <c r="L23" s="25">
        <v>0</v>
      </c>
      <c r="M23" s="25">
        <v>1</v>
      </c>
      <c r="N23" s="25">
        <v>0</v>
      </c>
      <c r="O23" s="25">
        <v>0</v>
      </c>
      <c r="P23" s="25">
        <v>0</v>
      </c>
      <c r="Q23" s="25">
        <v>0</v>
      </c>
      <c r="R23" s="26">
        <v>0</v>
      </c>
    </row>
    <row r="24" spans="1:18" ht="18.75" customHeight="1">
      <c r="A24" s="12" t="s">
        <v>149</v>
      </c>
      <c r="B24" s="9"/>
      <c r="C24" s="154">
        <f>SUM(D24:R24)</f>
        <v>297</v>
      </c>
      <c r="D24" s="25">
        <v>19</v>
      </c>
      <c r="E24" s="25">
        <v>20</v>
      </c>
      <c r="F24" s="25">
        <v>24</v>
      </c>
      <c r="G24" s="25">
        <v>10</v>
      </c>
      <c r="H24" s="25">
        <v>32</v>
      </c>
      <c r="I24" s="25">
        <v>5</v>
      </c>
      <c r="J24" s="25">
        <v>57</v>
      </c>
      <c r="K24" s="25">
        <v>46</v>
      </c>
      <c r="L24" s="25">
        <v>2</v>
      </c>
      <c r="M24" s="25">
        <v>57</v>
      </c>
      <c r="N24" s="25">
        <v>8</v>
      </c>
      <c r="O24" s="25">
        <v>12</v>
      </c>
      <c r="P24" s="25">
        <v>0</v>
      </c>
      <c r="Q24" s="25">
        <v>0</v>
      </c>
      <c r="R24" s="26">
        <v>5</v>
      </c>
    </row>
    <row r="25" spans="1:18" s="7" customFormat="1" ht="21">
      <c r="A25" s="79" t="s">
        <v>150</v>
      </c>
      <c r="B25" s="80"/>
      <c r="C25" s="96">
        <f aca="true" t="shared" si="3" ref="C25:R25">SUM(C27,C31,C34)</f>
        <v>7764</v>
      </c>
      <c r="D25" s="97">
        <f t="shared" si="3"/>
        <v>469</v>
      </c>
      <c r="E25" s="98">
        <f t="shared" si="3"/>
        <v>227</v>
      </c>
      <c r="F25" s="98">
        <f t="shared" si="3"/>
        <v>1168</v>
      </c>
      <c r="G25" s="98">
        <f t="shared" si="3"/>
        <v>189</v>
      </c>
      <c r="H25" s="98">
        <f t="shared" si="3"/>
        <v>941</v>
      </c>
      <c r="I25" s="98">
        <f t="shared" si="3"/>
        <v>427</v>
      </c>
      <c r="J25" s="98">
        <f t="shared" si="3"/>
        <v>765</v>
      </c>
      <c r="K25" s="98">
        <f t="shared" si="3"/>
        <v>438</v>
      </c>
      <c r="L25" s="98">
        <f t="shared" si="3"/>
        <v>476</v>
      </c>
      <c r="M25" s="116">
        <f t="shared" si="3"/>
        <v>1656</v>
      </c>
      <c r="N25" s="98">
        <f t="shared" si="3"/>
        <v>189</v>
      </c>
      <c r="O25" s="98">
        <f t="shared" si="3"/>
        <v>330</v>
      </c>
      <c r="P25" s="98">
        <f t="shared" si="3"/>
        <v>305</v>
      </c>
      <c r="Q25" s="98">
        <f t="shared" si="3"/>
        <v>0</v>
      </c>
      <c r="R25" s="99">
        <f t="shared" si="3"/>
        <v>184</v>
      </c>
    </row>
    <row r="26" spans="1:18" s="7" customFormat="1" ht="21">
      <c r="A26" s="84" t="s">
        <v>151</v>
      </c>
      <c r="B26" s="85"/>
      <c r="C26" s="100"/>
      <c r="D26" s="105"/>
      <c r="E26" s="106"/>
      <c r="F26" s="106"/>
      <c r="G26" s="106"/>
      <c r="H26" s="106"/>
      <c r="I26" s="106"/>
      <c r="J26" s="106"/>
      <c r="K26" s="106"/>
      <c r="L26" s="106"/>
      <c r="M26" s="101"/>
      <c r="N26" s="106"/>
      <c r="O26" s="106"/>
      <c r="P26" s="106"/>
      <c r="Q26" s="106"/>
      <c r="R26" s="102"/>
    </row>
    <row r="27" spans="1:18" ht="19.5" customHeight="1">
      <c r="A27" s="13" t="s">
        <v>152</v>
      </c>
      <c r="B27" s="14"/>
      <c r="C27" s="27">
        <f aca="true" t="shared" si="4" ref="C27:R27">SUM(C28:C30)</f>
        <v>1989</v>
      </c>
      <c r="D27" s="28">
        <f t="shared" si="4"/>
        <v>59</v>
      </c>
      <c r="E27" s="29">
        <f t="shared" si="4"/>
        <v>37</v>
      </c>
      <c r="F27" s="29">
        <f t="shared" si="4"/>
        <v>197</v>
      </c>
      <c r="G27" s="29">
        <f t="shared" si="4"/>
        <v>60</v>
      </c>
      <c r="H27" s="29">
        <f t="shared" si="4"/>
        <v>190</v>
      </c>
      <c r="I27" s="29">
        <f t="shared" si="4"/>
        <v>162</v>
      </c>
      <c r="J27" s="29">
        <f t="shared" si="4"/>
        <v>497</v>
      </c>
      <c r="K27" s="29">
        <f t="shared" si="4"/>
        <v>106</v>
      </c>
      <c r="L27" s="29">
        <f t="shared" si="4"/>
        <v>68</v>
      </c>
      <c r="M27" s="36">
        <f t="shared" si="4"/>
        <v>361</v>
      </c>
      <c r="N27" s="29">
        <f t="shared" si="4"/>
        <v>50</v>
      </c>
      <c r="O27" s="29">
        <f t="shared" si="4"/>
        <v>123</v>
      </c>
      <c r="P27" s="29">
        <f t="shared" si="4"/>
        <v>61</v>
      </c>
      <c r="Q27" s="29">
        <f t="shared" si="4"/>
        <v>0</v>
      </c>
      <c r="R27" s="30">
        <f t="shared" si="4"/>
        <v>18</v>
      </c>
    </row>
    <row r="28" spans="1:18" ht="18.75" customHeight="1">
      <c r="A28" s="18" t="s">
        <v>28</v>
      </c>
      <c r="B28" s="9" t="s">
        <v>155</v>
      </c>
      <c r="C28" s="154">
        <f>SUM(D28:R28)</f>
        <v>1146</v>
      </c>
      <c r="D28" s="25">
        <v>42</v>
      </c>
      <c r="E28" s="25">
        <v>36</v>
      </c>
      <c r="F28" s="25">
        <v>142</v>
      </c>
      <c r="G28" s="25">
        <v>4</v>
      </c>
      <c r="H28" s="25">
        <v>166</v>
      </c>
      <c r="I28" s="25">
        <v>47</v>
      </c>
      <c r="J28" s="25">
        <v>35</v>
      </c>
      <c r="K28" s="25">
        <v>84</v>
      </c>
      <c r="L28" s="25">
        <v>47</v>
      </c>
      <c r="M28" s="25">
        <v>323</v>
      </c>
      <c r="N28" s="25">
        <v>43</v>
      </c>
      <c r="O28" s="25">
        <v>111</v>
      </c>
      <c r="P28" s="25">
        <v>51</v>
      </c>
      <c r="Q28" s="25">
        <v>0</v>
      </c>
      <c r="R28" s="26">
        <v>15</v>
      </c>
    </row>
    <row r="29" spans="1:18" ht="18.75" customHeight="1">
      <c r="A29" s="12"/>
      <c r="B29" s="9" t="s">
        <v>156</v>
      </c>
      <c r="C29" s="154">
        <f>SUM(D29:R29)</f>
        <v>761</v>
      </c>
      <c r="D29" s="25">
        <v>15</v>
      </c>
      <c r="E29" s="25">
        <v>1</v>
      </c>
      <c r="F29" s="25">
        <v>49</v>
      </c>
      <c r="G29" s="25">
        <v>54</v>
      </c>
      <c r="H29" s="25">
        <v>13</v>
      </c>
      <c r="I29" s="25">
        <v>111</v>
      </c>
      <c r="J29" s="25">
        <v>445</v>
      </c>
      <c r="K29" s="25">
        <v>16</v>
      </c>
      <c r="L29" s="25">
        <v>16</v>
      </c>
      <c r="M29" s="25">
        <v>20</v>
      </c>
      <c r="N29" s="25">
        <v>7</v>
      </c>
      <c r="O29" s="25">
        <v>5</v>
      </c>
      <c r="P29" s="25">
        <v>7</v>
      </c>
      <c r="Q29" s="25">
        <v>0</v>
      </c>
      <c r="R29" s="26">
        <v>2</v>
      </c>
    </row>
    <row r="30" spans="1:18" ht="18.75" customHeight="1">
      <c r="A30" s="12"/>
      <c r="B30" s="9" t="s">
        <v>157</v>
      </c>
      <c r="C30" s="154">
        <f>SUM(D30:R30)</f>
        <v>82</v>
      </c>
      <c r="D30" s="25">
        <v>2</v>
      </c>
      <c r="E30" s="25">
        <v>0</v>
      </c>
      <c r="F30" s="25">
        <v>6</v>
      </c>
      <c r="G30" s="25">
        <v>2</v>
      </c>
      <c r="H30" s="25">
        <v>11</v>
      </c>
      <c r="I30" s="25">
        <v>4</v>
      </c>
      <c r="J30" s="25">
        <v>17</v>
      </c>
      <c r="K30" s="25">
        <v>6</v>
      </c>
      <c r="L30" s="25">
        <v>5</v>
      </c>
      <c r="M30" s="25">
        <v>18</v>
      </c>
      <c r="N30" s="25">
        <v>0</v>
      </c>
      <c r="O30" s="25">
        <v>7</v>
      </c>
      <c r="P30" s="25">
        <v>3</v>
      </c>
      <c r="Q30" s="25">
        <v>0</v>
      </c>
      <c r="R30" s="26">
        <v>1</v>
      </c>
    </row>
    <row r="31" spans="1:18" ht="19.5" customHeight="1">
      <c r="A31" s="19" t="s">
        <v>153</v>
      </c>
      <c r="B31" s="14"/>
      <c r="C31" s="27">
        <f>SUM(C32:C33)</f>
        <v>5771</v>
      </c>
      <c r="D31" s="28">
        <f aca="true" t="shared" si="5" ref="D31:R31">SUM(D32:D33)</f>
        <v>410</v>
      </c>
      <c r="E31" s="29">
        <f t="shared" si="5"/>
        <v>190</v>
      </c>
      <c r="F31" s="29">
        <f t="shared" si="5"/>
        <v>971</v>
      </c>
      <c r="G31" s="29">
        <f t="shared" si="5"/>
        <v>129</v>
      </c>
      <c r="H31" s="29">
        <f t="shared" si="5"/>
        <v>751</v>
      </c>
      <c r="I31" s="29">
        <f t="shared" si="5"/>
        <v>265</v>
      </c>
      <c r="J31" s="29">
        <f t="shared" si="5"/>
        <v>268</v>
      </c>
      <c r="K31" s="29">
        <f t="shared" si="5"/>
        <v>332</v>
      </c>
      <c r="L31" s="29">
        <f t="shared" si="5"/>
        <v>408</v>
      </c>
      <c r="M31" s="36">
        <f t="shared" si="5"/>
        <v>1295</v>
      </c>
      <c r="N31" s="29">
        <f t="shared" si="5"/>
        <v>139</v>
      </c>
      <c r="O31" s="29">
        <f t="shared" si="5"/>
        <v>207</v>
      </c>
      <c r="P31" s="29">
        <f t="shared" si="5"/>
        <v>241</v>
      </c>
      <c r="Q31" s="29">
        <f t="shared" si="5"/>
        <v>0</v>
      </c>
      <c r="R31" s="30">
        <f t="shared" si="5"/>
        <v>165</v>
      </c>
    </row>
    <row r="32" spans="1:18" ht="18.75" customHeight="1">
      <c r="A32" s="18" t="s">
        <v>28</v>
      </c>
      <c r="B32" s="9" t="s">
        <v>158</v>
      </c>
      <c r="C32" s="154">
        <f>SUM(D32:R32)</f>
        <v>1275</v>
      </c>
      <c r="D32" s="25">
        <v>81</v>
      </c>
      <c r="E32" s="25">
        <v>45</v>
      </c>
      <c r="F32" s="25">
        <v>211</v>
      </c>
      <c r="G32" s="25">
        <v>2</v>
      </c>
      <c r="H32" s="25">
        <v>93</v>
      </c>
      <c r="I32" s="25">
        <v>6</v>
      </c>
      <c r="J32" s="25">
        <v>25</v>
      </c>
      <c r="K32" s="25">
        <v>37</v>
      </c>
      <c r="L32" s="25">
        <v>60</v>
      </c>
      <c r="M32" s="25">
        <v>667</v>
      </c>
      <c r="N32" s="25">
        <v>17</v>
      </c>
      <c r="O32" s="25">
        <v>0</v>
      </c>
      <c r="P32" s="25">
        <v>19</v>
      </c>
      <c r="Q32" s="25">
        <v>0</v>
      </c>
      <c r="R32" s="26">
        <v>12</v>
      </c>
    </row>
    <row r="33" spans="1:18" ht="18.75" customHeight="1">
      <c r="A33" s="12"/>
      <c r="B33" s="9" t="s">
        <v>159</v>
      </c>
      <c r="C33" s="154">
        <f>SUM(D33:R33)</f>
        <v>4496</v>
      </c>
      <c r="D33" s="25">
        <v>329</v>
      </c>
      <c r="E33" s="25">
        <v>145</v>
      </c>
      <c r="F33" s="25">
        <v>760</v>
      </c>
      <c r="G33" s="25">
        <v>127</v>
      </c>
      <c r="H33" s="25">
        <v>658</v>
      </c>
      <c r="I33" s="25">
        <v>259</v>
      </c>
      <c r="J33" s="25">
        <v>243</v>
      </c>
      <c r="K33" s="25">
        <v>295</v>
      </c>
      <c r="L33" s="25">
        <v>348</v>
      </c>
      <c r="M33" s="25">
        <v>628</v>
      </c>
      <c r="N33" s="25">
        <v>122</v>
      </c>
      <c r="O33" s="25">
        <v>207</v>
      </c>
      <c r="P33" s="25">
        <v>222</v>
      </c>
      <c r="Q33" s="25">
        <v>0</v>
      </c>
      <c r="R33" s="26">
        <v>153</v>
      </c>
    </row>
    <row r="34" spans="1:18" ht="21">
      <c r="A34" s="20" t="s">
        <v>154</v>
      </c>
      <c r="B34" s="21"/>
      <c r="C34" s="31">
        <f>SUM(D34:R34)</f>
        <v>4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3</v>
      </c>
      <c r="Q34" s="39">
        <v>0</v>
      </c>
      <c r="R34" s="34">
        <v>1</v>
      </c>
    </row>
    <row r="35" ht="21">
      <c r="A35" s="5" t="s">
        <v>160</v>
      </c>
    </row>
  </sheetData>
  <mergeCells count="2">
    <mergeCell ref="A3:B3"/>
    <mergeCell ref="A2:B2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C4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A1" sqref="A1"/>
    </sheetView>
  </sheetViews>
  <sheetFormatPr defaultColWidth="9.140625" defaultRowHeight="21.75"/>
  <cols>
    <col min="1" max="1" width="12.7109375" style="5" customWidth="1"/>
    <col min="2" max="2" width="28.57421875" style="5" customWidth="1"/>
    <col min="3" max="4" width="10.28125" style="5" customWidth="1"/>
    <col min="5" max="6" width="10.7109375" style="5" customWidth="1"/>
    <col min="7" max="8" width="9.7109375" style="5" customWidth="1"/>
    <col min="9" max="10" width="10.7109375" style="5" customWidth="1"/>
    <col min="11" max="12" width="9.7109375" style="5" customWidth="1"/>
    <col min="13" max="13" width="10.7109375" style="62" customWidth="1"/>
    <col min="14" max="14" width="10.7109375" style="5" customWidth="1"/>
    <col min="15" max="16384" width="9.140625" style="5" customWidth="1"/>
  </cols>
  <sheetData>
    <row r="1" spans="1:15" s="4" customFormat="1" ht="23.25" customHeight="1" thickBot="1">
      <c r="A1" s="2" t="s">
        <v>239</v>
      </c>
      <c r="B1" s="3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O1" s="41"/>
    </row>
    <row r="2" spans="1:14" ht="27.75" customHeight="1">
      <c r="A2" s="164" t="s">
        <v>0</v>
      </c>
      <c r="B2" s="165"/>
      <c r="C2" s="161" t="s">
        <v>100</v>
      </c>
      <c r="D2" s="162"/>
      <c r="E2" s="162"/>
      <c r="F2" s="163"/>
      <c r="G2" s="161" t="s">
        <v>102</v>
      </c>
      <c r="H2" s="162"/>
      <c r="I2" s="162"/>
      <c r="J2" s="163"/>
      <c r="K2" s="161" t="s">
        <v>99</v>
      </c>
      <c r="L2" s="162"/>
      <c r="M2" s="162"/>
      <c r="N2" s="163"/>
    </row>
    <row r="3" spans="1:14" ht="41.25" customHeight="1">
      <c r="A3" s="166"/>
      <c r="B3" s="167"/>
      <c r="C3" s="126">
        <v>2552</v>
      </c>
      <c r="D3" s="42">
        <v>2553</v>
      </c>
      <c r="E3" s="42" t="s">
        <v>103</v>
      </c>
      <c r="F3" s="127" t="s">
        <v>104</v>
      </c>
      <c r="G3" s="126">
        <v>2552</v>
      </c>
      <c r="H3" s="42">
        <v>2553</v>
      </c>
      <c r="I3" s="42" t="s">
        <v>103</v>
      </c>
      <c r="J3" s="127" t="s">
        <v>104</v>
      </c>
      <c r="K3" s="126">
        <v>2552</v>
      </c>
      <c r="L3" s="42">
        <v>2553</v>
      </c>
      <c r="M3" s="42" t="s">
        <v>103</v>
      </c>
      <c r="N3" s="127" t="s">
        <v>104</v>
      </c>
    </row>
    <row r="4" spans="1:14" s="7" customFormat="1" ht="21">
      <c r="A4" s="6" t="s">
        <v>9</v>
      </c>
      <c r="B4" s="120"/>
      <c r="C4" s="128">
        <f>+C5+C23</f>
        <v>2292041</v>
      </c>
      <c r="D4" s="43">
        <f>+D5+D23</f>
        <v>2880733</v>
      </c>
      <c r="E4" s="44">
        <f>+D4-C4</f>
        <v>588692</v>
      </c>
      <c r="F4" s="129">
        <f>+E4/C4*100</f>
        <v>25.68418278730616</v>
      </c>
      <c r="G4" s="128">
        <f>+G5+G23</f>
        <v>606901</v>
      </c>
      <c r="H4" s="45">
        <f>+H5+H23</f>
        <v>774589</v>
      </c>
      <c r="I4" s="44">
        <f>+H4-G4</f>
        <v>167688</v>
      </c>
      <c r="J4" s="129">
        <f>+I4/G4*100</f>
        <v>27.63020657405409</v>
      </c>
      <c r="K4" s="128">
        <f>+K5+K23</f>
        <v>1685140</v>
      </c>
      <c r="L4" s="45">
        <f>+L5+L23</f>
        <v>2106144</v>
      </c>
      <c r="M4" s="44">
        <f>+L4-K4</f>
        <v>421004</v>
      </c>
      <c r="N4" s="147">
        <f>+M4/K4*100</f>
        <v>24.983324827610762</v>
      </c>
    </row>
    <row r="5" spans="1:14" s="7" customFormat="1" ht="21">
      <c r="A5" s="46" t="s">
        <v>106</v>
      </c>
      <c r="B5" s="121"/>
      <c r="C5" s="130">
        <f>SUM(C6:C22)</f>
        <v>2227828</v>
      </c>
      <c r="D5" s="47">
        <f>SUM(D6:D22)</f>
        <v>2801946</v>
      </c>
      <c r="E5" s="48">
        <f aca="true" t="shared" si="0" ref="E5:E31">+D5-C5</f>
        <v>574118</v>
      </c>
      <c r="F5" s="131">
        <f aca="true" t="shared" si="1" ref="F5:F31">+E5/C5*100</f>
        <v>25.770301836587024</v>
      </c>
      <c r="G5" s="130">
        <f>SUM(G6:G22)</f>
        <v>596222</v>
      </c>
      <c r="H5" s="47">
        <f>SUM(H6:H22)</f>
        <v>760119</v>
      </c>
      <c r="I5" s="48">
        <f aca="true" t="shared" si="2" ref="I5:I30">+H5-G5</f>
        <v>163897</v>
      </c>
      <c r="J5" s="131">
        <f aca="true" t="shared" si="3" ref="J5:J30">+I5/G5*100</f>
        <v>27.48925735715891</v>
      </c>
      <c r="K5" s="130">
        <f>SUM(K6:K22)</f>
        <v>1631606</v>
      </c>
      <c r="L5" s="47">
        <f>SUM(L6:L22)</f>
        <v>2041827</v>
      </c>
      <c r="M5" s="48">
        <f aca="true" t="shared" si="4" ref="M5:M31">+L5-K5</f>
        <v>410221</v>
      </c>
      <c r="N5" s="148">
        <f aca="true" t="shared" si="5" ref="N5:N31">+M5/K5*100</f>
        <v>25.142160546112237</v>
      </c>
    </row>
    <row r="6" spans="1:14" ht="18.75" customHeight="1">
      <c r="A6" s="8" t="s">
        <v>10</v>
      </c>
      <c r="B6" s="122"/>
      <c r="C6" s="132">
        <f aca="true" t="shared" si="6" ref="C6:C31">+G6+K6</f>
        <v>309150</v>
      </c>
      <c r="D6" s="49">
        <f aca="true" t="shared" si="7" ref="D6:D31">+H6+L6</f>
        <v>465738</v>
      </c>
      <c r="E6" s="50">
        <f t="shared" si="0"/>
        <v>156588</v>
      </c>
      <c r="F6" s="133">
        <f t="shared" si="1"/>
        <v>50.65114022319263</v>
      </c>
      <c r="G6" s="132">
        <v>172892</v>
      </c>
      <c r="H6" s="51">
        <v>255132</v>
      </c>
      <c r="I6" s="50">
        <f t="shared" si="2"/>
        <v>82240</v>
      </c>
      <c r="J6" s="133">
        <f t="shared" si="3"/>
        <v>47.567267427064294</v>
      </c>
      <c r="K6" s="132">
        <v>136258</v>
      </c>
      <c r="L6" s="51">
        <v>210606</v>
      </c>
      <c r="M6" s="50">
        <f t="shared" si="4"/>
        <v>74348</v>
      </c>
      <c r="N6" s="138">
        <f t="shared" si="5"/>
        <v>54.56413568377636</v>
      </c>
    </row>
    <row r="7" spans="1:14" ht="18.75" customHeight="1">
      <c r="A7" s="8" t="s">
        <v>11</v>
      </c>
      <c r="B7" s="122"/>
      <c r="C7" s="132">
        <f t="shared" si="6"/>
        <v>16842</v>
      </c>
      <c r="D7" s="49">
        <f t="shared" si="7"/>
        <v>23568</v>
      </c>
      <c r="E7" s="50">
        <f t="shared" si="0"/>
        <v>6726</v>
      </c>
      <c r="F7" s="133">
        <f t="shared" si="1"/>
        <v>39.93587459921625</v>
      </c>
      <c r="G7" s="132">
        <v>10440</v>
      </c>
      <c r="H7" s="51">
        <v>14671</v>
      </c>
      <c r="I7" s="50">
        <f t="shared" si="2"/>
        <v>4231</v>
      </c>
      <c r="J7" s="133">
        <f t="shared" si="3"/>
        <v>40.52681992337165</v>
      </c>
      <c r="K7" s="132">
        <v>6402</v>
      </c>
      <c r="L7" s="51">
        <v>8897</v>
      </c>
      <c r="M7" s="50">
        <f t="shared" si="4"/>
        <v>2495</v>
      </c>
      <c r="N7" s="138">
        <f t="shared" si="5"/>
        <v>38.97219618869103</v>
      </c>
    </row>
    <row r="8" spans="1:14" ht="18.75" customHeight="1">
      <c r="A8" s="8" t="s">
        <v>12</v>
      </c>
      <c r="B8" s="122"/>
      <c r="C8" s="132">
        <f t="shared" si="6"/>
        <v>206068</v>
      </c>
      <c r="D8" s="49">
        <f t="shared" si="7"/>
        <v>263500</v>
      </c>
      <c r="E8" s="50">
        <f t="shared" si="0"/>
        <v>57432</v>
      </c>
      <c r="F8" s="133">
        <f t="shared" si="1"/>
        <v>27.870411708756333</v>
      </c>
      <c r="G8" s="132">
        <v>63789</v>
      </c>
      <c r="H8" s="51">
        <v>82507</v>
      </c>
      <c r="I8" s="50">
        <f t="shared" si="2"/>
        <v>18718</v>
      </c>
      <c r="J8" s="133">
        <f t="shared" si="3"/>
        <v>29.343617238081798</v>
      </c>
      <c r="K8" s="132">
        <v>142279</v>
      </c>
      <c r="L8" s="51">
        <v>180993</v>
      </c>
      <c r="M8" s="50">
        <f t="shared" si="4"/>
        <v>38714</v>
      </c>
      <c r="N8" s="138">
        <f t="shared" si="5"/>
        <v>27.20991854033273</v>
      </c>
    </row>
    <row r="9" spans="1:14" ht="18.75" customHeight="1">
      <c r="A9" s="8" t="s">
        <v>13</v>
      </c>
      <c r="B9" s="122"/>
      <c r="C9" s="132">
        <f t="shared" si="6"/>
        <v>88</v>
      </c>
      <c r="D9" s="49">
        <f t="shared" si="7"/>
        <v>76</v>
      </c>
      <c r="E9" s="50">
        <f t="shared" si="0"/>
        <v>-12</v>
      </c>
      <c r="F9" s="133">
        <f t="shared" si="1"/>
        <v>-13.636363636363635</v>
      </c>
      <c r="G9" s="132">
        <v>56</v>
      </c>
      <c r="H9" s="51">
        <v>46</v>
      </c>
      <c r="I9" s="50">
        <f t="shared" si="2"/>
        <v>-10</v>
      </c>
      <c r="J9" s="133">
        <f t="shared" si="3"/>
        <v>-17.857142857142858</v>
      </c>
      <c r="K9" s="132">
        <v>32</v>
      </c>
      <c r="L9" s="51">
        <v>30</v>
      </c>
      <c r="M9" s="50">
        <f t="shared" si="4"/>
        <v>-2</v>
      </c>
      <c r="N9" s="138">
        <f t="shared" si="5"/>
        <v>-6.25</v>
      </c>
    </row>
    <row r="10" spans="1:14" ht="18.75" customHeight="1">
      <c r="A10" s="8" t="s">
        <v>14</v>
      </c>
      <c r="B10" s="122"/>
      <c r="C10" s="132">
        <f t="shared" si="6"/>
        <v>0</v>
      </c>
      <c r="D10" s="49">
        <f t="shared" si="7"/>
        <v>0</v>
      </c>
      <c r="E10" s="10">
        <f t="shared" si="0"/>
        <v>0</v>
      </c>
      <c r="F10" s="134">
        <v>0</v>
      </c>
      <c r="G10" s="132">
        <v>0</v>
      </c>
      <c r="H10" s="51">
        <v>0</v>
      </c>
      <c r="I10" s="10">
        <f t="shared" si="2"/>
        <v>0</v>
      </c>
      <c r="J10" s="134">
        <v>0</v>
      </c>
      <c r="K10" s="132">
        <v>0</v>
      </c>
      <c r="L10" s="51">
        <v>0</v>
      </c>
      <c r="M10" s="10">
        <f t="shared" si="4"/>
        <v>0</v>
      </c>
      <c r="N10" s="134">
        <v>0</v>
      </c>
    </row>
    <row r="11" spans="1:14" ht="18.75" customHeight="1">
      <c r="A11" s="8" t="s">
        <v>15</v>
      </c>
      <c r="B11" s="122"/>
      <c r="C11" s="132">
        <f t="shared" si="6"/>
        <v>10926</v>
      </c>
      <c r="D11" s="49">
        <f t="shared" si="7"/>
        <v>8801</v>
      </c>
      <c r="E11" s="50">
        <f t="shared" si="0"/>
        <v>-2125</v>
      </c>
      <c r="F11" s="133">
        <f t="shared" si="1"/>
        <v>-19.44902068460553</v>
      </c>
      <c r="G11" s="132">
        <v>10850</v>
      </c>
      <c r="H11" s="51">
        <v>8564</v>
      </c>
      <c r="I11" s="50">
        <f t="shared" si="2"/>
        <v>-2286</v>
      </c>
      <c r="J11" s="133">
        <f t="shared" si="3"/>
        <v>-21.069124423963135</v>
      </c>
      <c r="K11" s="132">
        <v>76</v>
      </c>
      <c r="L11" s="51">
        <v>237</v>
      </c>
      <c r="M11" s="50">
        <f t="shared" si="4"/>
        <v>161</v>
      </c>
      <c r="N11" s="138">
        <f t="shared" si="5"/>
        <v>211.84210526315786</v>
      </c>
    </row>
    <row r="12" spans="1:14" ht="18.75" customHeight="1">
      <c r="A12" s="8" t="s">
        <v>16</v>
      </c>
      <c r="B12" s="122"/>
      <c r="C12" s="132">
        <f t="shared" si="6"/>
        <v>119</v>
      </c>
      <c r="D12" s="49">
        <f t="shared" si="7"/>
        <v>90</v>
      </c>
      <c r="E12" s="50">
        <f t="shared" si="0"/>
        <v>-29</v>
      </c>
      <c r="F12" s="133">
        <f t="shared" si="1"/>
        <v>-24.369747899159663</v>
      </c>
      <c r="G12" s="132">
        <v>85</v>
      </c>
      <c r="H12" s="51">
        <v>76</v>
      </c>
      <c r="I12" s="50">
        <f t="shared" si="2"/>
        <v>-9</v>
      </c>
      <c r="J12" s="133">
        <f t="shared" si="3"/>
        <v>-10.588235294117647</v>
      </c>
      <c r="K12" s="132">
        <v>34</v>
      </c>
      <c r="L12" s="51">
        <v>14</v>
      </c>
      <c r="M12" s="50">
        <f t="shared" si="4"/>
        <v>-20</v>
      </c>
      <c r="N12" s="138">
        <f t="shared" si="5"/>
        <v>-58.82352941176471</v>
      </c>
    </row>
    <row r="13" spans="1:14" ht="18.75" customHeight="1">
      <c r="A13" s="8" t="s">
        <v>17</v>
      </c>
      <c r="B13" s="122"/>
      <c r="C13" s="132">
        <f t="shared" si="6"/>
        <v>181</v>
      </c>
      <c r="D13" s="49">
        <f t="shared" si="7"/>
        <v>186</v>
      </c>
      <c r="E13" s="50">
        <f t="shared" si="0"/>
        <v>5</v>
      </c>
      <c r="F13" s="133">
        <f t="shared" si="1"/>
        <v>2.7624309392265194</v>
      </c>
      <c r="G13" s="132">
        <v>13</v>
      </c>
      <c r="H13" s="51">
        <v>2</v>
      </c>
      <c r="I13" s="50">
        <f t="shared" si="2"/>
        <v>-11</v>
      </c>
      <c r="J13" s="133">
        <f t="shared" si="3"/>
        <v>-84.61538461538461</v>
      </c>
      <c r="K13" s="132">
        <v>168</v>
      </c>
      <c r="L13" s="51">
        <v>184</v>
      </c>
      <c r="M13" s="50">
        <f t="shared" si="4"/>
        <v>16</v>
      </c>
      <c r="N13" s="138">
        <f t="shared" si="5"/>
        <v>9.523809523809524</v>
      </c>
    </row>
    <row r="14" spans="1:14" ht="18.75" customHeight="1">
      <c r="A14" s="8" t="s">
        <v>18</v>
      </c>
      <c r="B14" s="122"/>
      <c r="C14" s="132">
        <f t="shared" si="6"/>
        <v>147</v>
      </c>
      <c r="D14" s="49">
        <f t="shared" si="7"/>
        <v>107</v>
      </c>
      <c r="E14" s="50">
        <f t="shared" si="0"/>
        <v>-40</v>
      </c>
      <c r="F14" s="133">
        <f t="shared" si="1"/>
        <v>-27.2108843537415</v>
      </c>
      <c r="G14" s="132">
        <v>133</v>
      </c>
      <c r="H14" s="51">
        <v>40</v>
      </c>
      <c r="I14" s="50">
        <f t="shared" si="2"/>
        <v>-93</v>
      </c>
      <c r="J14" s="133">
        <f t="shared" si="3"/>
        <v>-69.92481203007519</v>
      </c>
      <c r="K14" s="132">
        <v>14</v>
      </c>
      <c r="L14" s="51">
        <v>67</v>
      </c>
      <c r="M14" s="50">
        <f t="shared" si="4"/>
        <v>53</v>
      </c>
      <c r="N14" s="138">
        <f t="shared" si="5"/>
        <v>378.57142857142856</v>
      </c>
    </row>
    <row r="15" spans="1:14" ht="18.75" customHeight="1">
      <c r="A15" s="8" t="s">
        <v>19</v>
      </c>
      <c r="B15" s="122"/>
      <c r="C15" s="132">
        <f t="shared" si="6"/>
        <v>33</v>
      </c>
      <c r="D15" s="49">
        <f t="shared" si="7"/>
        <v>27</v>
      </c>
      <c r="E15" s="50">
        <f t="shared" si="0"/>
        <v>-6</v>
      </c>
      <c r="F15" s="133">
        <f t="shared" si="1"/>
        <v>-18.181818181818183</v>
      </c>
      <c r="G15" s="132">
        <v>31</v>
      </c>
      <c r="H15" s="51">
        <v>22</v>
      </c>
      <c r="I15" s="50">
        <f t="shared" si="2"/>
        <v>-9</v>
      </c>
      <c r="J15" s="133">
        <f t="shared" si="3"/>
        <v>-29.03225806451613</v>
      </c>
      <c r="K15" s="132">
        <v>2</v>
      </c>
      <c r="L15" s="51">
        <v>5</v>
      </c>
      <c r="M15" s="50">
        <f t="shared" si="4"/>
        <v>3</v>
      </c>
      <c r="N15" s="133">
        <f t="shared" si="5"/>
        <v>150</v>
      </c>
    </row>
    <row r="16" spans="1:14" ht="18.75" customHeight="1">
      <c r="A16" s="12" t="s">
        <v>20</v>
      </c>
      <c r="B16" s="122"/>
      <c r="C16" s="132">
        <f t="shared" si="6"/>
        <v>0</v>
      </c>
      <c r="D16" s="49">
        <f t="shared" si="7"/>
        <v>3</v>
      </c>
      <c r="E16" s="50">
        <f t="shared" si="0"/>
        <v>3</v>
      </c>
      <c r="F16" s="133">
        <v>100</v>
      </c>
      <c r="G16" s="132">
        <v>0</v>
      </c>
      <c r="H16" s="51">
        <v>2</v>
      </c>
      <c r="I16" s="50">
        <f t="shared" si="2"/>
        <v>2</v>
      </c>
      <c r="J16" s="133">
        <v>100</v>
      </c>
      <c r="K16" s="132">
        <v>0</v>
      </c>
      <c r="L16" s="51">
        <v>1</v>
      </c>
      <c r="M16" s="119">
        <f t="shared" si="4"/>
        <v>1</v>
      </c>
      <c r="N16" s="149">
        <v>100</v>
      </c>
    </row>
    <row r="17" spans="1:14" ht="18.75" customHeight="1">
      <c r="A17" s="12" t="s">
        <v>21</v>
      </c>
      <c r="B17" s="122"/>
      <c r="C17" s="132">
        <f t="shared" si="6"/>
        <v>1635807</v>
      </c>
      <c r="D17" s="49">
        <f t="shared" si="7"/>
        <v>1978907</v>
      </c>
      <c r="E17" s="50">
        <f t="shared" si="0"/>
        <v>343100</v>
      </c>
      <c r="F17" s="133">
        <f t="shared" si="1"/>
        <v>20.974356999328162</v>
      </c>
      <c r="G17" s="132">
        <v>328366</v>
      </c>
      <c r="H17" s="51">
        <v>386474</v>
      </c>
      <c r="I17" s="50">
        <f t="shared" si="2"/>
        <v>58108</v>
      </c>
      <c r="J17" s="133">
        <f t="shared" si="3"/>
        <v>17.696107392360965</v>
      </c>
      <c r="K17" s="132">
        <v>1307441</v>
      </c>
      <c r="L17" s="51">
        <v>1592433</v>
      </c>
      <c r="M17" s="50">
        <f t="shared" si="4"/>
        <v>284992</v>
      </c>
      <c r="N17" s="138">
        <f t="shared" si="5"/>
        <v>21.797694886423173</v>
      </c>
    </row>
    <row r="18" spans="1:14" ht="18.75" customHeight="1">
      <c r="A18" s="12" t="s">
        <v>22</v>
      </c>
      <c r="B18" s="122"/>
      <c r="C18" s="132">
        <f t="shared" si="6"/>
        <v>42254</v>
      </c>
      <c r="D18" s="49">
        <f t="shared" si="7"/>
        <v>54395</v>
      </c>
      <c r="E18" s="50">
        <f t="shared" si="0"/>
        <v>12141</v>
      </c>
      <c r="F18" s="133">
        <f t="shared" si="1"/>
        <v>28.73337435509064</v>
      </c>
      <c r="G18" s="132">
        <v>8100</v>
      </c>
      <c r="H18" s="51">
        <v>11088</v>
      </c>
      <c r="I18" s="50">
        <f t="shared" si="2"/>
        <v>2988</v>
      </c>
      <c r="J18" s="133">
        <f t="shared" si="3"/>
        <v>36.888888888888886</v>
      </c>
      <c r="K18" s="132">
        <v>34154</v>
      </c>
      <c r="L18" s="51">
        <v>43307</v>
      </c>
      <c r="M18" s="50">
        <f t="shared" si="4"/>
        <v>9153</v>
      </c>
      <c r="N18" s="138">
        <f t="shared" si="5"/>
        <v>26.799203607190957</v>
      </c>
    </row>
    <row r="19" spans="1:14" ht="18.75" customHeight="1">
      <c r="A19" s="12" t="s">
        <v>23</v>
      </c>
      <c r="B19" s="122"/>
      <c r="C19" s="132">
        <f t="shared" si="6"/>
        <v>638</v>
      </c>
      <c r="D19" s="49">
        <f t="shared" si="7"/>
        <v>733</v>
      </c>
      <c r="E19" s="50">
        <f t="shared" si="0"/>
        <v>95</v>
      </c>
      <c r="F19" s="133">
        <f t="shared" si="1"/>
        <v>14.890282131661442</v>
      </c>
      <c r="G19" s="132">
        <v>177</v>
      </c>
      <c r="H19" s="51">
        <v>175</v>
      </c>
      <c r="I19" s="50">
        <f t="shared" si="2"/>
        <v>-2</v>
      </c>
      <c r="J19" s="133">
        <f t="shared" si="3"/>
        <v>-1.1299435028248588</v>
      </c>
      <c r="K19" s="132">
        <v>461</v>
      </c>
      <c r="L19" s="51">
        <v>558</v>
      </c>
      <c r="M19" s="50">
        <f t="shared" si="4"/>
        <v>97</v>
      </c>
      <c r="N19" s="138">
        <f t="shared" si="5"/>
        <v>21.0412147505423</v>
      </c>
    </row>
    <row r="20" spans="1:14" ht="18.75" customHeight="1">
      <c r="A20" s="12" t="s">
        <v>24</v>
      </c>
      <c r="B20" s="122"/>
      <c r="C20" s="132">
        <f t="shared" si="6"/>
        <v>2927</v>
      </c>
      <c r="D20" s="49">
        <f t="shared" si="7"/>
        <v>3183</v>
      </c>
      <c r="E20" s="50">
        <f t="shared" si="0"/>
        <v>256</v>
      </c>
      <c r="F20" s="133">
        <f t="shared" si="1"/>
        <v>8.746156474205671</v>
      </c>
      <c r="G20" s="132">
        <v>0</v>
      </c>
      <c r="H20" s="51">
        <v>0</v>
      </c>
      <c r="I20" s="10">
        <f t="shared" si="2"/>
        <v>0</v>
      </c>
      <c r="J20" s="134">
        <v>0</v>
      </c>
      <c r="K20" s="132">
        <v>2927</v>
      </c>
      <c r="L20" s="51">
        <v>3183</v>
      </c>
      <c r="M20" s="50">
        <f t="shared" si="4"/>
        <v>256</v>
      </c>
      <c r="N20" s="138">
        <f t="shared" si="5"/>
        <v>8.746156474205671</v>
      </c>
    </row>
    <row r="21" spans="1:14" ht="18.75" customHeight="1">
      <c r="A21" s="12" t="s">
        <v>25</v>
      </c>
      <c r="B21" s="122"/>
      <c r="C21" s="132">
        <f t="shared" si="6"/>
        <v>300</v>
      </c>
      <c r="D21" s="49">
        <f t="shared" si="7"/>
        <v>219</v>
      </c>
      <c r="E21" s="50">
        <f t="shared" si="0"/>
        <v>-81</v>
      </c>
      <c r="F21" s="133">
        <f t="shared" si="1"/>
        <v>-27</v>
      </c>
      <c r="G21" s="132">
        <v>180</v>
      </c>
      <c r="H21" s="51">
        <v>103</v>
      </c>
      <c r="I21" s="50">
        <f t="shared" si="2"/>
        <v>-77</v>
      </c>
      <c r="J21" s="133">
        <f t="shared" si="3"/>
        <v>-42.77777777777778</v>
      </c>
      <c r="K21" s="132">
        <v>120</v>
      </c>
      <c r="L21" s="51">
        <v>116</v>
      </c>
      <c r="M21" s="50">
        <f t="shared" si="4"/>
        <v>-4</v>
      </c>
      <c r="N21" s="138">
        <f t="shared" si="5"/>
        <v>-3.3333333333333335</v>
      </c>
    </row>
    <row r="22" spans="1:14" ht="18.75" customHeight="1">
      <c r="A22" s="12" t="s">
        <v>109</v>
      </c>
      <c r="B22" s="122"/>
      <c r="C22" s="132">
        <f t="shared" si="6"/>
        <v>2348</v>
      </c>
      <c r="D22" s="49">
        <f t="shared" si="7"/>
        <v>2413</v>
      </c>
      <c r="E22" s="50">
        <f t="shared" si="0"/>
        <v>65</v>
      </c>
      <c r="F22" s="133">
        <f t="shared" si="1"/>
        <v>2.768313458262351</v>
      </c>
      <c r="G22" s="132">
        <v>1110</v>
      </c>
      <c r="H22" s="51">
        <v>1217</v>
      </c>
      <c r="I22" s="50">
        <f t="shared" si="2"/>
        <v>107</v>
      </c>
      <c r="J22" s="133">
        <f t="shared" si="3"/>
        <v>9.63963963963964</v>
      </c>
      <c r="K22" s="132">
        <v>1238</v>
      </c>
      <c r="L22" s="51">
        <v>1196</v>
      </c>
      <c r="M22" s="50">
        <f t="shared" si="4"/>
        <v>-42</v>
      </c>
      <c r="N22" s="133">
        <f t="shared" si="5"/>
        <v>-3.392568659127625</v>
      </c>
    </row>
    <row r="23" spans="1:14" s="7" customFormat="1" ht="21">
      <c r="A23" s="46" t="s">
        <v>26</v>
      </c>
      <c r="B23" s="121"/>
      <c r="C23" s="130">
        <f>+C24+C28+C31</f>
        <v>64213</v>
      </c>
      <c r="D23" s="52">
        <f>+D24+D28+D31</f>
        <v>78787</v>
      </c>
      <c r="E23" s="53">
        <f t="shared" si="0"/>
        <v>14574</v>
      </c>
      <c r="F23" s="135">
        <f t="shared" si="1"/>
        <v>22.696338747605623</v>
      </c>
      <c r="G23" s="130">
        <f>+G24+G28+G31</f>
        <v>10679</v>
      </c>
      <c r="H23" s="52">
        <f>+H24+H28+H31</f>
        <v>14470</v>
      </c>
      <c r="I23" s="53">
        <f t="shared" si="2"/>
        <v>3791</v>
      </c>
      <c r="J23" s="135">
        <f t="shared" si="3"/>
        <v>35.49957861222961</v>
      </c>
      <c r="K23" s="130">
        <f>+K24+K28+K31</f>
        <v>53534</v>
      </c>
      <c r="L23" s="52">
        <f>+L24+L28+L31</f>
        <v>64317</v>
      </c>
      <c r="M23" s="53">
        <f t="shared" si="4"/>
        <v>10783</v>
      </c>
      <c r="N23" s="148">
        <f t="shared" si="5"/>
        <v>20.14233944782755</v>
      </c>
    </row>
    <row r="24" spans="1:14" ht="19.5" customHeight="1">
      <c r="A24" s="54" t="s">
        <v>27</v>
      </c>
      <c r="B24" s="123"/>
      <c r="C24" s="136">
        <f>SUM(C25:C27)</f>
        <v>9930</v>
      </c>
      <c r="D24" s="55">
        <f>SUM(D25:D27)</f>
        <v>14225</v>
      </c>
      <c r="E24" s="56">
        <f t="shared" si="0"/>
        <v>4295</v>
      </c>
      <c r="F24" s="137">
        <f t="shared" si="1"/>
        <v>43.2527693856999</v>
      </c>
      <c r="G24" s="136">
        <f>SUM(G25:G27)</f>
        <v>3703</v>
      </c>
      <c r="H24" s="55">
        <f>SUM(H25:H27)</f>
        <v>6678</v>
      </c>
      <c r="I24" s="56">
        <f t="shared" si="2"/>
        <v>2975</v>
      </c>
      <c r="J24" s="137">
        <f t="shared" si="3"/>
        <v>80.34026465028356</v>
      </c>
      <c r="K24" s="136">
        <f>SUM(K25:K27)</f>
        <v>6227</v>
      </c>
      <c r="L24" s="55">
        <f>SUM(L25:L27)</f>
        <v>7547</v>
      </c>
      <c r="M24" s="56">
        <f t="shared" si="4"/>
        <v>1320</v>
      </c>
      <c r="N24" s="150">
        <f t="shared" si="5"/>
        <v>21.19800867191264</v>
      </c>
    </row>
    <row r="25" spans="1:14" ht="18.75" customHeight="1">
      <c r="A25" s="18" t="s">
        <v>28</v>
      </c>
      <c r="B25" s="122" t="s">
        <v>29</v>
      </c>
      <c r="C25" s="132">
        <f t="shared" si="6"/>
        <v>6118</v>
      </c>
      <c r="D25" s="57">
        <f t="shared" si="7"/>
        <v>10122</v>
      </c>
      <c r="E25" s="58">
        <f t="shared" si="0"/>
        <v>4004</v>
      </c>
      <c r="F25" s="138">
        <f t="shared" si="1"/>
        <v>65.44622425629291</v>
      </c>
      <c r="G25" s="132">
        <v>2628</v>
      </c>
      <c r="H25" s="59">
        <v>5645</v>
      </c>
      <c r="I25" s="58">
        <f t="shared" si="2"/>
        <v>3017</v>
      </c>
      <c r="J25" s="138">
        <f t="shared" si="3"/>
        <v>114.80213089802132</v>
      </c>
      <c r="K25" s="132">
        <v>3490</v>
      </c>
      <c r="L25" s="59">
        <v>4477</v>
      </c>
      <c r="M25" s="58">
        <f t="shared" si="4"/>
        <v>987</v>
      </c>
      <c r="N25" s="138">
        <f t="shared" si="5"/>
        <v>28.280802292263612</v>
      </c>
    </row>
    <row r="26" spans="1:14" ht="18.75" customHeight="1">
      <c r="A26" s="12"/>
      <c r="B26" s="122" t="s">
        <v>30</v>
      </c>
      <c r="C26" s="132">
        <f t="shared" si="6"/>
        <v>3105</v>
      </c>
      <c r="D26" s="57">
        <f t="shared" si="7"/>
        <v>3455</v>
      </c>
      <c r="E26" s="58">
        <f t="shared" si="0"/>
        <v>350</v>
      </c>
      <c r="F26" s="138">
        <f t="shared" si="1"/>
        <v>11.272141706924316</v>
      </c>
      <c r="G26" s="132">
        <v>912</v>
      </c>
      <c r="H26" s="59">
        <v>920</v>
      </c>
      <c r="I26" s="58">
        <f t="shared" si="2"/>
        <v>8</v>
      </c>
      <c r="J26" s="138">
        <f t="shared" si="3"/>
        <v>0.8771929824561403</v>
      </c>
      <c r="K26" s="132">
        <v>2193</v>
      </c>
      <c r="L26" s="59">
        <v>2535</v>
      </c>
      <c r="M26" s="58">
        <f t="shared" si="4"/>
        <v>342</v>
      </c>
      <c r="N26" s="138">
        <f t="shared" si="5"/>
        <v>15.595075239398085</v>
      </c>
    </row>
    <row r="27" spans="1:14" ht="18.75" customHeight="1">
      <c r="A27" s="12"/>
      <c r="B27" s="122" t="s">
        <v>31</v>
      </c>
      <c r="C27" s="132">
        <f t="shared" si="6"/>
        <v>707</v>
      </c>
      <c r="D27" s="57">
        <f t="shared" si="7"/>
        <v>648</v>
      </c>
      <c r="E27" s="58">
        <f t="shared" si="0"/>
        <v>-59</v>
      </c>
      <c r="F27" s="138">
        <f t="shared" si="1"/>
        <v>-8.345120226308344</v>
      </c>
      <c r="G27" s="132">
        <v>163</v>
      </c>
      <c r="H27" s="59">
        <v>113</v>
      </c>
      <c r="I27" s="58">
        <f t="shared" si="2"/>
        <v>-50</v>
      </c>
      <c r="J27" s="138">
        <f t="shared" si="3"/>
        <v>-30.67484662576687</v>
      </c>
      <c r="K27" s="132">
        <v>544</v>
      </c>
      <c r="L27" s="59">
        <v>535</v>
      </c>
      <c r="M27" s="58">
        <f t="shared" si="4"/>
        <v>-9</v>
      </c>
      <c r="N27" s="138">
        <f t="shared" si="5"/>
        <v>-1.6544117647058825</v>
      </c>
    </row>
    <row r="28" spans="1:14" ht="19.5" customHeight="1">
      <c r="A28" s="54" t="s">
        <v>32</v>
      </c>
      <c r="B28" s="123"/>
      <c r="C28" s="136">
        <f>SUM(C29:C30)</f>
        <v>54013</v>
      </c>
      <c r="D28" s="55">
        <f>SUM(D29:D30)</f>
        <v>64299</v>
      </c>
      <c r="E28" s="56">
        <f t="shared" si="0"/>
        <v>10286</v>
      </c>
      <c r="F28" s="137">
        <f t="shared" si="1"/>
        <v>19.04356358654398</v>
      </c>
      <c r="G28" s="136">
        <f>SUM(G29:G30)</f>
        <v>6976</v>
      </c>
      <c r="H28" s="55">
        <f>SUM(H29:H30)</f>
        <v>7792</v>
      </c>
      <c r="I28" s="56">
        <f t="shared" si="2"/>
        <v>816</v>
      </c>
      <c r="J28" s="137">
        <f t="shared" si="3"/>
        <v>11.697247706422019</v>
      </c>
      <c r="K28" s="136">
        <f>SUM(K29:K30)</f>
        <v>47037</v>
      </c>
      <c r="L28" s="55">
        <f>SUM(L29:L30)</f>
        <v>56507</v>
      </c>
      <c r="M28" s="56">
        <f t="shared" si="4"/>
        <v>9470</v>
      </c>
      <c r="N28" s="150">
        <f t="shared" si="5"/>
        <v>20.13308671896592</v>
      </c>
    </row>
    <row r="29" spans="1:14" ht="18.75" customHeight="1">
      <c r="A29" s="18" t="s">
        <v>28</v>
      </c>
      <c r="B29" s="122" t="s">
        <v>30</v>
      </c>
      <c r="C29" s="132">
        <f t="shared" si="6"/>
        <v>11889</v>
      </c>
      <c r="D29" s="49">
        <f t="shared" si="7"/>
        <v>16161</v>
      </c>
      <c r="E29" s="50">
        <f t="shared" si="0"/>
        <v>4272</v>
      </c>
      <c r="F29" s="133">
        <f t="shared" si="1"/>
        <v>35.932374463790055</v>
      </c>
      <c r="G29" s="132">
        <v>3578</v>
      </c>
      <c r="H29" s="51">
        <v>4480</v>
      </c>
      <c r="I29" s="50">
        <f t="shared" si="2"/>
        <v>902</v>
      </c>
      <c r="J29" s="133">
        <f t="shared" si="3"/>
        <v>25.209614309670208</v>
      </c>
      <c r="K29" s="132">
        <v>8311</v>
      </c>
      <c r="L29" s="51">
        <v>11681</v>
      </c>
      <c r="M29" s="50">
        <f t="shared" si="4"/>
        <v>3370</v>
      </c>
      <c r="N29" s="138">
        <f t="shared" si="5"/>
        <v>40.54867043677054</v>
      </c>
    </row>
    <row r="30" spans="1:14" ht="18.75" customHeight="1">
      <c r="A30" s="12"/>
      <c r="B30" s="122" t="s">
        <v>31</v>
      </c>
      <c r="C30" s="132">
        <f t="shared" si="6"/>
        <v>42124</v>
      </c>
      <c r="D30" s="49">
        <f t="shared" si="7"/>
        <v>48138</v>
      </c>
      <c r="E30" s="50">
        <f t="shared" si="0"/>
        <v>6014</v>
      </c>
      <c r="F30" s="133">
        <f t="shared" si="1"/>
        <v>14.276896780932486</v>
      </c>
      <c r="G30" s="132">
        <v>3398</v>
      </c>
      <c r="H30" s="51">
        <v>3312</v>
      </c>
      <c r="I30" s="50">
        <f t="shared" si="2"/>
        <v>-86</v>
      </c>
      <c r="J30" s="133">
        <f t="shared" si="3"/>
        <v>-2.530900529723367</v>
      </c>
      <c r="K30" s="132">
        <v>38726</v>
      </c>
      <c r="L30" s="51">
        <v>44826</v>
      </c>
      <c r="M30" s="50">
        <f t="shared" si="4"/>
        <v>6100</v>
      </c>
      <c r="N30" s="138">
        <f t="shared" si="5"/>
        <v>15.751691370138927</v>
      </c>
    </row>
    <row r="31" spans="1:14" ht="21" customHeight="1" thickBot="1">
      <c r="A31" s="60" t="s">
        <v>105</v>
      </c>
      <c r="B31" s="124"/>
      <c r="C31" s="139">
        <f t="shared" si="6"/>
        <v>270</v>
      </c>
      <c r="D31" s="140">
        <f t="shared" si="7"/>
        <v>263</v>
      </c>
      <c r="E31" s="141">
        <f t="shared" si="0"/>
        <v>-7</v>
      </c>
      <c r="F31" s="142">
        <f t="shared" si="1"/>
        <v>-2.5925925925925926</v>
      </c>
      <c r="G31" s="143">
        <v>0</v>
      </c>
      <c r="H31" s="144">
        <v>0</v>
      </c>
      <c r="I31" s="145">
        <v>0</v>
      </c>
      <c r="J31" s="146">
        <v>0</v>
      </c>
      <c r="K31" s="139">
        <v>270</v>
      </c>
      <c r="L31" s="140">
        <v>263</v>
      </c>
      <c r="M31" s="141">
        <f t="shared" si="4"/>
        <v>-7</v>
      </c>
      <c r="N31" s="151">
        <f t="shared" si="5"/>
        <v>-2.5925925925925926</v>
      </c>
    </row>
    <row r="32" spans="1:13" ht="21">
      <c r="A32" s="7"/>
      <c r="M32" s="61"/>
    </row>
  </sheetData>
  <mergeCells count="4">
    <mergeCell ref="K2:N2"/>
    <mergeCell ref="A2:B3"/>
    <mergeCell ref="C2:F2"/>
    <mergeCell ref="G2:J2"/>
  </mergeCells>
  <printOptions horizontalCentered="1"/>
  <pageMargins left="0.7874015748031497" right="0.7874015748031497" top="0.5905511811023623" bottom="0.1968503937007874" header="0.1968503937007874" footer="0.118110236220472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กรมการขนส่งทางบก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ฝ่ายสถิติ</dc:creator>
  <cp:keywords/>
  <dc:description/>
  <cp:lastModifiedBy>Home Used Only</cp:lastModifiedBy>
  <cp:lastPrinted>2011-01-21T08:25:06Z</cp:lastPrinted>
  <dcterms:created xsi:type="dcterms:W3CDTF">2000-04-21T06:56:22Z</dcterms:created>
  <dcterms:modified xsi:type="dcterms:W3CDTF">2011-03-24T06:48:05Z</dcterms:modified>
  <cp:category/>
  <cp:version/>
  <cp:contentType/>
  <cp:contentStatus/>
</cp:coreProperties>
</file>