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9440" windowHeight="7695" activeTab="0"/>
  </bookViews>
  <sheets>
    <sheet name="รายเดือน" sheetId="1" r:id="rId1"/>
  </sheets>
  <definedNames>
    <definedName name="_xlnm.Print_Titles" localSheetId="0">'รายเดือน'!$A:$A,'รายเดือน'!$5:$6</definedName>
  </definedNames>
  <calcPr fullCalcOnLoad="1"/>
</workbook>
</file>

<file path=xl/sharedStrings.xml><?xml version="1.0" encoding="utf-8"?>
<sst xmlns="http://schemas.openxmlformats.org/spreadsheetml/2006/main" count="177" uniqueCount="177">
  <si>
    <t>พย. 49</t>
  </si>
  <si>
    <t>พย. 48</t>
  </si>
  <si>
    <t>เม.ย.51</t>
  </si>
  <si>
    <t>พ.ค.51</t>
  </si>
  <si>
    <t>มิ.ย.51</t>
  </si>
  <si>
    <t>ก.ค.51</t>
  </si>
  <si>
    <t>ส.ค.51</t>
  </si>
  <si>
    <t>ก.ย.51</t>
  </si>
  <si>
    <t>ธ.ค.52</t>
  </si>
  <si>
    <t>ม.ค.52</t>
  </si>
  <si>
    <t>ก.พ.52</t>
  </si>
  <si>
    <t>พ.ย.51</t>
  </si>
  <si>
    <t>ต.ค.51</t>
  </si>
  <si>
    <t>มี.ค.52</t>
  </si>
  <si>
    <t>เม.ย.52</t>
  </si>
  <si>
    <t>พ.ค.52</t>
  </si>
  <si>
    <t>มิ.ย. 52</t>
  </si>
  <si>
    <t>ก.ค. 52</t>
  </si>
  <si>
    <t>ส.ค. 52</t>
  </si>
  <si>
    <t>ก.ย. 52</t>
  </si>
  <si>
    <t>ต.ค.52</t>
  </si>
  <si>
    <t>พ.ย.52</t>
  </si>
  <si>
    <t>ม.ค.53</t>
  </si>
  <si>
    <t>ก.พ.53</t>
  </si>
  <si>
    <t>มี.ค.53</t>
  </si>
  <si>
    <t>เม.ย.53</t>
  </si>
  <si>
    <t>พ.ค.53</t>
  </si>
  <si>
    <t>มิ.ย. 53</t>
  </si>
  <si>
    <t>ก.ค. 53</t>
  </si>
  <si>
    <t>ส.ค. 53</t>
  </si>
  <si>
    <t>ก.ย. 53</t>
  </si>
  <si>
    <t>ก.ย. 54</t>
  </si>
  <si>
    <t>ต.ค.53</t>
  </si>
  <si>
    <t>พ.ย.53</t>
  </si>
  <si>
    <t>ม.ค.54</t>
  </si>
  <si>
    <t>ก.พ.54</t>
  </si>
  <si>
    <t>มี.ค.54</t>
  </si>
  <si>
    <t>เม.ย.54</t>
  </si>
  <si>
    <t>พ.ค.54</t>
  </si>
  <si>
    <t>มิ.ย. 54</t>
  </si>
  <si>
    <t>ก.ค. 54</t>
  </si>
  <si>
    <t>ส.ค. 54</t>
  </si>
  <si>
    <t xml:space="preserve">   - รายจ่ายประจำ</t>
  </si>
  <si>
    <t xml:space="preserve">   - รายจ่ายลงทุน</t>
  </si>
  <si>
    <t>ธ.ค.53</t>
  </si>
  <si>
    <t xml:space="preserve">             ปีงบประมาณ 2549</t>
  </si>
  <si>
    <t xml:space="preserve">          ปีงบประมาณ 2550</t>
  </si>
  <si>
    <t xml:space="preserve">        ปีงบประมาณ 2551</t>
  </si>
  <si>
    <t xml:space="preserve">        ปีงบประมาณ 2552</t>
  </si>
  <si>
    <t xml:space="preserve">        ปีงบประมาณ 2553</t>
  </si>
  <si>
    <t xml:space="preserve">        ปีงบประมาณ 2554</t>
  </si>
  <si>
    <t xml:space="preserve">   1.1 รายจ่ายปีปัจจุบัน</t>
  </si>
  <si>
    <t xml:space="preserve">   1.2 รายจ่ายจากปีก่อน</t>
  </si>
  <si>
    <t>1. รายจ่ายรวม (1.1+1.2)</t>
  </si>
  <si>
    <t xml:space="preserve">   - รายจ่ายประจำสะสม</t>
  </si>
  <si>
    <t xml:space="preserve">   - รายจ่ายลงทุนสะสม</t>
  </si>
  <si>
    <t xml:space="preserve">   2.1 รายจ่ายปีปัจจุบันสะสม</t>
  </si>
  <si>
    <t xml:space="preserve">   2.2 รายจ่ายจากปีก่อนสะสม</t>
  </si>
  <si>
    <t>2. รายจ่ายรวมสะสม (2.1+2.2)</t>
  </si>
  <si>
    <t>3. วงเงินงบประมาณรวม (3.1+3.2)</t>
  </si>
  <si>
    <t xml:space="preserve">   3.1 วงเงินงบประมาณปีปัจจุบัน</t>
  </si>
  <si>
    <t xml:space="preserve">   3.2 วงเงินงบประมาณปีก่อน</t>
  </si>
  <si>
    <t xml:space="preserve">   - วงเงินงบประมาณรายจ่ายประจำ</t>
  </si>
  <si>
    <t xml:space="preserve">   - วงเงินงบประมาณรายจ่ายลงทุน</t>
  </si>
  <si>
    <t>FIT_D105</t>
  </si>
  <si>
    <t xml:space="preserve">ผลการเบิกจ่ายงบประมาณ </t>
  </si>
  <si>
    <t>หน่วย:ล้านบาท</t>
  </si>
  <si>
    <t>ธ.ค.51</t>
  </si>
  <si>
    <t xml:space="preserve">                 1. สพฐ. มีการโอนงบประมาณรายจ่ายเพิ่มเติมไปเป็นงบประมาณรายจ่ายประจำปี จำนวน 12.86 ล้านบาท</t>
  </si>
  <si>
    <t xml:space="preserve">                 2. สนง. พระพุทธศาสนา มีการโอนงบประมาณรายจ่ายเพิ่มเติมไปเป็นงบประมาณรายจ่ายประจำปี 0.58 ล้านบาท</t>
  </si>
  <si>
    <t xml:space="preserve">                 3. รฟท. มีการโอนงบประมาณรายจ่ายเพิ่มเติมไปเป็นงบประมาณรายจ่ายประจำปี 0.25 ล้านบาท</t>
  </si>
  <si>
    <t xml:space="preserve">        ปีงบประมาณ 2555</t>
  </si>
  <si>
    <t>มิ.ย.55</t>
  </si>
  <si>
    <t>พ.ค.55</t>
  </si>
  <si>
    <t>เม.ย.55</t>
  </si>
  <si>
    <t>ก.ค.55</t>
  </si>
  <si>
    <t>ส.ค.55</t>
  </si>
  <si>
    <t>ก.ย.55</t>
  </si>
  <si>
    <t xml:space="preserve">        ปีงบประมาณ 2556</t>
  </si>
  <si>
    <t>เม.ย.56</t>
  </si>
  <si>
    <t>พ.ค.56</t>
  </si>
  <si>
    <t>มิ.ย.56</t>
  </si>
  <si>
    <t>ก.ค.56</t>
  </si>
  <si>
    <t>ส.ค.56</t>
  </si>
  <si>
    <t>ก.ย.56</t>
  </si>
  <si>
    <t xml:space="preserve">        ปีงบประมาณ 2557</t>
  </si>
  <si>
    <t>เม.ย.57</t>
  </si>
  <si>
    <t>พ.ค.57</t>
  </si>
  <si>
    <t>มิ.ย.57</t>
  </si>
  <si>
    <t>ก.ค.57</t>
  </si>
  <si>
    <t>ส.ค.57</t>
  </si>
  <si>
    <t>ก.ย.57</t>
  </si>
  <si>
    <t xml:space="preserve">        ปีงบประมาณ 2558</t>
  </si>
  <si>
    <t>ก.ย.58</t>
  </si>
  <si>
    <t>พ.ย.57</t>
  </si>
  <si>
    <t>ต.ค.57</t>
  </si>
  <si>
    <t>ธ.ค.57</t>
  </si>
  <si>
    <t>ม.ค.58</t>
  </si>
  <si>
    <t>ก.พ.58</t>
  </si>
  <si>
    <t>มี.ค.58</t>
  </si>
  <si>
    <t>เม.ย.58</t>
  </si>
  <si>
    <t>พ.ค.58</t>
  </si>
  <si>
    <t>มิ.ย.58</t>
  </si>
  <si>
    <t>ก.ค.58</t>
  </si>
  <si>
    <t>ส.ค.58</t>
  </si>
  <si>
    <t>ก.ย.59</t>
  </si>
  <si>
    <t>ต.ค.58</t>
  </si>
  <si>
    <t>พ.ย.58</t>
  </si>
  <si>
    <t>ธ.ค.58</t>
  </si>
  <si>
    <t>ม.ค.59</t>
  </si>
  <si>
    <t>ก.พ.59</t>
  </si>
  <si>
    <t>มี.ค.59</t>
  </si>
  <si>
    <t>เม.ย.59</t>
  </si>
  <si>
    <t>พ.ค.59</t>
  </si>
  <si>
    <t>มิ.ย.59</t>
  </si>
  <si>
    <t>ก.ค.59</t>
  </si>
  <si>
    <t>ส.ค.59</t>
  </si>
  <si>
    <t xml:space="preserve">    ปีงบประมาณ 2559</t>
  </si>
  <si>
    <t xml:space="preserve">    ปีงบประมาณ 2560</t>
  </si>
  <si>
    <t>ต.ค.59</t>
  </si>
  <si>
    <t>พ.ย.59</t>
  </si>
  <si>
    <t>ธ.ค.59</t>
  </si>
  <si>
    <t>ม.ค.60</t>
  </si>
  <si>
    <t>ก.พ.60</t>
  </si>
  <si>
    <t>มี.ค.60</t>
  </si>
  <si>
    <t>เม.ย.60</t>
  </si>
  <si>
    <t>พ.ค.60</t>
  </si>
  <si>
    <t>มิ.ย.60</t>
  </si>
  <si>
    <t>ก.ค.60</t>
  </si>
  <si>
    <t>ส.ค60</t>
  </si>
  <si>
    <t>ก.ย.60</t>
  </si>
  <si>
    <t>หมายเหตุ พรบ. งบประมาณรายจ่ายประจำปีงบประมาณ 2555 (วงเงิน 2,380,000 ล้านบาท) มีผลบังคับในวันที่ 8 กุมภาพันธ์ 2555 ทำให้ในช่วงตั้งแต่ต้นปีงบประมาณ 2555 ต้องใช้งบประมาณรายจ่ายประจำปีงบประมาณที่ล่วงแล้ว (ปีงบประมาณ 2554) ไปพลางก่อน ตาม พรบ. วิธีการงบประมาณ พ.ศ. 2502 มาตรา 16</t>
  </si>
  <si>
    <r>
      <t>ที่มา:</t>
    </r>
    <r>
      <rPr>
        <sz val="16"/>
        <rFont val="TH SarabunPSK"/>
        <family val="2"/>
      </rPr>
      <t xml:space="preserve"> สำนักงานเศรษฐกิจการคลัง</t>
    </r>
  </si>
  <si>
    <r>
      <t>จัดทำโดย:</t>
    </r>
    <r>
      <rPr>
        <sz val="16"/>
        <rFont val="TH SarabunPSK"/>
        <family val="2"/>
      </rPr>
      <t xml:space="preserve"> ส่วนนโยบายการคลังและงบประมาณ สำนักงานเศรษฐกิจการคลัง</t>
    </r>
  </si>
  <si>
    <r>
      <t xml:space="preserve">ผู้ดูแลรับผิดชอบ: </t>
    </r>
    <r>
      <rPr>
        <sz val="16"/>
        <rFont val="TH SarabunPSK"/>
        <family val="2"/>
      </rPr>
      <t>นางสาวสายทิพย์ คำพุฒ</t>
    </r>
  </si>
  <si>
    <r>
      <t>หมายเหตุ</t>
    </r>
    <r>
      <rPr>
        <sz val="16"/>
        <rFont val="TH SarabunPSK"/>
        <family val="2"/>
      </rPr>
      <t xml:space="preserve"> ปีงบประมาณ 2552 ได้มีการจัดทำงบประมาณรายจ่ายเพิ่มเติมจำนวน 116,700 ล้านบาทมีผลบังคับใช้ตั้งแต่วันที่ 8 มีนาคม 2552 </t>
    </r>
  </si>
  <si>
    <r>
      <t>หมายเหตุ</t>
    </r>
    <r>
      <rPr>
        <sz val="16"/>
        <rFont val="TH SarabunPSK"/>
        <family val="2"/>
      </rPr>
      <t xml:space="preserve"> ปีงบประมาณ 2554 ได้มีการจัดทำงบประมาณรายจ่ายเพิ่มเติมจำนวน 99,968 ล้านบาท มีผลบังคับใช้ตั้งแต่วันที่ 18 เมษายน 2554</t>
    </r>
  </si>
  <si>
    <r>
      <t>หมายเหตุ</t>
    </r>
    <r>
      <rPr>
        <sz val="16"/>
        <rFont val="TH SarabunPSK"/>
        <family val="2"/>
      </rPr>
      <t xml:space="preserve"> ปีงบประมาณ 2554 ข้อมูลเดือนกันยายน 54</t>
    </r>
  </si>
  <si>
    <t xml:space="preserve">    ปีงบประมาณ 2561</t>
  </si>
  <si>
    <t>ต.ค.60</t>
  </si>
  <si>
    <t>พ.ย.60</t>
  </si>
  <si>
    <t>ธ.ค.60</t>
  </si>
  <si>
    <t>ม.ค.61</t>
  </si>
  <si>
    <t>ก.พ.61</t>
  </si>
  <si>
    <t>มี.ค.61</t>
  </si>
  <si>
    <t>เม.ย.61</t>
  </si>
  <si>
    <t>พ.ค.61</t>
  </si>
  <si>
    <t>มิ.ย.61</t>
  </si>
  <si>
    <t>ก.ค.61</t>
  </si>
  <si>
    <t>ส.ค61</t>
  </si>
  <si>
    <t>ก.ย.61</t>
  </si>
  <si>
    <t xml:space="preserve">    ปีงบประมาณ 2562</t>
  </si>
  <si>
    <t>ต.ค.61</t>
  </si>
  <si>
    <t>พ.ย.61</t>
  </si>
  <si>
    <t>ธ.ค.61</t>
  </si>
  <si>
    <t>ม.ค.62</t>
  </si>
  <si>
    <t>ก.พ.62</t>
  </si>
  <si>
    <t>มี.ค.62</t>
  </si>
  <si>
    <t>เม.ย.62</t>
  </si>
  <si>
    <t>พ.ค.62</t>
  </si>
  <si>
    <t>มิ.ย.62</t>
  </si>
  <si>
    <t>ก.ค.62</t>
  </si>
  <si>
    <t>ส.ค62</t>
  </si>
  <si>
    <t>ก.ย.62</t>
  </si>
  <si>
    <t xml:space="preserve">    ปีงบประมาณ 2563</t>
  </si>
  <si>
    <t>ก.ย.63</t>
  </si>
  <si>
    <t>ต.ค.62</t>
  </si>
  <si>
    <t>พ.ย.62</t>
  </si>
  <si>
    <t>ธ.ค.62</t>
  </si>
  <si>
    <t>ม.ค.63</t>
  </si>
  <si>
    <t>ก.พ.63</t>
  </si>
  <si>
    <t>มี.ค.63</t>
  </si>
  <si>
    <t>เม.ย.63</t>
  </si>
  <si>
    <t>พ.ค.63</t>
  </si>
  <si>
    <t>มิ.ย.63</t>
  </si>
  <si>
    <t>ก.ค.63</t>
  </si>
  <si>
    <t>ส.ค63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</si>
</sst>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41E]\ mmm\ yy;@"/>
    <numFmt numFmtId="200" formatCode="_-* #,##0_-;\-* #,##0_-;_-* &quot;-&quot;??_-;_-@_-"/>
    <numFmt numFmtId="201" formatCode="_(* #,##0_);_(* \(#,##0\);_(* &quot;-&quot;??_);_(@_)"/>
    <numFmt numFmtId="202" formatCode="_-* #,##0.0_-;\-* #,##0.0_-;_-* &quot;-&quot;??_-;_-@_-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_);\(#,##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8CFE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00" fontId="0" fillId="0" borderId="0" xfId="42" applyNumberFormat="1" applyFont="1" applyAlignment="1">
      <alignment/>
    </xf>
    <xf numFmtId="200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199" fontId="3" fillId="33" borderId="11" xfId="0" applyNumberFormat="1" applyFont="1" applyFill="1" applyBorder="1" applyAlignment="1">
      <alignment horizontal="center"/>
    </xf>
    <xf numFmtId="199" fontId="3" fillId="33" borderId="13" xfId="0" applyNumberFormat="1" applyFont="1" applyFill="1" applyBorder="1" applyAlignment="1">
      <alignment horizontal="center"/>
    </xf>
    <xf numFmtId="199" fontId="3" fillId="33" borderId="14" xfId="0" applyNumberFormat="1" applyFont="1" applyFill="1" applyBorder="1" applyAlignment="1">
      <alignment horizontal="center"/>
    </xf>
    <xf numFmtId="199" fontId="3" fillId="34" borderId="11" xfId="0" applyNumberFormat="1" applyFont="1" applyFill="1" applyBorder="1" applyAlignment="1">
      <alignment horizontal="center"/>
    </xf>
    <xf numFmtId="199" fontId="3" fillId="35" borderId="12" xfId="0" applyNumberFormat="1" applyFont="1" applyFill="1" applyBorder="1" applyAlignment="1">
      <alignment horizontal="center"/>
    </xf>
    <xf numFmtId="199" fontId="3" fillId="35" borderId="11" xfId="0" applyNumberFormat="1" applyFont="1" applyFill="1" applyBorder="1" applyAlignment="1">
      <alignment horizontal="center"/>
    </xf>
    <xf numFmtId="199" fontId="3" fillId="35" borderId="13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3" xfId="0" applyNumberFormat="1" applyFont="1" applyFill="1" applyBorder="1" applyAlignment="1">
      <alignment horizontal="center"/>
    </xf>
    <xf numFmtId="200" fontId="3" fillId="38" borderId="14" xfId="42" applyNumberFormat="1" applyFont="1" applyFill="1" applyBorder="1" applyAlignment="1">
      <alignment horizontal="center"/>
    </xf>
    <xf numFmtId="49" fontId="3" fillId="38" borderId="14" xfId="0" applyNumberFormat="1" applyFont="1" applyFill="1" applyBorder="1" applyAlignment="1">
      <alignment horizontal="center"/>
    </xf>
    <xf numFmtId="49" fontId="3" fillId="38" borderId="15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199" fontId="3" fillId="39" borderId="12" xfId="0" applyNumberFormat="1" applyFont="1" applyFill="1" applyBorder="1" applyAlignment="1">
      <alignment horizontal="center"/>
    </xf>
    <xf numFmtId="199" fontId="3" fillId="39" borderId="11" xfId="0" applyNumberFormat="1" applyFont="1" applyFill="1" applyBorder="1" applyAlignment="1">
      <alignment horizontal="center"/>
    </xf>
    <xf numFmtId="199" fontId="3" fillId="39" borderId="13" xfId="0" applyNumberFormat="1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12" borderId="11" xfId="0" applyNumberFormat="1" applyFont="1" applyFill="1" applyBorder="1" applyAlignment="1">
      <alignment horizontal="center"/>
    </xf>
    <xf numFmtId="49" fontId="3" fillId="13" borderId="11" xfId="0" applyNumberFormat="1" applyFont="1" applyFill="1" applyBorder="1" applyAlignment="1">
      <alignment horizontal="center"/>
    </xf>
    <xf numFmtId="0" fontId="3" fillId="41" borderId="16" xfId="0" applyFont="1" applyFill="1" applyBorder="1" applyAlignment="1">
      <alignment/>
    </xf>
    <xf numFmtId="38" fontId="4" fillId="41" borderId="17" xfId="42" applyNumberFormat="1" applyFont="1" applyFill="1" applyBorder="1" applyAlignment="1">
      <alignment/>
    </xf>
    <xf numFmtId="38" fontId="4" fillId="41" borderId="18" xfId="42" applyNumberFormat="1" applyFont="1" applyFill="1" applyBorder="1" applyAlignment="1">
      <alignment/>
    </xf>
    <xf numFmtId="38" fontId="4" fillId="41" borderId="16" xfId="42" applyNumberFormat="1" applyFont="1" applyFill="1" applyBorder="1" applyAlignment="1">
      <alignment/>
    </xf>
    <xf numFmtId="200" fontId="4" fillId="41" borderId="17" xfId="42" applyNumberFormat="1" applyFont="1" applyFill="1" applyBorder="1" applyAlignment="1">
      <alignment/>
    </xf>
    <xf numFmtId="200" fontId="4" fillId="41" borderId="19" xfId="42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38" fontId="4" fillId="0" borderId="17" xfId="42" applyNumberFormat="1" applyFont="1" applyBorder="1" applyAlignment="1">
      <alignment/>
    </xf>
    <xf numFmtId="38" fontId="4" fillId="0" borderId="18" xfId="42" applyNumberFormat="1" applyFont="1" applyBorder="1" applyAlignment="1">
      <alignment/>
    </xf>
    <xf numFmtId="38" fontId="4" fillId="0" borderId="16" xfId="42" applyNumberFormat="1" applyFont="1" applyBorder="1" applyAlignment="1">
      <alignment/>
    </xf>
    <xf numFmtId="3" fontId="4" fillId="0" borderId="16" xfId="42" applyNumberFormat="1" applyFont="1" applyBorder="1" applyAlignment="1">
      <alignment/>
    </xf>
    <xf numFmtId="3" fontId="4" fillId="0" borderId="17" xfId="42" applyNumberFormat="1" applyFont="1" applyBorder="1" applyAlignment="1">
      <alignment/>
    </xf>
    <xf numFmtId="200" fontId="4" fillId="0" borderId="17" xfId="42" applyNumberFormat="1" applyFont="1" applyBorder="1" applyAlignment="1">
      <alignment/>
    </xf>
    <xf numFmtId="200" fontId="4" fillId="0" borderId="17" xfId="0" applyNumberFormat="1" applyFont="1" applyBorder="1" applyAlignment="1">
      <alignment/>
    </xf>
    <xf numFmtId="0" fontId="3" fillId="42" borderId="16" xfId="0" applyFont="1" applyFill="1" applyBorder="1" applyAlignment="1">
      <alignment/>
    </xf>
    <xf numFmtId="38" fontId="4" fillId="42" borderId="17" xfId="42" applyNumberFormat="1" applyFont="1" applyFill="1" applyBorder="1" applyAlignment="1">
      <alignment/>
    </xf>
    <xf numFmtId="38" fontId="4" fillId="42" borderId="18" xfId="42" applyNumberFormat="1" applyFont="1" applyFill="1" applyBorder="1" applyAlignment="1">
      <alignment/>
    </xf>
    <xf numFmtId="38" fontId="4" fillId="42" borderId="16" xfId="42" applyNumberFormat="1" applyFont="1" applyFill="1" applyBorder="1" applyAlignment="1">
      <alignment/>
    </xf>
    <xf numFmtId="200" fontId="4" fillId="42" borderId="17" xfId="42" applyNumberFormat="1" applyFont="1" applyFill="1" applyBorder="1" applyAlignment="1">
      <alignment/>
    </xf>
    <xf numFmtId="0" fontId="4" fillId="42" borderId="0" xfId="0" applyFont="1" applyFill="1" applyAlignment="1">
      <alignment/>
    </xf>
    <xf numFmtId="40" fontId="4" fillId="0" borderId="16" xfId="42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201" fontId="4" fillId="0" borderId="17" xfId="42" applyNumberFormat="1" applyFont="1" applyBorder="1" applyAlignment="1">
      <alignment/>
    </xf>
    <xf numFmtId="0" fontId="3" fillId="36" borderId="16" xfId="0" applyFont="1" applyFill="1" applyBorder="1" applyAlignment="1">
      <alignment/>
    </xf>
    <xf numFmtId="38" fontId="4" fillId="36" borderId="17" xfId="42" applyNumberFormat="1" applyFont="1" applyFill="1" applyBorder="1" applyAlignment="1">
      <alignment/>
    </xf>
    <xf numFmtId="38" fontId="4" fillId="36" borderId="18" xfId="42" applyNumberFormat="1" applyFont="1" applyFill="1" applyBorder="1" applyAlignment="1">
      <alignment/>
    </xf>
    <xf numFmtId="38" fontId="4" fillId="36" borderId="16" xfId="42" applyNumberFormat="1" applyFont="1" applyFill="1" applyBorder="1" applyAlignment="1">
      <alignment/>
    </xf>
    <xf numFmtId="200" fontId="4" fillId="36" borderId="17" xfId="42" applyNumberFormat="1" applyFont="1" applyFill="1" applyBorder="1" applyAlignment="1">
      <alignment/>
    </xf>
    <xf numFmtId="200" fontId="4" fillId="0" borderId="16" xfId="42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1" xfId="42" applyNumberFormat="1" applyFont="1" applyBorder="1" applyAlignment="1">
      <alignment/>
    </xf>
    <xf numFmtId="3" fontId="4" fillId="0" borderId="11" xfId="42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200" fontId="4" fillId="0" borderId="11" xfId="42" applyNumberFormat="1" applyFont="1" applyBorder="1" applyAlignment="1">
      <alignment/>
    </xf>
    <xf numFmtId="201" fontId="4" fillId="0" borderId="11" xfId="42" applyNumberFormat="1" applyFont="1" applyBorder="1" applyAlignment="1">
      <alignment/>
    </xf>
    <xf numFmtId="200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200" fontId="4" fillId="0" borderId="0" xfId="42" applyNumberFormat="1" applyFont="1" applyAlignment="1">
      <alignment/>
    </xf>
    <xf numFmtId="200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4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1"/>
  <sheetViews>
    <sheetView tabSelected="1" zoomScalePageLayoutView="0" workbookViewId="0" topLeftCell="A1">
      <pane xSplit="1" topLeftCell="FG1" activePane="topRight" state="frozen"/>
      <selection pane="topLeft" activeCell="A1" sqref="A1"/>
      <selection pane="topRight" activeCell="FR14" sqref="FR14"/>
    </sheetView>
  </sheetViews>
  <sheetFormatPr defaultColWidth="9.140625" defaultRowHeight="12.75"/>
  <cols>
    <col min="1" max="1" width="44.28125" style="7" customWidth="1"/>
    <col min="2" max="19" width="7.8515625" style="7" customWidth="1"/>
    <col min="20" max="20" width="8.7109375" style="7" customWidth="1"/>
    <col min="21" max="35" width="7.8515625" style="7" customWidth="1"/>
    <col min="36" max="37" width="8.421875" style="7" customWidth="1"/>
    <col min="38" max="38" width="7.8515625" style="7" customWidth="1"/>
    <col min="39" max="39" width="8.7109375" style="7" customWidth="1"/>
    <col min="40" max="47" width="7.8515625" style="7" customWidth="1"/>
    <col min="48" max="48" width="7.7109375" style="7" customWidth="1"/>
    <col min="49" max="61" width="7.8515625" style="7" customWidth="1"/>
    <col min="62" max="62" width="9.00390625" style="74" customWidth="1"/>
    <col min="63" max="73" width="9.00390625" style="7" customWidth="1"/>
    <col min="74" max="78" width="9.7109375" style="7" customWidth="1"/>
    <col min="79" max="79" width="9.28125" style="7" customWidth="1"/>
    <col min="80" max="80" width="9.00390625" style="7" customWidth="1"/>
    <col min="81" max="85" width="9.140625" style="7" customWidth="1"/>
    <col min="86" max="86" width="11.140625" style="7" customWidth="1"/>
    <col min="87" max="95" width="9.140625" style="7" customWidth="1"/>
    <col min="96" max="96" width="10.140625" style="7" customWidth="1"/>
    <col min="97" max="97" width="9.140625" style="7" customWidth="1"/>
    <col min="98" max="98" width="9.8515625" style="7" customWidth="1"/>
    <col min="99" max="101" width="11.28125" style="7" customWidth="1"/>
    <col min="102" max="102" width="10.28125" style="7" customWidth="1"/>
    <col min="103" max="103" width="9.140625" style="7" customWidth="1"/>
    <col min="104" max="105" width="11.140625" style="7" customWidth="1"/>
    <col min="106" max="106" width="9.8515625" style="7" customWidth="1"/>
    <col min="107" max="108" width="9.140625" style="7" customWidth="1"/>
    <col min="109" max="109" width="11.140625" style="7" customWidth="1"/>
    <col min="110" max="110" width="9.140625" style="7" customWidth="1"/>
    <col min="111" max="111" width="10.28125" style="7" customWidth="1"/>
    <col min="112" max="112" width="11.140625" style="7" customWidth="1"/>
    <col min="113" max="115" width="9.8515625" style="7" customWidth="1"/>
    <col min="116" max="169" width="9.140625" style="7" customWidth="1"/>
    <col min="170" max="170" width="9.8515625" style="7" bestFit="1" customWidth="1"/>
    <col min="171" max="16384" width="9.140625" style="7" customWidth="1"/>
  </cols>
  <sheetData>
    <row r="1" spans="1:102" s="2" customFormat="1" ht="21">
      <c r="A1" s="1" t="s">
        <v>64</v>
      </c>
      <c r="CT1" s="3"/>
      <c r="CU1" s="3"/>
      <c r="CV1" s="3"/>
      <c r="CW1" s="3"/>
      <c r="CX1" s="4"/>
    </row>
    <row r="2" spans="1:102" s="2" customFormat="1" ht="21">
      <c r="A2" s="1" t="s">
        <v>65</v>
      </c>
      <c r="CT2" s="3"/>
      <c r="CU2" s="3"/>
      <c r="CV2" s="3"/>
      <c r="CW2" s="3"/>
      <c r="CX2" s="4"/>
    </row>
    <row r="3" spans="1:102" s="2" customFormat="1" ht="21">
      <c r="A3" s="5" t="s">
        <v>66</v>
      </c>
      <c r="CT3" s="3"/>
      <c r="CU3" s="3"/>
      <c r="CV3" s="3"/>
      <c r="CW3" s="3"/>
      <c r="CX3" s="4"/>
    </row>
    <row r="4" spans="1:181" ht="21">
      <c r="A4" s="6"/>
      <c r="B4" s="82" t="s">
        <v>45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2" t="s">
        <v>46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  <c r="Z4" s="83" t="s">
        <v>47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/>
      <c r="AL4" s="82" t="s">
        <v>48</v>
      </c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4"/>
      <c r="AX4" s="82" t="s">
        <v>49</v>
      </c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4"/>
      <c r="BJ4" s="82" t="s">
        <v>50</v>
      </c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4"/>
      <c r="BV4" s="82" t="s">
        <v>71</v>
      </c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4"/>
      <c r="CH4" s="82" t="s">
        <v>78</v>
      </c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4"/>
      <c r="CT4" s="82" t="s">
        <v>85</v>
      </c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4"/>
      <c r="DF4" s="82" t="s">
        <v>92</v>
      </c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4"/>
      <c r="DR4" s="81" t="s">
        <v>117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118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 t="s">
        <v>138</v>
      </c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 t="s">
        <v>151</v>
      </c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 t="s">
        <v>164</v>
      </c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</row>
    <row r="5" spans="1:181" ht="21">
      <c r="A5" s="8"/>
      <c r="B5" s="9">
        <v>38626</v>
      </c>
      <c r="C5" s="10" t="s">
        <v>1</v>
      </c>
      <c r="D5" s="11">
        <v>38687</v>
      </c>
      <c r="E5" s="9">
        <v>38718</v>
      </c>
      <c r="F5" s="9">
        <v>38749</v>
      </c>
      <c r="G5" s="9">
        <v>38777</v>
      </c>
      <c r="H5" s="9">
        <v>38808</v>
      </c>
      <c r="I5" s="9">
        <v>38838</v>
      </c>
      <c r="J5" s="9">
        <v>38869</v>
      </c>
      <c r="K5" s="9">
        <v>38899</v>
      </c>
      <c r="L5" s="9">
        <v>38930</v>
      </c>
      <c r="M5" s="9">
        <v>38961</v>
      </c>
      <c r="N5" s="12">
        <v>38991</v>
      </c>
      <c r="O5" s="12" t="s">
        <v>0</v>
      </c>
      <c r="P5" s="12">
        <v>39052</v>
      </c>
      <c r="Q5" s="12">
        <v>39083</v>
      </c>
      <c r="R5" s="12">
        <v>39114</v>
      </c>
      <c r="S5" s="12">
        <v>39142</v>
      </c>
      <c r="T5" s="12">
        <v>39173</v>
      </c>
      <c r="U5" s="12">
        <v>39203</v>
      </c>
      <c r="V5" s="12">
        <v>39234</v>
      </c>
      <c r="W5" s="12">
        <v>39264</v>
      </c>
      <c r="X5" s="12">
        <v>39295</v>
      </c>
      <c r="Y5" s="12">
        <v>39326</v>
      </c>
      <c r="Z5" s="13">
        <v>39356</v>
      </c>
      <c r="AA5" s="14">
        <v>39388</v>
      </c>
      <c r="AB5" s="15">
        <v>39418</v>
      </c>
      <c r="AC5" s="14">
        <v>39449</v>
      </c>
      <c r="AD5" s="14">
        <v>39480</v>
      </c>
      <c r="AE5" s="14">
        <v>39509</v>
      </c>
      <c r="AF5" s="16" t="s">
        <v>2</v>
      </c>
      <c r="AG5" s="16" t="s">
        <v>3</v>
      </c>
      <c r="AH5" s="16" t="s">
        <v>4</v>
      </c>
      <c r="AI5" s="16" t="s">
        <v>5</v>
      </c>
      <c r="AJ5" s="16" t="s">
        <v>6</v>
      </c>
      <c r="AK5" s="16" t="s">
        <v>7</v>
      </c>
      <c r="AL5" s="17" t="s">
        <v>12</v>
      </c>
      <c r="AM5" s="18" t="s">
        <v>11</v>
      </c>
      <c r="AN5" s="18" t="s">
        <v>67</v>
      </c>
      <c r="AO5" s="18" t="s">
        <v>9</v>
      </c>
      <c r="AP5" s="18" t="s">
        <v>10</v>
      </c>
      <c r="AQ5" s="18" t="s">
        <v>13</v>
      </c>
      <c r="AR5" s="19" t="s">
        <v>14</v>
      </c>
      <c r="AS5" s="19" t="s">
        <v>15</v>
      </c>
      <c r="AT5" s="19" t="s">
        <v>16</v>
      </c>
      <c r="AU5" s="18" t="s">
        <v>17</v>
      </c>
      <c r="AV5" s="19" t="s">
        <v>18</v>
      </c>
      <c r="AW5" s="18" t="s">
        <v>19</v>
      </c>
      <c r="AX5" s="20" t="s">
        <v>20</v>
      </c>
      <c r="AY5" s="21" t="s">
        <v>21</v>
      </c>
      <c r="AZ5" s="20" t="s">
        <v>8</v>
      </c>
      <c r="BA5" s="21" t="s">
        <v>22</v>
      </c>
      <c r="BB5" s="21" t="s">
        <v>23</v>
      </c>
      <c r="BC5" s="21" t="s">
        <v>24</v>
      </c>
      <c r="BD5" s="22" t="s">
        <v>25</v>
      </c>
      <c r="BE5" s="22" t="s">
        <v>26</v>
      </c>
      <c r="BF5" s="22" t="s">
        <v>27</v>
      </c>
      <c r="BG5" s="22" t="s">
        <v>28</v>
      </c>
      <c r="BH5" s="22" t="s">
        <v>29</v>
      </c>
      <c r="BI5" s="22" t="s">
        <v>30</v>
      </c>
      <c r="BJ5" s="23" t="s">
        <v>32</v>
      </c>
      <c r="BK5" s="24" t="s">
        <v>33</v>
      </c>
      <c r="BL5" s="24" t="s">
        <v>44</v>
      </c>
      <c r="BM5" s="24" t="s">
        <v>34</v>
      </c>
      <c r="BN5" s="25" t="s">
        <v>35</v>
      </c>
      <c r="BO5" s="24" t="s">
        <v>36</v>
      </c>
      <c r="BP5" s="25" t="s">
        <v>37</v>
      </c>
      <c r="BQ5" s="25" t="s">
        <v>38</v>
      </c>
      <c r="BR5" s="25" t="s">
        <v>39</v>
      </c>
      <c r="BS5" s="25" t="s">
        <v>40</v>
      </c>
      <c r="BT5" s="25" t="s">
        <v>41</v>
      </c>
      <c r="BU5" s="26" t="s">
        <v>31</v>
      </c>
      <c r="BV5" s="27">
        <v>40817</v>
      </c>
      <c r="BW5" s="28">
        <v>40849</v>
      </c>
      <c r="BX5" s="29">
        <v>40879</v>
      </c>
      <c r="BY5" s="28">
        <v>40910</v>
      </c>
      <c r="BZ5" s="28">
        <v>40941</v>
      </c>
      <c r="CA5" s="28">
        <v>40970</v>
      </c>
      <c r="CB5" s="30" t="s">
        <v>74</v>
      </c>
      <c r="CC5" s="30" t="s">
        <v>73</v>
      </c>
      <c r="CD5" s="30" t="s">
        <v>72</v>
      </c>
      <c r="CE5" s="30" t="s">
        <v>75</v>
      </c>
      <c r="CF5" s="30" t="s">
        <v>76</v>
      </c>
      <c r="CG5" s="30" t="s">
        <v>77</v>
      </c>
      <c r="CH5" s="27">
        <v>41183</v>
      </c>
      <c r="CI5" s="27">
        <v>41215</v>
      </c>
      <c r="CJ5" s="27">
        <v>41245</v>
      </c>
      <c r="CK5" s="27">
        <v>41276</v>
      </c>
      <c r="CL5" s="27">
        <v>41307</v>
      </c>
      <c r="CM5" s="27">
        <v>41335</v>
      </c>
      <c r="CN5" s="30" t="s">
        <v>79</v>
      </c>
      <c r="CO5" s="30" t="s">
        <v>80</v>
      </c>
      <c r="CP5" s="30" t="s">
        <v>81</v>
      </c>
      <c r="CQ5" s="30" t="s">
        <v>82</v>
      </c>
      <c r="CR5" s="30" t="s">
        <v>83</v>
      </c>
      <c r="CS5" s="30" t="s">
        <v>84</v>
      </c>
      <c r="CT5" s="27">
        <v>41548</v>
      </c>
      <c r="CU5" s="27">
        <v>42676</v>
      </c>
      <c r="CV5" s="27">
        <v>41610</v>
      </c>
      <c r="CW5" s="27">
        <v>41641</v>
      </c>
      <c r="CX5" s="27">
        <v>41672</v>
      </c>
      <c r="CY5" s="27">
        <v>41700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1" t="s">
        <v>95</v>
      </c>
      <c r="DG5" s="31" t="s">
        <v>94</v>
      </c>
      <c r="DH5" s="31" t="s">
        <v>96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93</v>
      </c>
      <c r="DR5" s="32" t="s">
        <v>106</v>
      </c>
      <c r="DS5" s="32" t="s">
        <v>107</v>
      </c>
      <c r="DT5" s="32" t="s">
        <v>108</v>
      </c>
      <c r="DU5" s="32" t="s">
        <v>109</v>
      </c>
      <c r="DV5" s="32" t="s">
        <v>110</v>
      </c>
      <c r="DW5" s="32" t="s">
        <v>111</v>
      </c>
      <c r="DX5" s="32" t="s">
        <v>112</v>
      </c>
      <c r="DY5" s="32" t="s">
        <v>113</v>
      </c>
      <c r="DZ5" s="32" t="s">
        <v>114</v>
      </c>
      <c r="EA5" s="32" t="s">
        <v>115</v>
      </c>
      <c r="EB5" s="32" t="s">
        <v>116</v>
      </c>
      <c r="EC5" s="32" t="s">
        <v>105</v>
      </c>
      <c r="ED5" s="33" t="s">
        <v>119</v>
      </c>
      <c r="EE5" s="33" t="s">
        <v>120</v>
      </c>
      <c r="EF5" s="33" t="s">
        <v>121</v>
      </c>
      <c r="EG5" s="33" t="s">
        <v>122</v>
      </c>
      <c r="EH5" s="33" t="s">
        <v>123</v>
      </c>
      <c r="EI5" s="33" t="s">
        <v>124</v>
      </c>
      <c r="EJ5" s="33" t="s">
        <v>125</v>
      </c>
      <c r="EK5" s="33" t="s">
        <v>126</v>
      </c>
      <c r="EL5" s="33" t="s">
        <v>127</v>
      </c>
      <c r="EM5" s="33" t="s">
        <v>128</v>
      </c>
      <c r="EN5" s="33" t="s">
        <v>129</v>
      </c>
      <c r="EO5" s="33" t="s">
        <v>130</v>
      </c>
      <c r="EP5" s="80" t="s">
        <v>139</v>
      </c>
      <c r="EQ5" s="80" t="s">
        <v>140</v>
      </c>
      <c r="ER5" s="80" t="s">
        <v>141</v>
      </c>
      <c r="ES5" s="80" t="s">
        <v>142</v>
      </c>
      <c r="ET5" s="80" t="s">
        <v>143</v>
      </c>
      <c r="EU5" s="80" t="s">
        <v>144</v>
      </c>
      <c r="EV5" s="80" t="s">
        <v>145</v>
      </c>
      <c r="EW5" s="80" t="s">
        <v>146</v>
      </c>
      <c r="EX5" s="80" t="s">
        <v>147</v>
      </c>
      <c r="EY5" s="80" t="s">
        <v>148</v>
      </c>
      <c r="EZ5" s="80" t="s">
        <v>149</v>
      </c>
      <c r="FA5" s="80" t="s">
        <v>150</v>
      </c>
      <c r="FB5" s="32" t="s">
        <v>152</v>
      </c>
      <c r="FC5" s="32" t="s">
        <v>153</v>
      </c>
      <c r="FD5" s="32" t="s">
        <v>154</v>
      </c>
      <c r="FE5" s="32" t="s">
        <v>155</v>
      </c>
      <c r="FF5" s="32" t="s">
        <v>156</v>
      </c>
      <c r="FG5" s="32" t="s">
        <v>157</v>
      </c>
      <c r="FH5" s="32" t="s">
        <v>158</v>
      </c>
      <c r="FI5" s="32" t="s">
        <v>159</v>
      </c>
      <c r="FJ5" s="32" t="s">
        <v>160</v>
      </c>
      <c r="FK5" s="32" t="s">
        <v>161</v>
      </c>
      <c r="FL5" s="32" t="s">
        <v>162</v>
      </c>
      <c r="FM5" s="32" t="s">
        <v>163</v>
      </c>
      <c r="FN5" s="32" t="s">
        <v>166</v>
      </c>
      <c r="FO5" s="32" t="s">
        <v>167</v>
      </c>
      <c r="FP5" s="32" t="s">
        <v>168</v>
      </c>
      <c r="FQ5" s="32" t="s">
        <v>169</v>
      </c>
      <c r="FR5" s="32" t="s">
        <v>170</v>
      </c>
      <c r="FS5" s="32" t="s">
        <v>171</v>
      </c>
      <c r="FT5" s="32" t="s">
        <v>172</v>
      </c>
      <c r="FU5" s="32" t="s">
        <v>173</v>
      </c>
      <c r="FV5" s="32" t="s">
        <v>174</v>
      </c>
      <c r="FW5" s="32" t="s">
        <v>175</v>
      </c>
      <c r="FX5" s="32" t="s">
        <v>176</v>
      </c>
      <c r="FY5" s="32" t="s">
        <v>165</v>
      </c>
    </row>
    <row r="6" spans="1:181" ht="21">
      <c r="A6" s="34" t="s">
        <v>53</v>
      </c>
      <c r="B6" s="35">
        <f aca="true" t="shared" si="0" ref="B6:Y6">+B7+B10</f>
        <v>122209</v>
      </c>
      <c r="C6" s="36">
        <f t="shared" si="0"/>
        <v>127243.39000000001</v>
      </c>
      <c r="D6" s="35">
        <f t="shared" si="0"/>
        <v>112308.60999999999</v>
      </c>
      <c r="E6" s="35">
        <f t="shared" si="0"/>
        <v>116800</v>
      </c>
      <c r="F6" s="35">
        <f t="shared" si="0"/>
        <v>112468</v>
      </c>
      <c r="G6" s="35">
        <f t="shared" si="0"/>
        <v>127437</v>
      </c>
      <c r="H6" s="35">
        <f t="shared" si="0"/>
        <v>99960</v>
      </c>
      <c r="I6" s="35">
        <f t="shared" si="0"/>
        <v>88993</v>
      </c>
      <c r="J6" s="35">
        <f t="shared" si="0"/>
        <v>117304</v>
      </c>
      <c r="K6" s="35">
        <f t="shared" si="0"/>
        <v>98591</v>
      </c>
      <c r="L6" s="35">
        <f t="shared" si="0"/>
        <v>116508</v>
      </c>
      <c r="M6" s="35">
        <f t="shared" si="0"/>
        <v>154750</v>
      </c>
      <c r="N6" s="35">
        <f t="shared" si="0"/>
        <v>89558.5</v>
      </c>
      <c r="O6" s="35">
        <f t="shared" si="0"/>
        <v>111439.29000000001</v>
      </c>
      <c r="P6" s="35">
        <f t="shared" si="0"/>
        <v>99181.44</v>
      </c>
      <c r="Q6" s="35">
        <f t="shared" si="0"/>
        <v>97053.76999999999</v>
      </c>
      <c r="R6" s="35">
        <f t="shared" si="0"/>
        <v>200314</v>
      </c>
      <c r="S6" s="35">
        <f t="shared" si="0"/>
        <v>139900</v>
      </c>
      <c r="T6" s="35">
        <f t="shared" si="0"/>
        <v>115830</v>
      </c>
      <c r="U6" s="35">
        <f t="shared" si="0"/>
        <v>137086</v>
      </c>
      <c r="V6" s="35">
        <f t="shared" si="0"/>
        <v>164381</v>
      </c>
      <c r="W6" s="35">
        <f t="shared" si="0"/>
        <v>146556</v>
      </c>
      <c r="X6" s="35">
        <f t="shared" si="0"/>
        <v>122778</v>
      </c>
      <c r="Y6" s="35">
        <f t="shared" si="0"/>
        <v>150888</v>
      </c>
      <c r="Z6" s="37">
        <v>155389</v>
      </c>
      <c r="AA6" s="35">
        <f aca="true" t="shared" si="1" ref="AA6:AK6">+AA7+AA10</f>
        <v>127018</v>
      </c>
      <c r="AB6" s="36">
        <f t="shared" si="1"/>
        <v>110867</v>
      </c>
      <c r="AC6" s="35">
        <f t="shared" si="1"/>
        <v>158402</v>
      </c>
      <c r="AD6" s="35">
        <f t="shared" si="1"/>
        <v>118658</v>
      </c>
      <c r="AE6" s="35">
        <f t="shared" si="1"/>
        <v>125147</v>
      </c>
      <c r="AF6" s="35">
        <f t="shared" si="1"/>
        <v>154636</v>
      </c>
      <c r="AG6" s="35">
        <f t="shared" si="1"/>
        <v>126767</v>
      </c>
      <c r="AH6" s="35">
        <f t="shared" si="1"/>
        <v>143198</v>
      </c>
      <c r="AI6" s="35">
        <f t="shared" si="1"/>
        <v>138838</v>
      </c>
      <c r="AJ6" s="35">
        <f t="shared" si="1"/>
        <v>124629</v>
      </c>
      <c r="AK6" s="35">
        <f t="shared" si="1"/>
        <v>149855.72000000003</v>
      </c>
      <c r="AL6" s="37">
        <v>93718.12</v>
      </c>
      <c r="AM6" s="37">
        <f aca="true" t="shared" si="2" ref="AM6:AU6">+AM7+AM10</f>
        <v>165200.46</v>
      </c>
      <c r="AN6" s="35">
        <f t="shared" si="2"/>
        <v>145421.61000000002</v>
      </c>
      <c r="AO6" s="35">
        <f t="shared" si="2"/>
        <v>192417.14999999997</v>
      </c>
      <c r="AP6" s="35">
        <f t="shared" si="2"/>
        <v>179678.99000000002</v>
      </c>
      <c r="AQ6" s="35">
        <f t="shared" si="2"/>
        <v>195345.61000000004</v>
      </c>
      <c r="AR6" s="36">
        <f t="shared" si="2"/>
        <v>141681.05999999997</v>
      </c>
      <c r="AS6" s="36">
        <f t="shared" si="2"/>
        <v>161006</v>
      </c>
      <c r="AT6" s="36">
        <f t="shared" si="2"/>
        <v>139498</v>
      </c>
      <c r="AU6" s="35">
        <f t="shared" si="2"/>
        <v>164117.8500000001</v>
      </c>
      <c r="AV6" s="36">
        <f>+AV7+AV10</f>
        <v>142162.1499999999</v>
      </c>
      <c r="AW6" s="35">
        <f>+AW7+AW10</f>
        <v>196881.70999999996</v>
      </c>
      <c r="AX6" s="37">
        <v>90339</v>
      </c>
      <c r="AY6" s="35">
        <f aca="true" t="shared" si="3" ref="AY6:BI6">+AY7+AY10</f>
        <v>188614.48</v>
      </c>
      <c r="AZ6" s="35">
        <f t="shared" si="3"/>
        <v>172221.09</v>
      </c>
      <c r="BA6" s="35">
        <f t="shared" si="3"/>
        <v>150007.97000000003</v>
      </c>
      <c r="BB6" s="35">
        <f t="shared" si="3"/>
        <v>182849.78999999998</v>
      </c>
      <c r="BC6" s="35">
        <f t="shared" si="3"/>
        <v>149980.99</v>
      </c>
      <c r="BD6" s="36">
        <f t="shared" si="3"/>
        <v>145528</v>
      </c>
      <c r="BE6" s="36">
        <f t="shared" si="3"/>
        <v>123967</v>
      </c>
      <c r="BF6" s="36">
        <f t="shared" si="3"/>
        <v>135455</v>
      </c>
      <c r="BG6" s="36">
        <f t="shared" si="3"/>
        <v>142627.0301259302</v>
      </c>
      <c r="BH6" s="36">
        <f t="shared" si="3"/>
        <v>110117.8395944396</v>
      </c>
      <c r="BI6" s="36">
        <f t="shared" si="3"/>
        <v>192703.75865255028</v>
      </c>
      <c r="BJ6" s="35">
        <v>207451.5206307</v>
      </c>
      <c r="BK6" s="35">
        <f aca="true" t="shared" si="4" ref="BK6:BP6">+BK7+BK10</f>
        <v>223151.69629810003</v>
      </c>
      <c r="BL6" s="35">
        <f t="shared" si="4"/>
        <v>167767.13061986997</v>
      </c>
      <c r="BM6" s="35">
        <f t="shared" si="4"/>
        <v>235191</v>
      </c>
      <c r="BN6" s="38">
        <f t="shared" si="4"/>
        <v>154689</v>
      </c>
      <c r="BO6" s="38">
        <f t="shared" si="4"/>
        <v>170913.3926276601</v>
      </c>
      <c r="BP6" s="38">
        <f t="shared" si="4"/>
        <v>139705.35980876978</v>
      </c>
      <c r="BQ6" s="38">
        <f aca="true" t="shared" si="5" ref="BQ6:BV6">+BQ7+BQ10</f>
        <v>211445.97644279024</v>
      </c>
      <c r="BR6" s="38">
        <f t="shared" si="5"/>
        <v>187593.36461072</v>
      </c>
      <c r="BS6" s="38">
        <f t="shared" si="5"/>
        <v>143031.74471614</v>
      </c>
      <c r="BT6" s="38">
        <f t="shared" si="5"/>
        <v>143543.41887112998</v>
      </c>
      <c r="BU6" s="38">
        <f t="shared" si="5"/>
        <v>193410.9423341399</v>
      </c>
      <c r="BV6" s="38">
        <f t="shared" si="5"/>
        <v>166953.98878874996</v>
      </c>
      <c r="BW6" s="38">
        <f aca="true" t="shared" si="6" ref="BW6:CF6">+BW7+BW10</f>
        <v>150234.27439833997</v>
      </c>
      <c r="BX6" s="38">
        <f t="shared" si="6"/>
        <v>172628.06298895</v>
      </c>
      <c r="BY6" s="38">
        <f t="shared" si="6"/>
        <v>150462.10729819996</v>
      </c>
      <c r="BZ6" s="38">
        <f t="shared" si="6"/>
        <v>259061.10123370006</v>
      </c>
      <c r="CA6" s="38">
        <f t="shared" si="6"/>
        <v>369978.00548752</v>
      </c>
      <c r="CB6" s="38">
        <f t="shared" si="6"/>
        <v>157569.60692895998</v>
      </c>
      <c r="CC6" s="38">
        <f t="shared" si="6"/>
        <v>144922.39045071014</v>
      </c>
      <c r="CD6" s="38">
        <f t="shared" si="6"/>
        <v>157414.54000000015</v>
      </c>
      <c r="CE6" s="38">
        <f t="shared" si="6"/>
        <v>179247.87999999983</v>
      </c>
      <c r="CF6" s="38">
        <f t="shared" si="6"/>
        <v>159507.2466969801</v>
      </c>
      <c r="CG6" s="38">
        <f aca="true" t="shared" si="7" ref="CG6:CM6">+CG7+CG10</f>
        <v>227347</v>
      </c>
      <c r="CH6" s="38">
        <f t="shared" si="7"/>
        <v>312153</v>
      </c>
      <c r="CI6" s="38">
        <f t="shared" si="7"/>
        <v>299827.15</v>
      </c>
      <c r="CJ6" s="38">
        <f t="shared" si="7"/>
        <v>173933.19</v>
      </c>
      <c r="CK6" s="38">
        <f t="shared" si="7"/>
        <v>208114.34999999998</v>
      </c>
      <c r="CL6" s="38">
        <f t="shared" si="7"/>
        <v>152074</v>
      </c>
      <c r="CM6" s="38">
        <f t="shared" si="7"/>
        <v>225477</v>
      </c>
      <c r="CN6" s="38">
        <f aca="true" t="shared" si="8" ref="CN6:CW6">CN7+CN10</f>
        <v>180364</v>
      </c>
      <c r="CO6" s="38">
        <f t="shared" si="8"/>
        <v>135275</v>
      </c>
      <c r="CP6" s="38">
        <f t="shared" si="8"/>
        <v>166398</v>
      </c>
      <c r="CQ6" s="38">
        <f t="shared" si="8"/>
        <v>171087</v>
      </c>
      <c r="CR6" s="38">
        <f t="shared" si="8"/>
        <v>143446</v>
      </c>
      <c r="CS6" s="38">
        <f t="shared" si="8"/>
        <v>234333</v>
      </c>
      <c r="CT6" s="39">
        <f t="shared" si="8"/>
        <v>258272</v>
      </c>
      <c r="CU6" s="39">
        <f t="shared" si="8"/>
        <v>255803</v>
      </c>
      <c r="CV6" s="39">
        <f t="shared" si="8"/>
        <v>316983</v>
      </c>
      <c r="CW6" s="39">
        <f t="shared" si="8"/>
        <v>213208.91999999998</v>
      </c>
      <c r="CX6" s="39">
        <f aca="true" t="shared" si="9" ref="CX6:DD6">CX7+CX10</f>
        <v>174379</v>
      </c>
      <c r="CY6" s="39">
        <f t="shared" si="9"/>
        <v>165457</v>
      </c>
      <c r="CZ6" s="39">
        <f t="shared" si="9"/>
        <v>195825</v>
      </c>
      <c r="DA6" s="39">
        <f t="shared" si="9"/>
        <v>154300</v>
      </c>
      <c r="DB6" s="39">
        <f t="shared" si="9"/>
        <v>164553.62769487008</v>
      </c>
      <c r="DC6" s="39">
        <f t="shared" si="9"/>
        <v>200235</v>
      </c>
      <c r="DD6" s="39">
        <f t="shared" si="9"/>
        <v>132110</v>
      </c>
      <c r="DE6" s="39">
        <v>228864</v>
      </c>
      <c r="DF6" s="39">
        <v>367598</v>
      </c>
      <c r="DG6" s="39">
        <v>205758</v>
      </c>
      <c r="DH6" s="39">
        <v>270745</v>
      </c>
      <c r="DI6" s="39">
        <v>215737</v>
      </c>
      <c r="DJ6" s="39">
        <v>150428</v>
      </c>
      <c r="DK6" s="39">
        <v>251453</v>
      </c>
      <c r="DL6" s="39">
        <v>191488</v>
      </c>
      <c r="DM6" s="39">
        <v>176754</v>
      </c>
      <c r="DN6" s="39">
        <v>201327</v>
      </c>
      <c r="DO6" s="39">
        <v>221926</v>
      </c>
      <c r="DP6" s="39">
        <v>148252</v>
      </c>
      <c r="DQ6" s="39">
        <v>199955</v>
      </c>
      <c r="DR6" s="39">
        <v>374201</v>
      </c>
      <c r="DS6" s="39">
        <v>232928</v>
      </c>
      <c r="DT6" s="39">
        <v>283793</v>
      </c>
      <c r="DU6" s="39">
        <v>259906</v>
      </c>
      <c r="DV6" s="39">
        <v>160598</v>
      </c>
      <c r="DW6" s="39">
        <v>259451</v>
      </c>
      <c r="DX6" s="39">
        <v>223626</v>
      </c>
      <c r="DY6" s="39">
        <v>189390</v>
      </c>
      <c r="DZ6" s="39">
        <v>264758</v>
      </c>
      <c r="EA6" s="39">
        <v>184197</v>
      </c>
      <c r="EB6" s="39">
        <v>158671</v>
      </c>
      <c r="EC6" s="39">
        <v>215855</v>
      </c>
      <c r="ED6" s="39">
        <v>435355</v>
      </c>
      <c r="EE6" s="39">
        <v>175712</v>
      </c>
      <c r="EF6" s="39">
        <v>358037</v>
      </c>
      <c r="EG6" s="39">
        <v>255027</v>
      </c>
      <c r="EH6" s="39">
        <v>157947</v>
      </c>
      <c r="EI6" s="39">
        <v>223593</v>
      </c>
      <c r="EJ6" s="39">
        <v>217171</v>
      </c>
      <c r="EK6" s="39">
        <v>209776</v>
      </c>
      <c r="EL6" s="39">
        <v>224849</v>
      </c>
      <c r="EM6" s="39">
        <v>256760</v>
      </c>
      <c r="EN6" s="39">
        <v>165067</v>
      </c>
      <c r="EO6" s="39">
        <f>EO7+EO10</f>
        <v>211250</v>
      </c>
      <c r="EP6" s="39">
        <v>428374</v>
      </c>
      <c r="EQ6" s="39">
        <v>250175</v>
      </c>
      <c r="ER6" s="39">
        <v>288907</v>
      </c>
      <c r="ES6" s="39">
        <v>244567</v>
      </c>
      <c r="ET6" s="39">
        <v>165988</v>
      </c>
      <c r="EU6" s="39">
        <v>220184</v>
      </c>
      <c r="EV6" s="39">
        <v>246382</v>
      </c>
      <c r="EW6" s="39">
        <v>189574</v>
      </c>
      <c r="EX6" s="39">
        <v>302461</v>
      </c>
      <c r="EY6" s="39">
        <v>212990</v>
      </c>
      <c r="EZ6" s="39">
        <v>178991</v>
      </c>
      <c r="FA6" s="39">
        <v>278611</v>
      </c>
      <c r="FB6" s="39">
        <v>468281</v>
      </c>
      <c r="FC6" s="39">
        <v>226274</v>
      </c>
      <c r="FD6" s="39">
        <v>269167</v>
      </c>
      <c r="FE6" s="39">
        <v>304900</v>
      </c>
      <c r="FF6" s="39">
        <v>200198</v>
      </c>
      <c r="FG6" s="39">
        <v>225148</v>
      </c>
      <c r="FH6" s="39">
        <v>262699</v>
      </c>
      <c r="FI6" s="39">
        <v>171775</v>
      </c>
      <c r="FJ6" s="39">
        <v>227048</v>
      </c>
      <c r="FK6" s="39">
        <v>230867</v>
      </c>
      <c r="FL6" s="39">
        <v>168107</v>
      </c>
      <c r="FM6" s="39">
        <v>288714</v>
      </c>
      <c r="FN6" s="39">
        <v>368209</v>
      </c>
      <c r="FO6" s="39">
        <v>181317</v>
      </c>
      <c r="FP6" s="39">
        <v>260557</v>
      </c>
      <c r="FQ6" s="39"/>
      <c r="FR6" s="39"/>
      <c r="FS6" s="39"/>
      <c r="FT6" s="39"/>
      <c r="FU6" s="39"/>
      <c r="FV6" s="39"/>
      <c r="FW6" s="39"/>
      <c r="FX6" s="39"/>
      <c r="FY6" s="39"/>
    </row>
    <row r="7" spans="1:181" ht="21">
      <c r="A7" s="40" t="s">
        <v>51</v>
      </c>
      <c r="B7" s="41">
        <v>116991</v>
      </c>
      <c r="C7" s="42">
        <f aca="true" t="shared" si="10" ref="C7:M9">C12-B12</f>
        <v>111573.39000000001</v>
      </c>
      <c r="D7" s="41">
        <f t="shared" si="10"/>
        <v>83443.60999999999</v>
      </c>
      <c r="E7" s="41">
        <f t="shared" si="10"/>
        <v>110090</v>
      </c>
      <c r="F7" s="41">
        <f t="shared" si="10"/>
        <v>100881</v>
      </c>
      <c r="G7" s="41">
        <f t="shared" si="10"/>
        <v>109598</v>
      </c>
      <c r="H7" s="41">
        <f t="shared" si="10"/>
        <v>96123</v>
      </c>
      <c r="I7" s="41">
        <f t="shared" si="10"/>
        <v>82286</v>
      </c>
      <c r="J7" s="41">
        <f t="shared" si="10"/>
        <v>110650</v>
      </c>
      <c r="K7" s="41">
        <f t="shared" si="10"/>
        <v>92368</v>
      </c>
      <c r="L7" s="41">
        <f t="shared" si="10"/>
        <v>111095</v>
      </c>
      <c r="M7" s="41">
        <f t="shared" si="10"/>
        <v>144929</v>
      </c>
      <c r="N7" s="41">
        <v>81266</v>
      </c>
      <c r="O7" s="41">
        <f aca="true" t="shared" si="11" ref="O7:X10">+O12-N12</f>
        <v>93466</v>
      </c>
      <c r="P7" s="41">
        <f t="shared" si="11"/>
        <v>83126</v>
      </c>
      <c r="Q7" s="41">
        <f t="shared" si="11"/>
        <v>87123</v>
      </c>
      <c r="R7" s="41">
        <f t="shared" si="11"/>
        <v>191229</v>
      </c>
      <c r="S7" s="41">
        <f t="shared" si="11"/>
        <v>127872</v>
      </c>
      <c r="T7" s="41">
        <f aca="true" t="shared" si="12" ref="T7:Y7">+T12-S12</f>
        <v>111216</v>
      </c>
      <c r="U7" s="41">
        <f t="shared" si="12"/>
        <v>131311</v>
      </c>
      <c r="V7" s="41">
        <f t="shared" si="12"/>
        <v>158603</v>
      </c>
      <c r="W7" s="41">
        <f t="shared" si="12"/>
        <v>142784</v>
      </c>
      <c r="X7" s="41">
        <f t="shared" si="12"/>
        <v>118609</v>
      </c>
      <c r="Y7" s="41">
        <f t="shared" si="12"/>
        <v>144234</v>
      </c>
      <c r="Z7" s="43">
        <v>147936</v>
      </c>
      <c r="AA7" s="41">
        <f aca="true" t="shared" si="13" ref="AA7:AK10">+AA12-Z12</f>
        <v>112113</v>
      </c>
      <c r="AB7" s="42">
        <f t="shared" si="13"/>
        <v>97846</v>
      </c>
      <c r="AC7" s="41">
        <f t="shared" si="13"/>
        <v>146917</v>
      </c>
      <c r="AD7" s="41">
        <f t="shared" si="13"/>
        <v>108633</v>
      </c>
      <c r="AE7" s="41">
        <f t="shared" si="13"/>
        <v>113533</v>
      </c>
      <c r="AF7" s="41">
        <f t="shared" si="13"/>
        <v>150029</v>
      </c>
      <c r="AG7" s="41">
        <f t="shared" si="13"/>
        <v>119962</v>
      </c>
      <c r="AH7" s="41">
        <f t="shared" si="13"/>
        <v>137088</v>
      </c>
      <c r="AI7" s="41">
        <f t="shared" si="13"/>
        <v>134497</v>
      </c>
      <c r="AJ7" s="41">
        <f t="shared" si="13"/>
        <v>120424</v>
      </c>
      <c r="AK7" s="41">
        <f t="shared" si="13"/>
        <v>143500.78000000003</v>
      </c>
      <c r="AL7" s="44">
        <v>85192.72</v>
      </c>
      <c r="AM7" s="43">
        <f>+AM12-AL12</f>
        <v>149302.68</v>
      </c>
      <c r="AN7" s="41">
        <f aca="true" t="shared" si="14" ref="AM7:AU10">+AN12-AM12</f>
        <v>127825.37000000002</v>
      </c>
      <c r="AO7" s="41">
        <f>+AO12-AN12</f>
        <v>177999.95999999996</v>
      </c>
      <c r="AP7" s="41">
        <f t="shared" si="14"/>
        <v>166568.90000000002</v>
      </c>
      <c r="AQ7" s="41">
        <f t="shared" si="14"/>
        <v>178472.53000000003</v>
      </c>
      <c r="AR7" s="42">
        <f t="shared" si="14"/>
        <v>137193.83999999997</v>
      </c>
      <c r="AS7" s="42">
        <f t="shared" si="14"/>
        <v>154745</v>
      </c>
      <c r="AT7" s="42">
        <f>+AT12-AS12</f>
        <v>131026</v>
      </c>
      <c r="AU7" s="41">
        <f t="shared" si="14"/>
        <v>158729.58000000007</v>
      </c>
      <c r="AV7" s="42">
        <f aca="true" t="shared" si="15" ref="AV7:AW10">+AV12-AU12</f>
        <v>136915.41999999993</v>
      </c>
      <c r="AW7" s="41">
        <f t="shared" si="15"/>
        <v>186890.22999999998</v>
      </c>
      <c r="AX7" s="45">
        <v>80143</v>
      </c>
      <c r="AY7" s="41">
        <f aca="true" t="shared" si="16" ref="AY7:BE7">+AY12-AX12</f>
        <v>166116.48</v>
      </c>
      <c r="AZ7" s="41">
        <v>149895</v>
      </c>
      <c r="BA7" s="41">
        <f t="shared" si="16"/>
        <v>133985.77000000002</v>
      </c>
      <c r="BB7" s="41">
        <f t="shared" si="16"/>
        <v>169382.07999999996</v>
      </c>
      <c r="BC7" s="41">
        <f t="shared" si="16"/>
        <v>129652.98999999999</v>
      </c>
      <c r="BD7" s="42">
        <f t="shared" si="16"/>
        <v>136587</v>
      </c>
      <c r="BE7" s="42">
        <f t="shared" si="16"/>
        <v>118059</v>
      </c>
      <c r="BF7" s="42">
        <f aca="true" t="shared" si="17" ref="BF7:BN10">+BF12-BE12</f>
        <v>123196</v>
      </c>
      <c r="BG7" s="42">
        <f t="shared" si="17"/>
        <v>135128.0301259302</v>
      </c>
      <c r="BH7" s="42">
        <f t="shared" si="17"/>
        <v>103322.3028918996</v>
      </c>
      <c r="BI7" s="42">
        <f t="shared" si="17"/>
        <v>182406.65175286029</v>
      </c>
      <c r="BJ7" s="41">
        <v>194117.58316943</v>
      </c>
      <c r="BK7" s="41">
        <f t="shared" si="17"/>
        <v>207200.58636472002</v>
      </c>
      <c r="BL7" s="41">
        <f t="shared" si="17"/>
        <v>152004.17801451997</v>
      </c>
      <c r="BM7" s="41">
        <f t="shared" si="17"/>
        <v>220657</v>
      </c>
      <c r="BN7" s="46">
        <f t="shared" si="17"/>
        <v>139464</v>
      </c>
      <c r="BO7" s="46">
        <f>+BO12-BN12</f>
        <v>157009.9574076701</v>
      </c>
      <c r="BP7" s="46">
        <f aca="true" t="shared" si="18" ref="BO7:BQ10">+BP12-BO12</f>
        <v>135080.55156631977</v>
      </c>
      <c r="BQ7" s="46">
        <f t="shared" si="18"/>
        <v>205222.84686464025</v>
      </c>
      <c r="BR7" s="46">
        <f aca="true" t="shared" si="19" ref="BR7:CC10">+BR12-BQ12</f>
        <v>181250.38107563998</v>
      </c>
      <c r="BS7" s="46">
        <f t="shared" si="19"/>
        <v>138411.12100871</v>
      </c>
      <c r="BT7" s="46">
        <f t="shared" si="19"/>
        <v>135473.46047413</v>
      </c>
      <c r="BU7" s="46">
        <f t="shared" si="19"/>
        <v>184647.5610142399</v>
      </c>
      <c r="BV7" s="46">
        <f>BV8+BV9</f>
        <v>155910.06960266997</v>
      </c>
      <c r="BW7" s="46">
        <f aca="true" t="shared" si="20" ref="BW7:CE7">BW8+BW9</f>
        <v>131863.03358442</v>
      </c>
      <c r="BX7" s="46">
        <f t="shared" si="20"/>
        <v>151587.03298978</v>
      </c>
      <c r="BY7" s="46">
        <f t="shared" si="20"/>
        <v>135610.21984932997</v>
      </c>
      <c r="BZ7" s="46">
        <f t="shared" si="20"/>
        <v>244072.56627991004</v>
      </c>
      <c r="CA7" s="46">
        <f t="shared" si="20"/>
        <v>351873.07492333</v>
      </c>
      <c r="CB7" s="46">
        <f t="shared" si="20"/>
        <v>150279.19148552</v>
      </c>
      <c r="CC7" s="46">
        <f t="shared" si="20"/>
        <v>135051.16555648015</v>
      </c>
      <c r="CD7" s="46">
        <f t="shared" si="20"/>
        <v>150380.92000000013</v>
      </c>
      <c r="CE7" s="46">
        <f t="shared" si="20"/>
        <v>171242.09999999983</v>
      </c>
      <c r="CF7" s="46">
        <f>CF8+CF9</f>
        <v>152963.27873161007</v>
      </c>
      <c r="CG7" s="46">
        <f>CG8+CG9</f>
        <v>217642</v>
      </c>
      <c r="CH7" s="46">
        <v>290632</v>
      </c>
      <c r="CI7" s="46">
        <f>CI8+CI9</f>
        <v>270812.76</v>
      </c>
      <c r="CJ7" s="46">
        <f>CJ8+CJ9</f>
        <v>138335.37</v>
      </c>
      <c r="CK7" s="46">
        <f>CK8+CK9</f>
        <v>181092.02</v>
      </c>
      <c r="CL7" s="46">
        <f>CL8+CL9</f>
        <v>130538</v>
      </c>
      <c r="CM7" s="46">
        <f>CM8+CM9</f>
        <v>201278</v>
      </c>
      <c r="CN7" s="46">
        <v>170268</v>
      </c>
      <c r="CO7" s="46">
        <f aca="true" t="shared" si="21" ref="CO7:CT7">CO8+CO9</f>
        <v>125710</v>
      </c>
      <c r="CP7" s="46">
        <f t="shared" si="21"/>
        <v>155273</v>
      </c>
      <c r="CQ7" s="46">
        <f t="shared" si="21"/>
        <v>158406</v>
      </c>
      <c r="CR7" s="46">
        <f t="shared" si="21"/>
        <v>130299</v>
      </c>
      <c r="CS7" s="46">
        <f t="shared" si="21"/>
        <v>218816</v>
      </c>
      <c r="CT7" s="46">
        <f t="shared" si="21"/>
        <v>244001</v>
      </c>
      <c r="CU7" s="46">
        <f>CU8+CU9-1</f>
        <v>232568</v>
      </c>
      <c r="CV7" s="46">
        <f aca="true" t="shared" si="22" ref="CV7:DB7">CV8+CV9</f>
        <v>284256</v>
      </c>
      <c r="CW7" s="46">
        <f t="shared" si="22"/>
        <v>186394.78999999998</v>
      </c>
      <c r="CX7" s="46">
        <f t="shared" si="22"/>
        <v>154109</v>
      </c>
      <c r="CY7" s="46">
        <f t="shared" si="22"/>
        <v>142036</v>
      </c>
      <c r="CZ7" s="46">
        <f t="shared" si="22"/>
        <v>179780</v>
      </c>
      <c r="DA7" s="46">
        <f t="shared" si="22"/>
        <v>142463</v>
      </c>
      <c r="DB7" s="46">
        <f t="shared" si="22"/>
        <v>154425.87091539009</v>
      </c>
      <c r="DC7" s="46">
        <f>DC8+DC9</f>
        <v>189421</v>
      </c>
      <c r="DD7" s="46">
        <f>DD8+DD9</f>
        <v>124670</v>
      </c>
      <c r="DE7" s="46">
        <v>212182</v>
      </c>
      <c r="DF7" s="46">
        <v>344801</v>
      </c>
      <c r="DG7" s="46">
        <v>180660</v>
      </c>
      <c r="DH7" s="46">
        <v>240910</v>
      </c>
      <c r="DI7" s="46">
        <v>197891</v>
      </c>
      <c r="DJ7" s="46">
        <v>131447</v>
      </c>
      <c r="DK7" s="46">
        <v>228371</v>
      </c>
      <c r="DL7" s="46">
        <v>178945</v>
      </c>
      <c r="DM7" s="46">
        <v>163958</v>
      </c>
      <c r="DN7" s="46">
        <v>186535</v>
      </c>
      <c r="DO7" s="46">
        <v>208731</v>
      </c>
      <c r="DP7" s="46">
        <v>138914</v>
      </c>
      <c r="DQ7" s="46">
        <v>176951</v>
      </c>
      <c r="DR7" s="46">
        <v>359608</v>
      </c>
      <c r="DS7" s="46">
        <v>208966</v>
      </c>
      <c r="DT7" s="46">
        <v>239096</v>
      </c>
      <c r="DU7" s="46">
        <v>240962</v>
      </c>
      <c r="DV7" s="46">
        <v>138643</v>
      </c>
      <c r="DW7" s="46">
        <v>224575</v>
      </c>
      <c r="DX7" s="46">
        <v>211509</v>
      </c>
      <c r="DY7" s="46">
        <v>176491</v>
      </c>
      <c r="DZ7" s="46">
        <v>250775</v>
      </c>
      <c r="EA7" s="46">
        <v>176145</v>
      </c>
      <c r="EB7" s="46">
        <v>149237</v>
      </c>
      <c r="EC7" s="46">
        <v>202907</v>
      </c>
      <c r="ED7" s="46">
        <v>422383</v>
      </c>
      <c r="EE7" s="46">
        <v>148435</v>
      </c>
      <c r="EF7" s="46">
        <v>305302</v>
      </c>
      <c r="EG7" s="46">
        <v>229750</v>
      </c>
      <c r="EH7" s="46">
        <v>142769</v>
      </c>
      <c r="EI7" s="46">
        <v>204131</v>
      </c>
      <c r="EJ7" s="46">
        <v>210138</v>
      </c>
      <c r="EK7" s="46">
        <v>202001</v>
      </c>
      <c r="EL7" s="46">
        <v>212626</v>
      </c>
      <c r="EM7" s="46">
        <v>251721</v>
      </c>
      <c r="EN7" s="46">
        <v>158087</v>
      </c>
      <c r="EO7" s="46">
        <f>EO8+EO9</f>
        <v>199249</v>
      </c>
      <c r="EP7" s="46">
        <v>413946</v>
      </c>
      <c r="EQ7" s="46">
        <v>221197</v>
      </c>
      <c r="ER7" s="46">
        <v>262625</v>
      </c>
      <c r="ES7" s="46">
        <v>226828</v>
      </c>
      <c r="ET7" s="46">
        <v>147102</v>
      </c>
      <c r="EU7" s="46">
        <v>198862</v>
      </c>
      <c r="EV7" s="46">
        <v>236621</v>
      </c>
      <c r="EW7" s="46">
        <v>172405</v>
      </c>
      <c r="EX7" s="46">
        <v>286596</v>
      </c>
      <c r="EY7" s="46">
        <v>202624</v>
      </c>
      <c r="EZ7" s="46">
        <v>167000</v>
      </c>
      <c r="FA7" s="46">
        <v>256300</v>
      </c>
      <c r="FB7" s="46">
        <v>447809</v>
      </c>
      <c r="FC7" s="46">
        <v>199698</v>
      </c>
      <c r="FD7" s="46">
        <v>245463</v>
      </c>
      <c r="FE7" s="46">
        <v>286520</v>
      </c>
      <c r="FF7" s="46">
        <v>182057</v>
      </c>
      <c r="FG7" s="46">
        <v>200661</v>
      </c>
      <c r="FH7" s="46">
        <v>211866</v>
      </c>
      <c r="FI7" s="46">
        <v>161346</v>
      </c>
      <c r="FJ7" s="46">
        <v>217032</v>
      </c>
      <c r="FK7" s="46">
        <v>219622</v>
      </c>
      <c r="FL7" s="46">
        <v>158203</v>
      </c>
      <c r="FM7" s="46">
        <v>258046</v>
      </c>
      <c r="FN7" s="46">
        <v>347539</v>
      </c>
      <c r="FO7" s="46">
        <v>154632</v>
      </c>
      <c r="FP7" s="46">
        <v>227319</v>
      </c>
      <c r="FQ7" s="46"/>
      <c r="FR7" s="46"/>
      <c r="FS7" s="46"/>
      <c r="FT7" s="46"/>
      <c r="FU7" s="46"/>
      <c r="FV7" s="46"/>
      <c r="FW7" s="46"/>
      <c r="FX7" s="46"/>
      <c r="FY7" s="46"/>
    </row>
    <row r="8" spans="1:181" ht="21">
      <c r="A8" s="40" t="s">
        <v>42</v>
      </c>
      <c r="B8" s="41">
        <v>99728</v>
      </c>
      <c r="C8" s="42">
        <f>+C13-B13</f>
        <v>78860</v>
      </c>
      <c r="D8" s="41">
        <f t="shared" si="10"/>
        <v>66634</v>
      </c>
      <c r="E8" s="41">
        <f t="shared" si="10"/>
        <v>89768</v>
      </c>
      <c r="F8" s="41">
        <f t="shared" si="10"/>
        <v>74638</v>
      </c>
      <c r="G8" s="41">
        <f t="shared" si="10"/>
        <v>87879</v>
      </c>
      <c r="H8" s="41">
        <f t="shared" si="10"/>
        <v>72008</v>
      </c>
      <c r="I8" s="41">
        <f t="shared" si="10"/>
        <v>68998</v>
      </c>
      <c r="J8" s="41">
        <f t="shared" si="10"/>
        <v>95519</v>
      </c>
      <c r="K8" s="41">
        <f t="shared" si="10"/>
        <v>75520</v>
      </c>
      <c r="L8" s="41">
        <f t="shared" si="10"/>
        <v>84487</v>
      </c>
      <c r="M8" s="41">
        <f t="shared" si="10"/>
        <v>112842</v>
      </c>
      <c r="N8" s="41">
        <v>75534</v>
      </c>
      <c r="O8" s="41">
        <f t="shared" si="11"/>
        <v>84896</v>
      </c>
      <c r="P8" s="41">
        <f t="shared" si="11"/>
        <v>77650</v>
      </c>
      <c r="Q8" s="41">
        <f t="shared" si="11"/>
        <v>74971</v>
      </c>
      <c r="R8" s="41">
        <f t="shared" si="11"/>
        <v>136792</v>
      </c>
      <c r="S8" s="41">
        <f t="shared" si="11"/>
        <v>106881</v>
      </c>
      <c r="T8" s="41">
        <f t="shared" si="11"/>
        <v>97682</v>
      </c>
      <c r="U8" s="41">
        <f t="shared" si="11"/>
        <v>90381</v>
      </c>
      <c r="V8" s="41">
        <f t="shared" si="11"/>
        <v>126402</v>
      </c>
      <c r="W8" s="41">
        <f>+W13-V13</f>
        <v>119440</v>
      </c>
      <c r="X8" s="41">
        <f>+X13-W13</f>
        <v>101347</v>
      </c>
      <c r="Y8" s="41">
        <f>+Y13-X13</f>
        <v>116157</v>
      </c>
      <c r="Z8" s="43">
        <v>121123</v>
      </c>
      <c r="AA8" s="41">
        <f t="shared" si="13"/>
        <v>93861</v>
      </c>
      <c r="AB8" s="42">
        <f t="shared" si="13"/>
        <v>88182</v>
      </c>
      <c r="AC8" s="41">
        <f t="shared" si="13"/>
        <v>93934</v>
      </c>
      <c r="AD8" s="41">
        <f t="shared" si="13"/>
        <v>97960</v>
      </c>
      <c r="AE8" s="41">
        <f t="shared" si="13"/>
        <v>100423</v>
      </c>
      <c r="AF8" s="41">
        <f t="shared" si="13"/>
        <v>104918</v>
      </c>
      <c r="AG8" s="41">
        <f t="shared" si="13"/>
        <v>108354</v>
      </c>
      <c r="AH8" s="41">
        <f t="shared" si="13"/>
        <v>107295</v>
      </c>
      <c r="AI8" s="41">
        <f t="shared" si="13"/>
        <v>115870</v>
      </c>
      <c r="AJ8" s="41">
        <f t="shared" si="13"/>
        <v>107822</v>
      </c>
      <c r="AK8" s="41">
        <f t="shared" si="13"/>
        <v>125247.56000000006</v>
      </c>
      <c r="AL8" s="44">
        <v>84629.63</v>
      </c>
      <c r="AM8" s="43">
        <f t="shared" si="14"/>
        <v>131279.81</v>
      </c>
      <c r="AN8" s="41">
        <f t="shared" si="14"/>
        <v>118357.48999999999</v>
      </c>
      <c r="AO8" s="41">
        <f>+AO13-AN13</f>
        <v>125971.34000000003</v>
      </c>
      <c r="AP8" s="41">
        <f t="shared" si="14"/>
        <v>132738.53000000003</v>
      </c>
      <c r="AQ8" s="41">
        <f t="shared" si="14"/>
        <v>164250.82999999996</v>
      </c>
      <c r="AR8" s="42">
        <f t="shared" si="14"/>
        <v>117227.37</v>
      </c>
      <c r="AS8" s="42">
        <f t="shared" si="14"/>
        <v>114772</v>
      </c>
      <c r="AT8" s="42">
        <f>+AT13-AS13</f>
        <v>110789</v>
      </c>
      <c r="AU8" s="41">
        <f t="shared" si="14"/>
        <v>128631.96999999997</v>
      </c>
      <c r="AV8" s="42">
        <f t="shared" si="15"/>
        <v>119691.03000000003</v>
      </c>
      <c r="AW8" s="41">
        <f t="shared" si="15"/>
        <v>159554.6299999999</v>
      </c>
      <c r="AX8" s="45">
        <v>79470</v>
      </c>
      <c r="AY8" s="41">
        <f aca="true" t="shared" si="23" ref="AY8:BE8">+AY13-AX13</f>
        <v>160782.48</v>
      </c>
      <c r="AZ8" s="41">
        <f t="shared" si="23"/>
        <v>112293.26999999999</v>
      </c>
      <c r="BA8" s="41">
        <f t="shared" si="23"/>
        <v>128315.77000000002</v>
      </c>
      <c r="BB8" s="41">
        <f t="shared" si="23"/>
        <v>117878.45999999996</v>
      </c>
      <c r="BC8" s="41">
        <f t="shared" si="23"/>
        <v>119986.02000000002</v>
      </c>
      <c r="BD8" s="42">
        <f t="shared" si="23"/>
        <v>125819</v>
      </c>
      <c r="BE8" s="42">
        <f t="shared" si="23"/>
        <v>110268</v>
      </c>
      <c r="BF8" s="42">
        <f t="shared" si="17"/>
        <v>111500</v>
      </c>
      <c r="BG8" s="42">
        <f t="shared" si="17"/>
        <v>124850.05461388011</v>
      </c>
      <c r="BH8" s="42">
        <f t="shared" si="17"/>
        <v>92492.00351441978</v>
      </c>
      <c r="BI8" s="42">
        <f t="shared" si="17"/>
        <v>161104.8780700902</v>
      </c>
      <c r="BJ8" s="41">
        <v>189957</v>
      </c>
      <c r="BK8" s="42">
        <f t="shared" si="17"/>
        <v>196444</v>
      </c>
      <c r="BL8" s="41">
        <f t="shared" si="17"/>
        <v>133696</v>
      </c>
      <c r="BM8" s="41">
        <f t="shared" si="17"/>
        <v>146289</v>
      </c>
      <c r="BN8" s="41">
        <f t="shared" si="17"/>
        <v>122765</v>
      </c>
      <c r="BO8" s="41">
        <f t="shared" si="18"/>
        <v>141375.38464574004</v>
      </c>
      <c r="BP8" s="41">
        <f t="shared" si="18"/>
        <v>120855.1526311899</v>
      </c>
      <c r="BQ8" s="41">
        <f t="shared" si="18"/>
        <v>188689.76454500016</v>
      </c>
      <c r="BR8" s="41">
        <f t="shared" si="19"/>
        <v>161493.63186385995</v>
      </c>
      <c r="BS8" s="41">
        <f t="shared" si="19"/>
        <v>120305.8734575801</v>
      </c>
      <c r="BT8" s="46">
        <f t="shared" si="19"/>
        <v>113042.19285662984</v>
      </c>
      <c r="BU8" s="46">
        <f t="shared" si="19"/>
        <v>152068.5</v>
      </c>
      <c r="BV8" s="46">
        <v>136593.58107184</v>
      </c>
      <c r="BW8" s="46">
        <f t="shared" si="19"/>
        <v>127201.02892816</v>
      </c>
      <c r="BX8" s="46">
        <f t="shared" si="19"/>
        <v>137437.39</v>
      </c>
      <c r="BY8" s="46">
        <f t="shared" si="19"/>
        <v>131399.98555545998</v>
      </c>
      <c r="BZ8" s="46">
        <f t="shared" si="19"/>
        <v>235122.67428240005</v>
      </c>
      <c r="CA8" s="46">
        <f t="shared" si="19"/>
        <v>283286.02030902996</v>
      </c>
      <c r="CB8" s="46">
        <f t="shared" si="19"/>
        <v>135231.25916741998</v>
      </c>
      <c r="CC8" s="46">
        <f t="shared" si="19"/>
        <v>113241.53990193014</v>
      </c>
      <c r="CD8" s="41">
        <v>127771.88000000012</v>
      </c>
      <c r="CE8" s="41">
        <v>146782.56999999983</v>
      </c>
      <c r="CF8" s="46">
        <v>125741.14764933009</v>
      </c>
      <c r="CG8" s="46">
        <v>173258</v>
      </c>
      <c r="CH8" s="46">
        <v>286670</v>
      </c>
      <c r="CI8" s="46">
        <v>223584.71</v>
      </c>
      <c r="CJ8" s="46">
        <v>131110.28</v>
      </c>
      <c r="CK8" s="46">
        <v>173709.22</v>
      </c>
      <c r="CL8" s="46">
        <v>122601</v>
      </c>
      <c r="CM8" s="46">
        <v>125923</v>
      </c>
      <c r="CN8" s="46">
        <v>156669</v>
      </c>
      <c r="CO8" s="46">
        <v>108997</v>
      </c>
      <c r="CP8" s="46">
        <v>135424</v>
      </c>
      <c r="CQ8" s="46">
        <v>137824</v>
      </c>
      <c r="CR8" s="46">
        <v>106333</v>
      </c>
      <c r="CS8" s="46">
        <v>186040</v>
      </c>
      <c r="CT8" s="46">
        <v>241304</v>
      </c>
      <c r="CU8" s="46">
        <v>227852</v>
      </c>
      <c r="CV8" s="46">
        <v>175127</v>
      </c>
      <c r="CW8" s="46">
        <v>177496.4</v>
      </c>
      <c r="CX8" s="46">
        <v>141914</v>
      </c>
      <c r="CY8" s="46">
        <v>128728</v>
      </c>
      <c r="CZ8" s="46">
        <v>156868</v>
      </c>
      <c r="DA8" s="46">
        <v>125854</v>
      </c>
      <c r="DB8" s="47">
        <v>135721.6000000001</v>
      </c>
      <c r="DC8" s="47">
        <v>170070</v>
      </c>
      <c r="DD8" s="47">
        <v>107216</v>
      </c>
      <c r="DE8" s="46">
        <v>174107</v>
      </c>
      <c r="DF8" s="46">
        <v>329977</v>
      </c>
      <c r="DG8" s="46">
        <v>171898</v>
      </c>
      <c r="DH8" s="46">
        <v>223234</v>
      </c>
      <c r="DI8" s="46">
        <v>181071</v>
      </c>
      <c r="DJ8" s="46">
        <v>109685</v>
      </c>
      <c r="DK8" s="46">
        <v>190218</v>
      </c>
      <c r="DL8" s="46">
        <v>156138</v>
      </c>
      <c r="DM8" s="46">
        <v>139510</v>
      </c>
      <c r="DN8" s="46">
        <v>156676</v>
      </c>
      <c r="DO8" s="46">
        <v>186059</v>
      </c>
      <c r="DP8" s="46">
        <v>116710</v>
      </c>
      <c r="DQ8" s="46">
        <v>145379</v>
      </c>
      <c r="DR8" s="46">
        <v>336077</v>
      </c>
      <c r="DS8" s="46">
        <v>197487</v>
      </c>
      <c r="DT8" s="46">
        <v>206044</v>
      </c>
      <c r="DU8" s="46">
        <v>220839</v>
      </c>
      <c r="DV8" s="46">
        <v>108860</v>
      </c>
      <c r="DW8" s="46">
        <v>179352</v>
      </c>
      <c r="DX8" s="46">
        <v>186283</v>
      </c>
      <c r="DY8" s="46">
        <v>139578</v>
      </c>
      <c r="DZ8" s="46">
        <v>211389</v>
      </c>
      <c r="EA8" s="46">
        <v>153931</v>
      </c>
      <c r="EB8" s="46">
        <v>118769</v>
      </c>
      <c r="EC8" s="46">
        <v>155449</v>
      </c>
      <c r="ED8" s="46">
        <v>394852</v>
      </c>
      <c r="EE8" s="46">
        <v>126649</v>
      </c>
      <c r="EF8" s="46">
        <v>262433</v>
      </c>
      <c r="EG8" s="46">
        <v>211070</v>
      </c>
      <c r="EH8" s="46">
        <v>113807</v>
      </c>
      <c r="EI8" s="46">
        <v>152971</v>
      </c>
      <c r="EJ8" s="46">
        <v>188254</v>
      </c>
      <c r="EK8" s="46">
        <v>171187</v>
      </c>
      <c r="EL8" s="46">
        <v>181788.15</v>
      </c>
      <c r="EM8" s="46">
        <v>227022</v>
      </c>
      <c r="EN8" s="46">
        <v>126545</v>
      </c>
      <c r="EO8" s="46">
        <v>149238</v>
      </c>
      <c r="EP8" s="46">
        <v>381741</v>
      </c>
      <c r="EQ8" s="46">
        <v>202053</v>
      </c>
      <c r="ER8" s="46">
        <v>226792</v>
      </c>
      <c r="ES8" s="46">
        <v>200378</v>
      </c>
      <c r="ET8" s="46">
        <v>119046</v>
      </c>
      <c r="EU8" s="46">
        <v>159736</v>
      </c>
      <c r="EV8" s="46">
        <v>211302</v>
      </c>
      <c r="EW8" s="46">
        <v>142717</v>
      </c>
      <c r="EX8" s="46">
        <v>249683</v>
      </c>
      <c r="EY8" s="46">
        <v>177080</v>
      </c>
      <c r="EZ8" s="46">
        <v>134004</v>
      </c>
      <c r="FA8" s="46">
        <v>207242</v>
      </c>
      <c r="FB8" s="46">
        <v>422282</v>
      </c>
      <c r="FC8" s="46">
        <v>181447</v>
      </c>
      <c r="FD8" s="46">
        <v>214004</v>
      </c>
      <c r="FE8" s="46">
        <v>256416</v>
      </c>
      <c r="FF8" s="46">
        <v>152694</v>
      </c>
      <c r="FG8" s="46">
        <v>159898</v>
      </c>
      <c r="FH8" s="46">
        <v>185957</v>
      </c>
      <c r="FI8" s="46">
        <v>128363</v>
      </c>
      <c r="FJ8" s="46">
        <v>183228</v>
      </c>
      <c r="FK8" s="46">
        <v>189823</v>
      </c>
      <c r="FL8" s="46">
        <v>125193</v>
      </c>
      <c r="FM8" s="46">
        <v>201823</v>
      </c>
      <c r="FN8" s="46">
        <v>336990</v>
      </c>
      <c r="FO8" s="46">
        <v>148940</v>
      </c>
      <c r="FP8" s="46">
        <v>217561</v>
      </c>
      <c r="FQ8" s="46"/>
      <c r="FR8" s="46"/>
      <c r="FS8" s="46"/>
      <c r="FT8" s="46"/>
      <c r="FU8" s="46"/>
      <c r="FV8" s="46"/>
      <c r="FW8" s="46"/>
      <c r="FX8" s="46"/>
      <c r="FY8" s="46"/>
    </row>
    <row r="9" spans="1:181" ht="21">
      <c r="A9" s="40" t="s">
        <v>43</v>
      </c>
      <c r="B9" s="41">
        <v>17263</v>
      </c>
      <c r="C9" s="42">
        <f>+C14-B14</f>
        <v>32713</v>
      </c>
      <c r="D9" s="41">
        <f t="shared" si="10"/>
        <v>16810</v>
      </c>
      <c r="E9" s="41">
        <f t="shared" si="10"/>
        <v>20322</v>
      </c>
      <c r="F9" s="41">
        <f t="shared" si="10"/>
        <v>26243</v>
      </c>
      <c r="G9" s="41">
        <f t="shared" si="10"/>
        <v>21719</v>
      </c>
      <c r="H9" s="41">
        <f t="shared" si="10"/>
        <v>24115</v>
      </c>
      <c r="I9" s="41">
        <f t="shared" si="10"/>
        <v>13288</v>
      </c>
      <c r="J9" s="41">
        <f t="shared" si="10"/>
        <v>15131</v>
      </c>
      <c r="K9" s="41">
        <f t="shared" si="10"/>
        <v>16848</v>
      </c>
      <c r="L9" s="41">
        <f t="shared" si="10"/>
        <v>26608</v>
      </c>
      <c r="M9" s="41">
        <f t="shared" si="10"/>
        <v>32087</v>
      </c>
      <c r="N9" s="41">
        <v>5732</v>
      </c>
      <c r="O9" s="41">
        <f t="shared" si="11"/>
        <v>8570</v>
      </c>
      <c r="P9" s="41">
        <f t="shared" si="11"/>
        <v>5476</v>
      </c>
      <c r="Q9" s="41">
        <f t="shared" si="11"/>
        <v>12152</v>
      </c>
      <c r="R9" s="41">
        <f t="shared" si="11"/>
        <v>54437</v>
      </c>
      <c r="S9" s="41">
        <f t="shared" si="11"/>
        <v>20991</v>
      </c>
      <c r="T9" s="41">
        <f t="shared" si="11"/>
        <v>13534</v>
      </c>
      <c r="U9" s="41">
        <f t="shared" si="11"/>
        <v>40930</v>
      </c>
      <c r="V9" s="41">
        <f t="shared" si="11"/>
        <v>32201</v>
      </c>
      <c r="W9" s="41">
        <f t="shared" si="11"/>
        <v>23344</v>
      </c>
      <c r="X9" s="41">
        <f t="shared" si="11"/>
        <v>17262</v>
      </c>
      <c r="Y9" s="41">
        <f>+Y14-X14</f>
        <v>28077</v>
      </c>
      <c r="Z9" s="43">
        <v>26813</v>
      </c>
      <c r="AA9" s="41">
        <f t="shared" si="13"/>
        <v>18252</v>
      </c>
      <c r="AB9" s="42">
        <f t="shared" si="13"/>
        <v>9664</v>
      </c>
      <c r="AC9" s="41">
        <f t="shared" si="13"/>
        <v>52983</v>
      </c>
      <c r="AD9" s="41">
        <f t="shared" si="13"/>
        <v>10673</v>
      </c>
      <c r="AE9" s="41">
        <f t="shared" si="13"/>
        <v>13110</v>
      </c>
      <c r="AF9" s="41">
        <f t="shared" si="13"/>
        <v>45111</v>
      </c>
      <c r="AG9" s="41">
        <f t="shared" si="13"/>
        <v>11608</v>
      </c>
      <c r="AH9" s="41">
        <f t="shared" si="13"/>
        <v>29793</v>
      </c>
      <c r="AI9" s="41">
        <f t="shared" si="13"/>
        <v>18627</v>
      </c>
      <c r="AJ9" s="41">
        <f t="shared" si="13"/>
        <v>12602</v>
      </c>
      <c r="AK9" s="41">
        <f t="shared" si="13"/>
        <v>18253.219999999972</v>
      </c>
      <c r="AL9" s="44">
        <v>563.09</v>
      </c>
      <c r="AM9" s="43">
        <f t="shared" si="14"/>
        <v>18022.87</v>
      </c>
      <c r="AN9" s="41">
        <f t="shared" si="14"/>
        <v>9467.880000000001</v>
      </c>
      <c r="AO9" s="41">
        <f>+AO14-AN14</f>
        <v>52028.62000000001</v>
      </c>
      <c r="AP9" s="41">
        <f t="shared" si="14"/>
        <v>33830.369999999995</v>
      </c>
      <c r="AQ9" s="41">
        <f t="shared" si="14"/>
        <v>14221.699999999997</v>
      </c>
      <c r="AR9" s="42">
        <f t="shared" si="14"/>
        <v>19966.47</v>
      </c>
      <c r="AS9" s="42">
        <f t="shared" si="14"/>
        <v>39973</v>
      </c>
      <c r="AT9" s="42">
        <f>+AT14-AS14</f>
        <v>20237</v>
      </c>
      <c r="AU9" s="41">
        <f t="shared" si="14"/>
        <v>30097.609999999986</v>
      </c>
      <c r="AV9" s="42">
        <f t="shared" si="15"/>
        <v>17224.390000000014</v>
      </c>
      <c r="AW9" s="41">
        <f t="shared" si="15"/>
        <v>27335.599999999977</v>
      </c>
      <c r="AX9" s="45">
        <v>673</v>
      </c>
      <c r="AY9" s="41">
        <f aca="true" t="shared" si="24" ref="AY9:BE9">+AY14-AX14</f>
        <v>5334</v>
      </c>
      <c r="AZ9" s="41">
        <f t="shared" si="24"/>
        <v>37602.41</v>
      </c>
      <c r="BA9" s="41">
        <f t="shared" si="24"/>
        <v>5670</v>
      </c>
      <c r="BB9" s="41">
        <f t="shared" si="24"/>
        <v>51503.619999999995</v>
      </c>
      <c r="BC9" s="41">
        <f t="shared" si="24"/>
        <v>9666.970000000001</v>
      </c>
      <c r="BD9" s="42">
        <f t="shared" si="24"/>
        <v>10768</v>
      </c>
      <c r="BE9" s="42">
        <f t="shared" si="24"/>
        <v>7791</v>
      </c>
      <c r="BF9" s="42">
        <f t="shared" si="17"/>
        <v>11696</v>
      </c>
      <c r="BG9" s="42">
        <f t="shared" si="17"/>
        <v>10277.975512050005</v>
      </c>
      <c r="BH9" s="42">
        <f t="shared" si="17"/>
        <v>10830.299377479998</v>
      </c>
      <c r="BI9" s="42">
        <f t="shared" si="17"/>
        <v>21301.77368277</v>
      </c>
      <c r="BJ9" s="41">
        <v>4161.23562076</v>
      </c>
      <c r="BK9" s="41">
        <f t="shared" si="17"/>
        <v>10756.586364720002</v>
      </c>
      <c r="BL9" s="41">
        <f t="shared" si="17"/>
        <v>18308.17801452</v>
      </c>
      <c r="BM9" s="41">
        <f t="shared" si="17"/>
        <v>74368</v>
      </c>
      <c r="BN9" s="41">
        <f>+BN14-BM14</f>
        <v>16699</v>
      </c>
      <c r="BO9" s="41">
        <f t="shared" si="18"/>
        <v>15634.572761930001</v>
      </c>
      <c r="BP9" s="41">
        <f t="shared" si="18"/>
        <v>14225.398935130012</v>
      </c>
      <c r="BQ9" s="41">
        <f t="shared" si="18"/>
        <v>16533.08231964</v>
      </c>
      <c r="BR9" s="41">
        <f t="shared" si="19"/>
        <v>19756.74921178</v>
      </c>
      <c r="BS9" s="41">
        <f t="shared" si="19"/>
        <v>18105.247551129985</v>
      </c>
      <c r="BT9" s="46">
        <f t="shared" si="19"/>
        <v>22431.26761750001</v>
      </c>
      <c r="BU9" s="46">
        <f t="shared" si="19"/>
        <v>32579.061014239996</v>
      </c>
      <c r="BV9" s="46">
        <v>19316.48853083</v>
      </c>
      <c r="BW9" s="46">
        <f t="shared" si="19"/>
        <v>4662.00465626</v>
      </c>
      <c r="BX9" s="46">
        <f t="shared" si="19"/>
        <v>14149.64298978</v>
      </c>
      <c r="BY9" s="46">
        <f t="shared" si="19"/>
        <v>4210.234293870002</v>
      </c>
      <c r="BZ9" s="46">
        <f>+BZ14-BY14</f>
        <v>8949.89199751</v>
      </c>
      <c r="CA9" s="46">
        <f>+CA14-BZ14</f>
        <v>68587.0546143</v>
      </c>
      <c r="CB9" s="46">
        <f>+CB14-CA14</f>
        <v>15047.932318100007</v>
      </c>
      <c r="CC9" s="46">
        <f>+CC14-CB14</f>
        <v>21809.625654550007</v>
      </c>
      <c r="CD9" s="41">
        <v>22609.040000000008</v>
      </c>
      <c r="CE9" s="41">
        <v>24459.53</v>
      </c>
      <c r="CF9" s="46">
        <v>27222.131082279986</v>
      </c>
      <c r="CG9" s="46">
        <v>44384</v>
      </c>
      <c r="CH9" s="46">
        <v>3962</v>
      </c>
      <c r="CI9" s="46">
        <v>47228.05</v>
      </c>
      <c r="CJ9" s="46">
        <v>7225.09</v>
      </c>
      <c r="CK9" s="46">
        <v>7382.8</v>
      </c>
      <c r="CL9" s="46">
        <v>7937</v>
      </c>
      <c r="CM9" s="46">
        <v>75355</v>
      </c>
      <c r="CN9" s="46">
        <v>13599</v>
      </c>
      <c r="CO9" s="46">
        <v>16713</v>
      </c>
      <c r="CP9" s="46">
        <v>19849</v>
      </c>
      <c r="CQ9" s="46">
        <v>20582</v>
      </c>
      <c r="CR9" s="46">
        <v>23966</v>
      </c>
      <c r="CS9" s="46">
        <v>32776</v>
      </c>
      <c r="CT9" s="46">
        <v>2697</v>
      </c>
      <c r="CU9" s="46">
        <v>4717</v>
      </c>
      <c r="CV9" s="46">
        <v>109129</v>
      </c>
      <c r="CW9" s="46">
        <v>8898.39</v>
      </c>
      <c r="CX9" s="46">
        <v>12195</v>
      </c>
      <c r="CY9" s="46">
        <v>13308</v>
      </c>
      <c r="CZ9" s="46">
        <v>22912</v>
      </c>
      <c r="DA9" s="46">
        <v>16609</v>
      </c>
      <c r="DB9" s="47">
        <v>18704.270915389992</v>
      </c>
      <c r="DC9" s="47">
        <v>19351</v>
      </c>
      <c r="DD9" s="47">
        <v>17454</v>
      </c>
      <c r="DE9" s="46">
        <v>38075</v>
      </c>
      <c r="DF9" s="46">
        <v>14824</v>
      </c>
      <c r="DG9" s="46">
        <v>8762</v>
      </c>
      <c r="DH9" s="46">
        <v>17676</v>
      </c>
      <c r="DI9" s="46">
        <v>16820</v>
      </c>
      <c r="DJ9" s="46">
        <v>21762</v>
      </c>
      <c r="DK9" s="46">
        <v>38153</v>
      </c>
      <c r="DL9" s="46">
        <v>22807</v>
      </c>
      <c r="DM9" s="46">
        <v>24448</v>
      </c>
      <c r="DN9" s="46">
        <v>29859</v>
      </c>
      <c r="DO9" s="46">
        <v>22672</v>
      </c>
      <c r="DP9" s="46">
        <v>22204</v>
      </c>
      <c r="DQ9" s="46">
        <v>31572</v>
      </c>
      <c r="DR9" s="46">
        <v>23531</v>
      </c>
      <c r="DS9" s="46">
        <v>11479</v>
      </c>
      <c r="DT9" s="46">
        <v>33052</v>
      </c>
      <c r="DU9" s="46">
        <v>20123</v>
      </c>
      <c r="DV9" s="46">
        <v>29783</v>
      </c>
      <c r="DW9" s="46">
        <v>45223</v>
      </c>
      <c r="DX9" s="46">
        <v>25226</v>
      </c>
      <c r="DY9" s="46">
        <v>36913</v>
      </c>
      <c r="DZ9" s="46">
        <v>39386</v>
      </c>
      <c r="EA9" s="46">
        <v>22214</v>
      </c>
      <c r="EB9" s="46">
        <v>30468</v>
      </c>
      <c r="EC9" s="46">
        <v>47458</v>
      </c>
      <c r="ED9" s="46">
        <v>27531</v>
      </c>
      <c r="EE9" s="46">
        <v>21786</v>
      </c>
      <c r="EF9" s="46">
        <v>42869</v>
      </c>
      <c r="EG9" s="46">
        <v>18680</v>
      </c>
      <c r="EH9" s="46">
        <v>28962</v>
      </c>
      <c r="EI9" s="46">
        <v>51160</v>
      </c>
      <c r="EJ9" s="46">
        <v>21884</v>
      </c>
      <c r="EK9" s="46">
        <v>30814</v>
      </c>
      <c r="EL9" s="46">
        <v>30837.92</v>
      </c>
      <c r="EM9" s="46">
        <v>24699</v>
      </c>
      <c r="EN9" s="46">
        <v>31542</v>
      </c>
      <c r="EO9" s="46">
        <v>50011</v>
      </c>
      <c r="EP9" s="46">
        <v>32205</v>
      </c>
      <c r="EQ9" s="46">
        <v>19144</v>
      </c>
      <c r="ER9" s="46">
        <v>35833</v>
      </c>
      <c r="ES9" s="46">
        <v>26450</v>
      </c>
      <c r="ET9" s="46">
        <v>28056</v>
      </c>
      <c r="EU9" s="46">
        <v>39126</v>
      </c>
      <c r="EV9" s="46">
        <v>25319</v>
      </c>
      <c r="EW9" s="46">
        <v>29688</v>
      </c>
      <c r="EX9" s="46">
        <v>36913</v>
      </c>
      <c r="EY9" s="46">
        <v>25544</v>
      </c>
      <c r="EZ9" s="46">
        <v>32996</v>
      </c>
      <c r="FA9" s="46">
        <v>49057.97</v>
      </c>
      <c r="FB9" s="46">
        <v>25527</v>
      </c>
      <c r="FC9" s="46">
        <v>18251</v>
      </c>
      <c r="FD9" s="46">
        <v>31459</v>
      </c>
      <c r="FE9" s="46">
        <v>30104</v>
      </c>
      <c r="FF9" s="46">
        <v>29363</v>
      </c>
      <c r="FG9" s="46">
        <v>40763</v>
      </c>
      <c r="FH9" s="46">
        <v>25909</v>
      </c>
      <c r="FI9" s="46">
        <v>32983</v>
      </c>
      <c r="FJ9" s="46">
        <v>33804</v>
      </c>
      <c r="FK9" s="46">
        <v>29799</v>
      </c>
      <c r="FL9" s="46">
        <v>33010</v>
      </c>
      <c r="FM9" s="46">
        <v>56223</v>
      </c>
      <c r="FN9" s="46">
        <v>10549</v>
      </c>
      <c r="FO9" s="46">
        <v>5692</v>
      </c>
      <c r="FP9" s="46">
        <v>9758</v>
      </c>
      <c r="FQ9" s="46"/>
      <c r="FR9" s="46"/>
      <c r="FS9" s="46"/>
      <c r="FT9" s="46"/>
      <c r="FU9" s="46"/>
      <c r="FV9" s="46"/>
      <c r="FW9" s="46"/>
      <c r="FX9" s="46"/>
      <c r="FY9" s="46"/>
    </row>
    <row r="10" spans="1:181" ht="21">
      <c r="A10" s="40" t="s">
        <v>52</v>
      </c>
      <c r="B10" s="41">
        <v>5218</v>
      </c>
      <c r="C10" s="42">
        <f>+C15-B10</f>
        <v>15670</v>
      </c>
      <c r="D10" s="41">
        <f aca="true" t="shared" si="25" ref="D10:M10">+D15-C15</f>
        <v>28865</v>
      </c>
      <c r="E10" s="41">
        <f t="shared" si="25"/>
        <v>6710</v>
      </c>
      <c r="F10" s="41">
        <f t="shared" si="25"/>
        <v>11587</v>
      </c>
      <c r="G10" s="41">
        <f t="shared" si="25"/>
        <v>17839</v>
      </c>
      <c r="H10" s="41">
        <f t="shared" si="25"/>
        <v>3837</v>
      </c>
      <c r="I10" s="41">
        <f t="shared" si="25"/>
        <v>6707</v>
      </c>
      <c r="J10" s="41">
        <f t="shared" si="25"/>
        <v>6654</v>
      </c>
      <c r="K10" s="41">
        <f t="shared" si="25"/>
        <v>6223</v>
      </c>
      <c r="L10" s="41">
        <f t="shared" si="25"/>
        <v>5413</v>
      </c>
      <c r="M10" s="41">
        <f t="shared" si="25"/>
        <v>9821</v>
      </c>
      <c r="N10" s="41">
        <v>8292.5</v>
      </c>
      <c r="O10" s="41">
        <f>+O15-N15</f>
        <v>17973.29</v>
      </c>
      <c r="P10" s="41">
        <f>+P15-O15</f>
        <v>16055.440000000002</v>
      </c>
      <c r="Q10" s="41">
        <f>+Q15-P15</f>
        <v>9930.769999999997</v>
      </c>
      <c r="R10" s="41">
        <f>+R15-Q15</f>
        <v>9085</v>
      </c>
      <c r="S10" s="41">
        <f>+S15-R15</f>
        <v>12028</v>
      </c>
      <c r="T10" s="41">
        <f t="shared" si="11"/>
        <v>4614</v>
      </c>
      <c r="U10" s="41">
        <f t="shared" si="11"/>
        <v>5775</v>
      </c>
      <c r="V10" s="41">
        <f t="shared" si="11"/>
        <v>5778</v>
      </c>
      <c r="W10" s="41">
        <f t="shared" si="11"/>
        <v>3772</v>
      </c>
      <c r="X10" s="41">
        <f t="shared" si="11"/>
        <v>4169</v>
      </c>
      <c r="Y10" s="41">
        <f>+Y15-X15</f>
        <v>6654</v>
      </c>
      <c r="Z10" s="43">
        <v>7453</v>
      </c>
      <c r="AA10" s="41">
        <f t="shared" si="13"/>
        <v>14905</v>
      </c>
      <c r="AB10" s="42">
        <f t="shared" si="13"/>
        <v>13021</v>
      </c>
      <c r="AC10" s="41">
        <f t="shared" si="13"/>
        <v>11485</v>
      </c>
      <c r="AD10" s="41">
        <f t="shared" si="13"/>
        <v>10025</v>
      </c>
      <c r="AE10" s="41">
        <f t="shared" si="13"/>
        <v>11614</v>
      </c>
      <c r="AF10" s="41">
        <f t="shared" si="13"/>
        <v>4607</v>
      </c>
      <c r="AG10" s="41">
        <f t="shared" si="13"/>
        <v>6805</v>
      </c>
      <c r="AH10" s="41">
        <f t="shared" si="13"/>
        <v>6110</v>
      </c>
      <c r="AI10" s="41">
        <f t="shared" si="13"/>
        <v>4341</v>
      </c>
      <c r="AJ10" s="41">
        <f t="shared" si="13"/>
        <v>4205</v>
      </c>
      <c r="AK10" s="41">
        <f t="shared" si="13"/>
        <v>6354.940000000002</v>
      </c>
      <c r="AL10" s="44">
        <v>8525.4</v>
      </c>
      <c r="AM10" s="43">
        <f t="shared" si="14"/>
        <v>15897.78</v>
      </c>
      <c r="AN10" s="41">
        <f t="shared" si="14"/>
        <v>17596.239999999998</v>
      </c>
      <c r="AO10" s="41">
        <f>+AO15-AN15</f>
        <v>14417.190000000002</v>
      </c>
      <c r="AP10" s="41">
        <f t="shared" si="14"/>
        <v>13110.089999999997</v>
      </c>
      <c r="AQ10" s="41">
        <f t="shared" si="14"/>
        <v>16873.08</v>
      </c>
      <c r="AR10" s="42">
        <f t="shared" si="14"/>
        <v>4487.220000000001</v>
      </c>
      <c r="AS10" s="42">
        <f t="shared" si="14"/>
        <v>6261</v>
      </c>
      <c r="AT10" s="42">
        <f>+AT15-AS15</f>
        <v>8472</v>
      </c>
      <c r="AU10" s="41">
        <f t="shared" si="14"/>
        <v>5388.270000000004</v>
      </c>
      <c r="AV10" s="42">
        <f t="shared" si="15"/>
        <v>5246.729999999996</v>
      </c>
      <c r="AW10" s="41">
        <f t="shared" si="15"/>
        <v>9991.479999999996</v>
      </c>
      <c r="AX10" s="45">
        <v>10196</v>
      </c>
      <c r="AY10" s="41">
        <f aca="true" t="shared" si="26" ref="AY10:BE10">+AY15-AX15</f>
        <v>22498</v>
      </c>
      <c r="AZ10" s="41">
        <f t="shared" si="26"/>
        <v>22326.089999999997</v>
      </c>
      <c r="BA10" s="41">
        <f t="shared" si="26"/>
        <v>16022.199999999997</v>
      </c>
      <c r="BB10" s="41">
        <f t="shared" si="26"/>
        <v>13467.710000000006</v>
      </c>
      <c r="BC10" s="41">
        <f t="shared" si="26"/>
        <v>20328</v>
      </c>
      <c r="BD10" s="42">
        <f t="shared" si="26"/>
        <v>8941</v>
      </c>
      <c r="BE10" s="42">
        <f t="shared" si="26"/>
        <v>5908</v>
      </c>
      <c r="BF10" s="42">
        <f t="shared" si="17"/>
        <v>12259</v>
      </c>
      <c r="BG10" s="42">
        <f t="shared" si="17"/>
        <v>7499</v>
      </c>
      <c r="BH10" s="42">
        <f t="shared" si="17"/>
        <v>6795.536702540005</v>
      </c>
      <c r="BI10" s="42">
        <f t="shared" si="17"/>
        <v>10297.10689969</v>
      </c>
      <c r="BJ10" s="46">
        <v>13333.93746127</v>
      </c>
      <c r="BK10" s="41">
        <f t="shared" si="17"/>
        <v>15951.109933380003</v>
      </c>
      <c r="BL10" s="41">
        <f t="shared" si="17"/>
        <v>15762.952605349998</v>
      </c>
      <c r="BM10" s="41">
        <f t="shared" si="17"/>
        <v>14534</v>
      </c>
      <c r="BN10" s="41">
        <f>+BN15-BM15</f>
        <v>15225</v>
      </c>
      <c r="BO10" s="41">
        <f t="shared" si="18"/>
        <v>13903.435219990002</v>
      </c>
      <c r="BP10" s="41">
        <f t="shared" si="18"/>
        <v>4624.808242450003</v>
      </c>
      <c r="BQ10" s="41">
        <f t="shared" si="18"/>
        <v>6223.129578149994</v>
      </c>
      <c r="BR10" s="41">
        <f t="shared" si="19"/>
        <v>6342.983535080013</v>
      </c>
      <c r="BS10" s="41">
        <f t="shared" si="19"/>
        <v>4620.623707430001</v>
      </c>
      <c r="BT10" s="46">
        <f t="shared" si="19"/>
        <v>8069.958396999995</v>
      </c>
      <c r="BU10" s="46">
        <f t="shared" si="19"/>
        <v>8763.3813199</v>
      </c>
      <c r="BV10" s="46">
        <v>11043.91918608</v>
      </c>
      <c r="BW10" s="46">
        <f t="shared" si="19"/>
        <v>18371.240813919998</v>
      </c>
      <c r="BX10" s="46">
        <f t="shared" si="19"/>
        <v>21041.029999169998</v>
      </c>
      <c r="BY10" s="46">
        <f t="shared" si="19"/>
        <v>14851.887448870002</v>
      </c>
      <c r="BZ10" s="46">
        <f t="shared" si="19"/>
        <v>14988.534953790004</v>
      </c>
      <c r="CA10" s="46">
        <f t="shared" si="19"/>
        <v>18104.93056419</v>
      </c>
      <c r="CB10" s="46">
        <f t="shared" si="19"/>
        <v>7290.415443439997</v>
      </c>
      <c r="CC10" s="46">
        <f t="shared" si="19"/>
        <v>9871.224894230007</v>
      </c>
      <c r="CD10" s="41">
        <v>7033.62000000001</v>
      </c>
      <c r="CE10" s="41">
        <v>8005.779999999999</v>
      </c>
      <c r="CF10" s="46">
        <v>6543.9679653700005</v>
      </c>
      <c r="CG10" s="46">
        <v>9705</v>
      </c>
      <c r="CH10" s="46">
        <v>21521</v>
      </c>
      <c r="CI10" s="46">
        <v>29014.39</v>
      </c>
      <c r="CJ10" s="46">
        <v>35597.82</v>
      </c>
      <c r="CK10" s="46">
        <v>27022.33</v>
      </c>
      <c r="CL10" s="46">
        <v>21536</v>
      </c>
      <c r="CM10" s="46">
        <v>24199</v>
      </c>
      <c r="CN10" s="46">
        <v>10096</v>
      </c>
      <c r="CO10" s="46">
        <v>9565</v>
      </c>
      <c r="CP10" s="46">
        <v>11125</v>
      </c>
      <c r="CQ10" s="46">
        <v>12681</v>
      </c>
      <c r="CR10" s="46">
        <v>13147</v>
      </c>
      <c r="CS10" s="46">
        <v>15517</v>
      </c>
      <c r="CT10" s="46">
        <v>14271</v>
      </c>
      <c r="CU10" s="46">
        <v>23235</v>
      </c>
      <c r="CV10" s="46">
        <v>32727</v>
      </c>
      <c r="CW10" s="46">
        <v>26814.13</v>
      </c>
      <c r="CX10" s="46">
        <v>20270</v>
      </c>
      <c r="CY10" s="46">
        <v>23421</v>
      </c>
      <c r="CZ10" s="46">
        <v>16045</v>
      </c>
      <c r="DA10" s="46">
        <v>11837</v>
      </c>
      <c r="DB10" s="47">
        <v>10127.756779479998</v>
      </c>
      <c r="DC10" s="47">
        <v>10814</v>
      </c>
      <c r="DD10" s="47">
        <v>7440</v>
      </c>
      <c r="DE10" s="46">
        <v>16682</v>
      </c>
      <c r="DF10" s="46">
        <v>22797</v>
      </c>
      <c r="DG10" s="46">
        <v>25098</v>
      </c>
      <c r="DH10" s="46">
        <v>29835</v>
      </c>
      <c r="DI10" s="46">
        <v>17846</v>
      </c>
      <c r="DJ10" s="46">
        <v>18981</v>
      </c>
      <c r="DK10" s="46">
        <v>23082</v>
      </c>
      <c r="DL10" s="46">
        <v>12543</v>
      </c>
      <c r="DM10" s="46">
        <v>12796</v>
      </c>
      <c r="DN10" s="46">
        <v>14792</v>
      </c>
      <c r="DO10" s="46">
        <v>13195</v>
      </c>
      <c r="DP10" s="46">
        <v>9338</v>
      </c>
      <c r="DQ10" s="46">
        <v>23004</v>
      </c>
      <c r="DR10" s="46">
        <v>14593</v>
      </c>
      <c r="DS10" s="46">
        <v>23962</v>
      </c>
      <c r="DT10" s="46">
        <v>44697</v>
      </c>
      <c r="DU10" s="46">
        <v>18944</v>
      </c>
      <c r="DV10" s="46">
        <v>21955</v>
      </c>
      <c r="DW10" s="46">
        <v>34876</v>
      </c>
      <c r="DX10" s="46">
        <v>12117</v>
      </c>
      <c r="DY10" s="46">
        <v>12899</v>
      </c>
      <c r="DZ10" s="46">
        <v>13983</v>
      </c>
      <c r="EA10" s="46">
        <v>8052</v>
      </c>
      <c r="EB10" s="46">
        <v>9434</v>
      </c>
      <c r="EC10" s="46">
        <v>12948</v>
      </c>
      <c r="ED10" s="46">
        <v>12972</v>
      </c>
      <c r="EE10" s="46">
        <v>27277</v>
      </c>
      <c r="EF10" s="46">
        <v>52736</v>
      </c>
      <c r="EG10" s="46">
        <v>25277</v>
      </c>
      <c r="EH10" s="46">
        <v>15178</v>
      </c>
      <c r="EI10" s="46">
        <v>19462</v>
      </c>
      <c r="EJ10" s="46">
        <v>7033</v>
      </c>
      <c r="EK10" s="46">
        <v>7775</v>
      </c>
      <c r="EL10" s="46">
        <v>12223.25</v>
      </c>
      <c r="EM10" s="46">
        <v>5039</v>
      </c>
      <c r="EN10" s="46">
        <v>6980</v>
      </c>
      <c r="EO10" s="46">
        <v>12001</v>
      </c>
      <c r="EP10" s="46">
        <v>14428</v>
      </c>
      <c r="EQ10" s="46">
        <v>28978</v>
      </c>
      <c r="ER10" s="46">
        <v>26282</v>
      </c>
      <c r="ES10" s="46">
        <v>17739</v>
      </c>
      <c r="ET10" s="46">
        <v>18886</v>
      </c>
      <c r="EU10" s="46">
        <v>21322</v>
      </c>
      <c r="EV10" s="46">
        <v>9761</v>
      </c>
      <c r="EW10" s="46">
        <v>17169</v>
      </c>
      <c r="EX10" s="46">
        <v>15865</v>
      </c>
      <c r="EY10" s="46">
        <v>10366</v>
      </c>
      <c r="EZ10" s="46">
        <v>11991</v>
      </c>
      <c r="FA10" s="46">
        <v>22311</v>
      </c>
      <c r="FB10" s="46">
        <v>20472</v>
      </c>
      <c r="FC10" s="46">
        <v>26576</v>
      </c>
      <c r="FD10" s="46">
        <v>23704</v>
      </c>
      <c r="FE10" s="46">
        <v>18380</v>
      </c>
      <c r="FF10" s="46">
        <v>18141</v>
      </c>
      <c r="FG10" s="46">
        <v>24487</v>
      </c>
      <c r="FH10" s="46">
        <v>50833</v>
      </c>
      <c r="FI10" s="46">
        <v>10429</v>
      </c>
      <c r="FJ10" s="46">
        <v>10016</v>
      </c>
      <c r="FK10" s="46">
        <v>11245</v>
      </c>
      <c r="FL10" s="46">
        <v>9904</v>
      </c>
      <c r="FM10" s="46">
        <v>30668</v>
      </c>
      <c r="FN10" s="46">
        <v>20670</v>
      </c>
      <c r="FO10" s="46">
        <v>26685</v>
      </c>
      <c r="FP10" s="46">
        <v>33238</v>
      </c>
      <c r="FQ10" s="46"/>
      <c r="FR10" s="46"/>
      <c r="FS10" s="46"/>
      <c r="FT10" s="46"/>
      <c r="FU10" s="46"/>
      <c r="FV10" s="46"/>
      <c r="FW10" s="46"/>
      <c r="FX10" s="46"/>
      <c r="FY10" s="46"/>
    </row>
    <row r="11" spans="1:239" s="53" customFormat="1" ht="21">
      <c r="A11" s="48" t="s">
        <v>58</v>
      </c>
      <c r="B11" s="49">
        <f aca="true" t="shared" si="27" ref="B11:M11">B12+B15</f>
        <v>122209</v>
      </c>
      <c r="C11" s="50">
        <f t="shared" si="27"/>
        <v>249452.39</v>
      </c>
      <c r="D11" s="49">
        <f t="shared" si="27"/>
        <v>361761</v>
      </c>
      <c r="E11" s="49">
        <f t="shared" si="27"/>
        <v>478561</v>
      </c>
      <c r="F11" s="49">
        <f t="shared" si="27"/>
        <v>591029</v>
      </c>
      <c r="G11" s="49">
        <f t="shared" si="27"/>
        <v>718466</v>
      </c>
      <c r="H11" s="49">
        <f t="shared" si="27"/>
        <v>818426</v>
      </c>
      <c r="I11" s="49">
        <f t="shared" si="27"/>
        <v>907419</v>
      </c>
      <c r="J11" s="49">
        <f t="shared" si="27"/>
        <v>1024723</v>
      </c>
      <c r="K11" s="49">
        <f t="shared" si="27"/>
        <v>1123314</v>
      </c>
      <c r="L11" s="49">
        <f t="shared" si="27"/>
        <v>1239822</v>
      </c>
      <c r="M11" s="49">
        <f t="shared" si="27"/>
        <v>1394572</v>
      </c>
      <c r="N11" s="49">
        <f aca="true" t="shared" si="28" ref="N11:X11">+N12+N15</f>
        <v>89558.5</v>
      </c>
      <c r="O11" s="49">
        <f t="shared" si="28"/>
        <v>200997.79</v>
      </c>
      <c r="P11" s="49">
        <f t="shared" si="28"/>
        <v>300179.23</v>
      </c>
      <c r="Q11" s="49">
        <f t="shared" si="28"/>
        <v>397233</v>
      </c>
      <c r="R11" s="49">
        <f t="shared" si="28"/>
        <v>597547</v>
      </c>
      <c r="S11" s="49">
        <f t="shared" si="28"/>
        <v>737447</v>
      </c>
      <c r="T11" s="49">
        <f t="shared" si="28"/>
        <v>853277</v>
      </c>
      <c r="U11" s="49">
        <f t="shared" si="28"/>
        <v>990363</v>
      </c>
      <c r="V11" s="49">
        <f t="shared" si="28"/>
        <v>1154744</v>
      </c>
      <c r="W11" s="49">
        <f t="shared" si="28"/>
        <v>1301300</v>
      </c>
      <c r="X11" s="49">
        <f t="shared" si="28"/>
        <v>1424078</v>
      </c>
      <c r="Y11" s="49">
        <v>1574966</v>
      </c>
      <c r="Z11" s="51">
        <v>155389</v>
      </c>
      <c r="AA11" s="49">
        <f>+AA12+AA15</f>
        <v>282407</v>
      </c>
      <c r="AB11" s="50">
        <f>+AB12+AB15</f>
        <v>393274</v>
      </c>
      <c r="AC11" s="49">
        <f>+AC12+AC15</f>
        <v>551676</v>
      </c>
      <c r="AD11" s="49">
        <f>+AD12+AD15</f>
        <v>670334</v>
      </c>
      <c r="AE11" s="49">
        <f aca="true" t="shared" si="29" ref="AE11:AK11">AE12+AE15</f>
        <v>795481</v>
      </c>
      <c r="AF11" s="49">
        <f t="shared" si="29"/>
        <v>950117</v>
      </c>
      <c r="AG11" s="49">
        <f t="shared" si="29"/>
        <v>1076884</v>
      </c>
      <c r="AH11" s="49">
        <f t="shared" si="29"/>
        <v>1220082</v>
      </c>
      <c r="AI11" s="49">
        <f t="shared" si="29"/>
        <v>1358920</v>
      </c>
      <c r="AJ11" s="49">
        <f t="shared" si="29"/>
        <v>1483549</v>
      </c>
      <c r="AK11" s="49">
        <f t="shared" si="29"/>
        <v>1633404.72</v>
      </c>
      <c r="AL11" s="51">
        <v>93718.12</v>
      </c>
      <c r="AM11" s="51">
        <f aca="true" t="shared" si="30" ref="AM11:AU11">AM12+AM15</f>
        <v>258918.58</v>
      </c>
      <c r="AN11" s="49">
        <f t="shared" si="30"/>
        <v>404340.19</v>
      </c>
      <c r="AO11" s="49">
        <f t="shared" si="30"/>
        <v>596757.34</v>
      </c>
      <c r="AP11" s="49">
        <f t="shared" si="30"/>
        <v>776436.33</v>
      </c>
      <c r="AQ11" s="49">
        <f t="shared" si="30"/>
        <v>971781.9400000001</v>
      </c>
      <c r="AR11" s="49">
        <f t="shared" si="30"/>
        <v>1113463</v>
      </c>
      <c r="AS11" s="49">
        <f t="shared" si="30"/>
        <v>1274469</v>
      </c>
      <c r="AT11" s="49">
        <f t="shared" si="30"/>
        <v>1413967</v>
      </c>
      <c r="AU11" s="49">
        <f t="shared" si="30"/>
        <v>1578084.85</v>
      </c>
      <c r="AV11" s="50">
        <f>AV12+AV15</f>
        <v>1720247</v>
      </c>
      <c r="AW11" s="49">
        <f>+AW12+AW15</f>
        <v>1917128.71</v>
      </c>
      <c r="AX11" s="51">
        <f>+AX12+AX15</f>
        <v>90339</v>
      </c>
      <c r="AY11" s="49">
        <f aca="true" t="shared" si="31" ref="AY11:BP11">AY12+AY15</f>
        <v>278953.48</v>
      </c>
      <c r="AZ11" s="49">
        <f t="shared" si="31"/>
        <v>451175.25</v>
      </c>
      <c r="BA11" s="49">
        <f t="shared" si="31"/>
        <v>601183.2200000001</v>
      </c>
      <c r="BB11" s="49">
        <f t="shared" si="31"/>
        <v>784033.01</v>
      </c>
      <c r="BC11" s="49">
        <f t="shared" si="31"/>
        <v>934014</v>
      </c>
      <c r="BD11" s="49">
        <f t="shared" si="31"/>
        <v>1079542</v>
      </c>
      <c r="BE11" s="49">
        <f t="shared" si="31"/>
        <v>1203509</v>
      </c>
      <c r="BF11" s="49">
        <f t="shared" si="31"/>
        <v>1338964</v>
      </c>
      <c r="BG11" s="49">
        <f t="shared" si="31"/>
        <v>1481591.0301259302</v>
      </c>
      <c r="BH11" s="49">
        <f t="shared" si="31"/>
        <v>1591708.8697203698</v>
      </c>
      <c r="BI11" s="49">
        <f t="shared" si="31"/>
        <v>1784412.6283729202</v>
      </c>
      <c r="BJ11" s="52">
        <f t="shared" si="31"/>
        <v>207452.17308203</v>
      </c>
      <c r="BK11" s="52">
        <f t="shared" si="31"/>
        <v>430603.86938013</v>
      </c>
      <c r="BL11" s="52">
        <f t="shared" si="31"/>
        <v>598371</v>
      </c>
      <c r="BM11" s="52">
        <f t="shared" si="31"/>
        <v>833562</v>
      </c>
      <c r="BN11" s="52">
        <f t="shared" si="31"/>
        <v>988251</v>
      </c>
      <c r="BO11" s="52">
        <f t="shared" si="31"/>
        <v>1159164.3926276602</v>
      </c>
      <c r="BP11" s="52">
        <f t="shared" si="31"/>
        <v>1298869.75243643</v>
      </c>
      <c r="BQ11" s="52">
        <f aca="true" t="shared" si="32" ref="BQ11:BW11">BQ12+BQ15</f>
        <v>1510315.72887922</v>
      </c>
      <c r="BR11" s="52">
        <f t="shared" si="32"/>
        <v>1697909.09348994</v>
      </c>
      <c r="BS11" s="52">
        <f t="shared" si="32"/>
        <v>1840940.83820608</v>
      </c>
      <c r="BT11" s="52">
        <f t="shared" si="32"/>
        <v>1984484.2570772101</v>
      </c>
      <c r="BU11" s="52">
        <f t="shared" si="32"/>
        <v>2177895.19941135</v>
      </c>
      <c r="BV11" s="52">
        <f t="shared" si="32"/>
        <v>166953.98878874996</v>
      </c>
      <c r="BW11" s="52">
        <f t="shared" si="32"/>
        <v>317188.26318708993</v>
      </c>
      <c r="BX11" s="52">
        <f aca="true" t="shared" si="33" ref="BX11:CC11">BX12+BX15</f>
        <v>489816.32617604</v>
      </c>
      <c r="BY11" s="52">
        <f t="shared" si="33"/>
        <v>640278.43347424</v>
      </c>
      <c r="BZ11" s="52">
        <f t="shared" si="33"/>
        <v>899339.5347079401</v>
      </c>
      <c r="CA11" s="52">
        <f t="shared" si="33"/>
        <v>1269317.54019546</v>
      </c>
      <c r="CB11" s="52">
        <f t="shared" si="33"/>
        <v>1426887.14712442</v>
      </c>
      <c r="CC11" s="52">
        <f t="shared" si="33"/>
        <v>1571809.5375751301</v>
      </c>
      <c r="CD11" s="52">
        <f aca="true" t="shared" si="34" ref="CD11:CR11">CD12+CD15</f>
        <v>1729224.08</v>
      </c>
      <c r="CE11" s="52">
        <f t="shared" si="34"/>
        <v>1908471.96</v>
      </c>
      <c r="CF11" s="52">
        <f t="shared" si="34"/>
        <v>2067979.2066969802</v>
      </c>
      <c r="CG11" s="52">
        <f t="shared" si="34"/>
        <v>2295327</v>
      </c>
      <c r="CH11" s="52">
        <f t="shared" si="34"/>
        <v>312153</v>
      </c>
      <c r="CI11" s="52">
        <f t="shared" si="34"/>
        <v>611979.78</v>
      </c>
      <c r="CJ11" s="52">
        <f t="shared" si="34"/>
        <v>785912.97</v>
      </c>
      <c r="CK11" s="52">
        <f t="shared" si="34"/>
        <v>994027.3200000001</v>
      </c>
      <c r="CL11" s="52">
        <f t="shared" si="34"/>
        <v>1146101</v>
      </c>
      <c r="CM11" s="52">
        <f t="shared" si="34"/>
        <v>1371578</v>
      </c>
      <c r="CN11" s="52">
        <f t="shared" si="34"/>
        <v>1551941</v>
      </c>
      <c r="CO11" s="52">
        <f t="shared" si="34"/>
        <v>1687216</v>
      </c>
      <c r="CP11" s="52">
        <f t="shared" si="34"/>
        <v>1853614</v>
      </c>
      <c r="CQ11" s="52">
        <f t="shared" si="34"/>
        <v>2024701</v>
      </c>
      <c r="CR11" s="52">
        <f t="shared" si="34"/>
        <v>2168147</v>
      </c>
      <c r="CS11" s="52">
        <f aca="true" t="shared" si="35" ref="CS11:CY11">CS12+CS15</f>
        <v>2402481</v>
      </c>
      <c r="CT11" s="52">
        <f t="shared" si="35"/>
        <v>258272</v>
      </c>
      <c r="CU11" s="52">
        <f t="shared" si="35"/>
        <v>514076</v>
      </c>
      <c r="CV11" s="52">
        <f t="shared" si="35"/>
        <v>831059</v>
      </c>
      <c r="CW11" s="52">
        <f t="shared" si="35"/>
        <v>1044266.92</v>
      </c>
      <c r="CX11" s="52">
        <f t="shared" si="35"/>
        <v>1218645.92</v>
      </c>
      <c r="CY11" s="52">
        <f t="shared" si="35"/>
        <v>1384102.92</v>
      </c>
      <c r="CZ11" s="52">
        <f>CZ12+CZ15</f>
        <v>1579928</v>
      </c>
      <c r="DA11" s="52">
        <f>DA12+DA15</f>
        <v>1734228</v>
      </c>
      <c r="DB11" s="52">
        <f>DB12+DB15</f>
        <v>1898781.62769487</v>
      </c>
      <c r="DC11" s="52">
        <f>DC12+DC15</f>
        <v>2099016</v>
      </c>
      <c r="DD11" s="52">
        <f>DD12+DD15</f>
        <v>2231126</v>
      </c>
      <c r="DE11" s="52">
        <v>2459990</v>
      </c>
      <c r="DF11" s="52">
        <v>367598</v>
      </c>
      <c r="DG11" s="52">
        <v>573356</v>
      </c>
      <c r="DH11" s="52">
        <v>844102</v>
      </c>
      <c r="DI11" s="52">
        <v>1059839</v>
      </c>
      <c r="DJ11" s="52">
        <v>1210266</v>
      </c>
      <c r="DK11" s="52">
        <v>1461719</v>
      </c>
      <c r="DL11" s="52">
        <v>1653207</v>
      </c>
      <c r="DM11" s="52">
        <v>1829961</v>
      </c>
      <c r="DN11" s="52">
        <v>2031288</v>
      </c>
      <c r="DO11" s="52">
        <v>2253214</v>
      </c>
      <c r="DP11" s="52">
        <v>2401466</v>
      </c>
      <c r="DQ11" s="52">
        <v>2601422</v>
      </c>
      <c r="DR11" s="52">
        <v>374201</v>
      </c>
      <c r="DS11" s="52">
        <v>607129</v>
      </c>
      <c r="DT11" s="52">
        <v>890922</v>
      </c>
      <c r="DU11" s="52">
        <v>1150828</v>
      </c>
      <c r="DV11" s="52">
        <v>1311425</v>
      </c>
      <c r="DW11" s="52">
        <v>1570876</v>
      </c>
      <c r="DX11" s="52">
        <v>1794502</v>
      </c>
      <c r="DY11" s="52">
        <v>1983892</v>
      </c>
      <c r="DZ11" s="52">
        <v>2248650</v>
      </c>
      <c r="EA11" s="52">
        <v>2432848</v>
      </c>
      <c r="EB11" s="52">
        <v>2591518</v>
      </c>
      <c r="EC11" s="52">
        <v>2807373</v>
      </c>
      <c r="ED11" s="52">
        <f>ED12+ED15</f>
        <v>435355.25</v>
      </c>
      <c r="EE11" s="52">
        <f aca="true" t="shared" si="36" ref="EE11:EO11">EE12+EE15</f>
        <v>611067.1699999999</v>
      </c>
      <c r="EF11" s="52">
        <f t="shared" si="36"/>
        <v>969104.6099999999</v>
      </c>
      <c r="EG11" s="52">
        <f t="shared" si="36"/>
        <v>1224131.7999999998</v>
      </c>
      <c r="EH11" s="52">
        <f t="shared" si="36"/>
        <v>1382079.09</v>
      </c>
      <c r="EI11" s="52">
        <f t="shared" si="36"/>
        <v>1605671.96</v>
      </c>
      <c r="EJ11" s="52">
        <f t="shared" si="36"/>
        <v>1822842.8</v>
      </c>
      <c r="EK11" s="52">
        <f t="shared" si="36"/>
        <v>2032618.7800000003</v>
      </c>
      <c r="EL11" s="52">
        <f t="shared" si="36"/>
        <v>2257468.1</v>
      </c>
      <c r="EM11" s="52">
        <f t="shared" si="36"/>
        <v>2514228.1</v>
      </c>
      <c r="EN11" s="52">
        <f t="shared" si="36"/>
        <v>2679294.68</v>
      </c>
      <c r="EO11" s="52">
        <f t="shared" si="36"/>
        <v>2890544.54</v>
      </c>
      <c r="EP11" s="52">
        <v>428374</v>
      </c>
      <c r="EQ11" s="52">
        <v>678549</v>
      </c>
      <c r="ER11" s="52">
        <v>967456</v>
      </c>
      <c r="ES11" s="52">
        <v>1212023</v>
      </c>
      <c r="ET11" s="52">
        <v>1378010</v>
      </c>
      <c r="EU11" s="52">
        <v>1598194</v>
      </c>
      <c r="EV11" s="52">
        <v>1844576</v>
      </c>
      <c r="EW11" s="52">
        <v>2034150</v>
      </c>
      <c r="EX11" s="52">
        <v>2336612</v>
      </c>
      <c r="EY11" s="52">
        <v>2549602</v>
      </c>
      <c r="EZ11" s="52">
        <v>2728593</v>
      </c>
      <c r="FA11" s="52">
        <v>3007203</v>
      </c>
      <c r="FB11" s="52">
        <v>468281</v>
      </c>
      <c r="FC11" s="52">
        <v>694555</v>
      </c>
      <c r="FD11" s="52">
        <v>963722</v>
      </c>
      <c r="FE11" s="52">
        <v>1268621</v>
      </c>
      <c r="FF11" s="52">
        <v>1468819</v>
      </c>
      <c r="FG11" s="52">
        <v>1693967</v>
      </c>
      <c r="FH11" s="52">
        <v>1956666</v>
      </c>
      <c r="FI11" s="52">
        <v>2128441</v>
      </c>
      <c r="FJ11" s="52">
        <v>2355488</v>
      </c>
      <c r="FK11" s="52">
        <v>2586355</v>
      </c>
      <c r="FL11" s="52">
        <v>2754463</v>
      </c>
      <c r="FM11" s="52">
        <v>3043177</v>
      </c>
      <c r="FN11" s="52">
        <v>368209</v>
      </c>
      <c r="FO11" s="52">
        <v>549527</v>
      </c>
      <c r="FP11" s="52">
        <v>810084</v>
      </c>
      <c r="FQ11" s="52"/>
      <c r="FR11" s="52"/>
      <c r="FS11" s="52"/>
      <c r="FT11" s="52"/>
      <c r="FU11" s="52"/>
      <c r="FV11" s="52"/>
      <c r="FW11" s="52"/>
      <c r="FX11" s="52"/>
      <c r="FY11" s="52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</row>
    <row r="12" spans="1:181" ht="21">
      <c r="A12" s="40" t="s">
        <v>56</v>
      </c>
      <c r="B12" s="41">
        <v>116991</v>
      </c>
      <c r="C12" s="42">
        <v>228564.39</v>
      </c>
      <c r="D12" s="41">
        <v>312008</v>
      </c>
      <c r="E12" s="41">
        <v>422098</v>
      </c>
      <c r="F12" s="41">
        <v>522979</v>
      </c>
      <c r="G12" s="41">
        <v>632577</v>
      </c>
      <c r="H12" s="41">
        <v>728700</v>
      </c>
      <c r="I12" s="41">
        <v>810986</v>
      </c>
      <c r="J12" s="41">
        <v>921636</v>
      </c>
      <c r="K12" s="41">
        <v>1014004</v>
      </c>
      <c r="L12" s="41">
        <v>1125099</v>
      </c>
      <c r="M12" s="41">
        <v>1270028</v>
      </c>
      <c r="N12" s="41">
        <v>81266</v>
      </c>
      <c r="O12" s="41">
        <v>174732</v>
      </c>
      <c r="P12" s="41">
        <v>257858</v>
      </c>
      <c r="Q12" s="41">
        <v>344981</v>
      </c>
      <c r="R12" s="41">
        <v>536210</v>
      </c>
      <c r="S12" s="41">
        <v>664082</v>
      </c>
      <c r="T12" s="41">
        <v>775298</v>
      </c>
      <c r="U12" s="41">
        <v>906609</v>
      </c>
      <c r="V12" s="41">
        <v>1065212</v>
      </c>
      <c r="W12" s="41">
        <v>1207996</v>
      </c>
      <c r="X12" s="41">
        <v>1326605</v>
      </c>
      <c r="Y12" s="41">
        <v>1470839</v>
      </c>
      <c r="Z12" s="43">
        <v>147936</v>
      </c>
      <c r="AA12" s="41">
        <v>260049</v>
      </c>
      <c r="AB12" s="42">
        <v>357895</v>
      </c>
      <c r="AC12" s="41">
        <v>504812</v>
      </c>
      <c r="AD12" s="41">
        <v>613445</v>
      </c>
      <c r="AE12" s="41">
        <f aca="true" t="shared" si="37" ref="AE12:AU12">AE13+AE14</f>
        <v>726978</v>
      </c>
      <c r="AF12" s="41">
        <f t="shared" si="37"/>
        <v>877007</v>
      </c>
      <c r="AG12" s="41">
        <f t="shared" si="37"/>
        <v>996969</v>
      </c>
      <c r="AH12" s="41">
        <f t="shared" si="37"/>
        <v>1134057</v>
      </c>
      <c r="AI12" s="41">
        <f t="shared" si="37"/>
        <v>1268554</v>
      </c>
      <c r="AJ12" s="41">
        <f t="shared" si="37"/>
        <v>1388978</v>
      </c>
      <c r="AK12" s="41">
        <f t="shared" si="37"/>
        <v>1532478.78</v>
      </c>
      <c r="AL12" s="44">
        <v>85192.72</v>
      </c>
      <c r="AM12" s="43">
        <f t="shared" si="37"/>
        <v>234495.4</v>
      </c>
      <c r="AN12" s="41">
        <f t="shared" si="37"/>
        <v>362320.77</v>
      </c>
      <c r="AO12" s="41">
        <f t="shared" si="37"/>
        <v>540320.73</v>
      </c>
      <c r="AP12" s="41">
        <f t="shared" si="37"/>
        <v>706889.63</v>
      </c>
      <c r="AQ12" s="41">
        <f t="shared" si="37"/>
        <v>885362.16</v>
      </c>
      <c r="AR12" s="42">
        <f t="shared" si="37"/>
        <v>1022556</v>
      </c>
      <c r="AS12" s="42">
        <f t="shared" si="37"/>
        <v>1177301</v>
      </c>
      <c r="AT12" s="42">
        <f t="shared" si="37"/>
        <v>1308327</v>
      </c>
      <c r="AU12" s="41">
        <f t="shared" si="37"/>
        <v>1467056.58</v>
      </c>
      <c r="AV12" s="42">
        <f>AV13+AV14</f>
        <v>1603972</v>
      </c>
      <c r="AW12" s="41">
        <f>AW13+AW14</f>
        <v>1790862.23</v>
      </c>
      <c r="AX12" s="45">
        <f>+AX13+AX14</f>
        <v>80143</v>
      </c>
      <c r="AY12" s="41">
        <f aca="true" t="shared" si="38" ref="AY12:BP12">AY13+AY14</f>
        <v>246259.48</v>
      </c>
      <c r="AZ12" s="41">
        <f t="shared" si="38"/>
        <v>396155.16000000003</v>
      </c>
      <c r="BA12" s="41">
        <f t="shared" si="38"/>
        <v>530140.93</v>
      </c>
      <c r="BB12" s="41">
        <f t="shared" si="38"/>
        <v>699523.01</v>
      </c>
      <c r="BC12" s="41">
        <f t="shared" si="38"/>
        <v>829176</v>
      </c>
      <c r="BD12" s="42">
        <f t="shared" si="38"/>
        <v>965763</v>
      </c>
      <c r="BE12" s="42">
        <f t="shared" si="38"/>
        <v>1083822</v>
      </c>
      <c r="BF12" s="42">
        <f t="shared" si="38"/>
        <v>1207018</v>
      </c>
      <c r="BG12" s="42">
        <f t="shared" si="38"/>
        <v>1342146.0301259302</v>
      </c>
      <c r="BH12" s="42">
        <f t="shared" si="38"/>
        <v>1445468.3330178298</v>
      </c>
      <c r="BI12" s="42">
        <f t="shared" si="38"/>
        <v>1627874.98477069</v>
      </c>
      <c r="BJ12" s="46">
        <f t="shared" si="38"/>
        <v>194118.23562076</v>
      </c>
      <c r="BK12" s="46">
        <f t="shared" si="38"/>
        <v>401318.82198548</v>
      </c>
      <c r="BL12" s="46">
        <f t="shared" si="38"/>
        <v>553323</v>
      </c>
      <c r="BM12" s="46">
        <f t="shared" si="38"/>
        <v>773980</v>
      </c>
      <c r="BN12" s="46">
        <f t="shared" si="38"/>
        <v>913444</v>
      </c>
      <c r="BO12" s="46">
        <f t="shared" si="38"/>
        <v>1070453.95740767</v>
      </c>
      <c r="BP12" s="46">
        <f t="shared" si="38"/>
        <v>1205534.5089739899</v>
      </c>
      <c r="BQ12" s="46">
        <f aca="true" t="shared" si="39" ref="BQ12:CF12">BQ13+BQ14</f>
        <v>1410757.35583863</v>
      </c>
      <c r="BR12" s="46">
        <f t="shared" si="39"/>
        <v>1592007.73691427</v>
      </c>
      <c r="BS12" s="46">
        <f t="shared" si="39"/>
        <v>1730418.85792298</v>
      </c>
      <c r="BT12" s="46">
        <f t="shared" si="39"/>
        <v>1865892.31839711</v>
      </c>
      <c r="BU12" s="46">
        <f t="shared" si="39"/>
        <v>2050539.87941135</v>
      </c>
      <c r="BV12" s="46">
        <f t="shared" si="39"/>
        <v>155910.06960266997</v>
      </c>
      <c r="BW12" s="46">
        <f t="shared" si="39"/>
        <v>287773.10318708996</v>
      </c>
      <c r="BX12" s="46">
        <f t="shared" si="39"/>
        <v>439360.13617687</v>
      </c>
      <c r="BY12" s="46">
        <f t="shared" si="39"/>
        <v>574970.3560262</v>
      </c>
      <c r="BZ12" s="46">
        <f t="shared" si="39"/>
        <v>819042.92230611</v>
      </c>
      <c r="CA12" s="46">
        <f t="shared" si="39"/>
        <v>1170915.99722944</v>
      </c>
      <c r="CB12" s="46">
        <f t="shared" si="39"/>
        <v>1321195.18871496</v>
      </c>
      <c r="CC12" s="46">
        <f t="shared" si="39"/>
        <v>1456246.35427144</v>
      </c>
      <c r="CD12" s="46">
        <f t="shared" si="39"/>
        <v>1606627.28</v>
      </c>
      <c r="CE12" s="46">
        <f t="shared" si="39"/>
        <v>1777869.38</v>
      </c>
      <c r="CF12" s="46">
        <f t="shared" si="39"/>
        <v>1930832.65873161</v>
      </c>
      <c r="CG12" s="46">
        <f aca="true" t="shared" si="40" ref="CG12:CR12">CG13+CG14</f>
        <v>2148475</v>
      </c>
      <c r="CH12" s="46">
        <f t="shared" si="40"/>
        <v>290632</v>
      </c>
      <c r="CI12" s="46">
        <f t="shared" si="40"/>
        <v>561443.91</v>
      </c>
      <c r="CJ12" s="46">
        <f t="shared" si="40"/>
        <v>699779.28</v>
      </c>
      <c r="CK12" s="46">
        <f t="shared" si="40"/>
        <v>880871.3</v>
      </c>
      <c r="CL12" s="46">
        <f t="shared" si="40"/>
        <v>1011409</v>
      </c>
      <c r="CM12" s="46">
        <f t="shared" si="40"/>
        <v>1212687</v>
      </c>
      <c r="CN12" s="46">
        <f t="shared" si="40"/>
        <v>1382955</v>
      </c>
      <c r="CO12" s="46">
        <f t="shared" si="40"/>
        <v>1508665</v>
      </c>
      <c r="CP12" s="46">
        <f t="shared" si="40"/>
        <v>1663938</v>
      </c>
      <c r="CQ12" s="46">
        <f t="shared" si="40"/>
        <v>1822344</v>
      </c>
      <c r="CR12" s="46">
        <f t="shared" si="40"/>
        <v>1952643</v>
      </c>
      <c r="CS12" s="46">
        <f>CS13+CS14</f>
        <v>2171459</v>
      </c>
      <c r="CT12" s="46">
        <f>CT13+CT14</f>
        <v>244001</v>
      </c>
      <c r="CU12" s="46">
        <f>CU13+CU14</f>
        <v>476570</v>
      </c>
      <c r="CV12" s="46">
        <f>CV13+CV14</f>
        <v>760826</v>
      </c>
      <c r="CW12" s="46">
        <f>CW13+CW14</f>
        <v>947219.79</v>
      </c>
      <c r="CX12" s="46">
        <f>CX13+CX14-1</f>
        <v>1101327.79</v>
      </c>
      <c r="CY12" s="46">
        <f>CY13+CY14-1</f>
        <v>1243363.79</v>
      </c>
      <c r="CZ12" s="46">
        <v>1423144</v>
      </c>
      <c r="DA12" s="47">
        <f>DA13+DA14</f>
        <v>1565607</v>
      </c>
      <c r="DB12" s="47">
        <f>DB13+DB14</f>
        <v>1720032.87091539</v>
      </c>
      <c r="DC12" s="47">
        <f>DC13+DC14</f>
        <v>1909453</v>
      </c>
      <c r="DD12" s="47">
        <f>DD13+DD14</f>
        <v>2034124</v>
      </c>
      <c r="DE12" s="46">
        <v>2246306</v>
      </c>
      <c r="DF12" s="46">
        <v>344801</v>
      </c>
      <c r="DG12" s="46">
        <v>525461</v>
      </c>
      <c r="DH12" s="46">
        <v>766371</v>
      </c>
      <c r="DI12" s="46">
        <v>964262</v>
      </c>
      <c r="DJ12" s="46">
        <v>1095709</v>
      </c>
      <c r="DK12" s="46">
        <v>1324079</v>
      </c>
      <c r="DL12" s="46">
        <v>1503025</v>
      </c>
      <c r="DM12" s="46">
        <v>1666983</v>
      </c>
      <c r="DN12" s="46">
        <v>1853518</v>
      </c>
      <c r="DO12" s="46">
        <v>2062249</v>
      </c>
      <c r="DP12" s="46">
        <v>2201163</v>
      </c>
      <c r="DQ12" s="46">
        <v>2378115</v>
      </c>
      <c r="DR12" s="46">
        <v>359608</v>
      </c>
      <c r="DS12" s="46">
        <v>568574</v>
      </c>
      <c r="DT12" s="46">
        <v>807669</v>
      </c>
      <c r="DU12" s="46">
        <v>1048631</v>
      </c>
      <c r="DV12" s="46">
        <v>1187273</v>
      </c>
      <c r="DW12" s="46">
        <v>1411849</v>
      </c>
      <c r="DX12" s="46">
        <v>1623358</v>
      </c>
      <c r="DY12" s="46">
        <v>1799849</v>
      </c>
      <c r="DZ12" s="46">
        <v>2050624</v>
      </c>
      <c r="EA12" s="46">
        <v>2226770</v>
      </c>
      <c r="EB12" s="46">
        <v>2376006</v>
      </c>
      <c r="EC12" s="46">
        <v>2578913</v>
      </c>
      <c r="ED12" s="46">
        <f>ED13+ED14</f>
        <v>422382.98</v>
      </c>
      <c r="EE12" s="46">
        <f aca="true" t="shared" si="41" ref="EE12:EN12">EE13+EE14</f>
        <v>570818.23</v>
      </c>
      <c r="EF12" s="46">
        <f t="shared" si="41"/>
        <v>876119.7999999999</v>
      </c>
      <c r="EG12" s="46">
        <f t="shared" si="41"/>
        <v>1105870.3499999999</v>
      </c>
      <c r="EH12" s="46">
        <f t="shared" si="41"/>
        <v>1248639.49</v>
      </c>
      <c r="EI12" s="46">
        <f t="shared" si="41"/>
        <v>1452770.21</v>
      </c>
      <c r="EJ12" s="46">
        <f t="shared" si="41"/>
        <v>1662907.9000000001</v>
      </c>
      <c r="EK12" s="46">
        <f t="shared" si="41"/>
        <v>1864908.4200000002</v>
      </c>
      <c r="EL12" s="46">
        <f t="shared" si="41"/>
        <v>2077534.4900000002</v>
      </c>
      <c r="EM12" s="46">
        <f t="shared" si="41"/>
        <v>2329255.49</v>
      </c>
      <c r="EN12" s="46">
        <f t="shared" si="41"/>
        <v>2487342.33</v>
      </c>
      <c r="EO12" s="46">
        <f>EO13+EO14</f>
        <v>2686591.33</v>
      </c>
      <c r="EP12" s="46">
        <v>413946</v>
      </c>
      <c r="EQ12" s="46">
        <v>635143</v>
      </c>
      <c r="ER12" s="46">
        <v>897768</v>
      </c>
      <c r="ES12" s="46">
        <v>1124596</v>
      </c>
      <c r="ET12" s="46">
        <v>1271697</v>
      </c>
      <c r="EU12" s="46">
        <v>1470559</v>
      </c>
      <c r="EV12" s="46">
        <v>1707180</v>
      </c>
      <c r="EW12" s="46">
        <v>1879585</v>
      </c>
      <c r="EX12" s="46">
        <v>2166182</v>
      </c>
      <c r="EY12" s="46">
        <v>2368806</v>
      </c>
      <c r="EZ12" s="46">
        <v>2535806</v>
      </c>
      <c r="FA12" s="46">
        <v>2792105</v>
      </c>
      <c r="FB12" s="46">
        <v>447809</v>
      </c>
      <c r="FC12" s="46">
        <v>647507</v>
      </c>
      <c r="FD12" s="46">
        <v>892970</v>
      </c>
      <c r="FE12" s="46">
        <v>1179490</v>
      </c>
      <c r="FF12" s="46">
        <v>1361547</v>
      </c>
      <c r="FG12" s="46">
        <v>1562208</v>
      </c>
      <c r="FH12" s="46">
        <v>1774074</v>
      </c>
      <c r="FI12" s="46">
        <v>1935420</v>
      </c>
      <c r="FJ12" s="46">
        <v>2152451</v>
      </c>
      <c r="FK12" s="46">
        <v>2372073</v>
      </c>
      <c r="FL12" s="46">
        <v>2530277</v>
      </c>
      <c r="FM12" s="46">
        <v>2788323</v>
      </c>
      <c r="FN12" s="46">
        <v>347539</v>
      </c>
      <c r="FO12" s="46">
        <v>502171</v>
      </c>
      <c r="FP12" s="46">
        <v>729490</v>
      </c>
      <c r="FQ12" s="46"/>
      <c r="FR12" s="46"/>
      <c r="FS12" s="46"/>
      <c r="FT12" s="46"/>
      <c r="FU12" s="46"/>
      <c r="FV12" s="46"/>
      <c r="FW12" s="46"/>
      <c r="FX12" s="46"/>
      <c r="FY12" s="46"/>
    </row>
    <row r="13" spans="1:181" ht="21">
      <c r="A13" s="40" t="s">
        <v>54</v>
      </c>
      <c r="B13" s="41">
        <v>99728</v>
      </c>
      <c r="C13" s="42">
        <v>178588</v>
      </c>
      <c r="D13" s="41">
        <v>245222</v>
      </c>
      <c r="E13" s="41">
        <v>334990</v>
      </c>
      <c r="F13" s="41">
        <v>409628</v>
      </c>
      <c r="G13" s="41">
        <v>497507</v>
      </c>
      <c r="H13" s="41">
        <v>569515</v>
      </c>
      <c r="I13" s="41">
        <v>638513</v>
      </c>
      <c r="J13" s="41">
        <v>734032</v>
      </c>
      <c r="K13" s="41">
        <v>809552</v>
      </c>
      <c r="L13" s="41">
        <v>894039</v>
      </c>
      <c r="M13" s="41">
        <v>1006881</v>
      </c>
      <c r="N13" s="41">
        <v>75534</v>
      </c>
      <c r="O13" s="41">
        <v>160430</v>
      </c>
      <c r="P13" s="41">
        <v>238080</v>
      </c>
      <c r="Q13" s="41">
        <v>313051</v>
      </c>
      <c r="R13" s="41">
        <v>449843</v>
      </c>
      <c r="S13" s="41">
        <v>556724</v>
      </c>
      <c r="T13" s="41">
        <v>654406</v>
      </c>
      <c r="U13" s="41">
        <v>744787</v>
      </c>
      <c r="V13" s="41">
        <v>871189</v>
      </c>
      <c r="W13" s="41">
        <v>990629</v>
      </c>
      <c r="X13" s="41">
        <v>1091976</v>
      </c>
      <c r="Y13" s="41">
        <v>1208133</v>
      </c>
      <c r="Z13" s="43">
        <v>121123</v>
      </c>
      <c r="AA13" s="41">
        <v>214984</v>
      </c>
      <c r="AB13" s="42">
        <v>303166</v>
      </c>
      <c r="AC13" s="41">
        <v>397100</v>
      </c>
      <c r="AD13" s="41">
        <v>495060</v>
      </c>
      <c r="AE13" s="41">
        <v>595483</v>
      </c>
      <c r="AF13" s="41">
        <v>700401</v>
      </c>
      <c r="AG13" s="41">
        <v>808755</v>
      </c>
      <c r="AH13" s="41">
        <v>916050</v>
      </c>
      <c r="AI13" s="41">
        <v>1031920</v>
      </c>
      <c r="AJ13" s="41">
        <v>1139742</v>
      </c>
      <c r="AK13" s="41">
        <v>1264989.56</v>
      </c>
      <c r="AL13" s="44">
        <v>84629.63</v>
      </c>
      <c r="AM13" s="54">
        <v>215909.44</v>
      </c>
      <c r="AN13" s="41">
        <v>334266.93</v>
      </c>
      <c r="AO13" s="55">
        <v>460238.27</v>
      </c>
      <c r="AP13" s="55">
        <v>592976.8</v>
      </c>
      <c r="AQ13" s="55">
        <v>757227.63</v>
      </c>
      <c r="AR13" s="56">
        <v>874455</v>
      </c>
      <c r="AS13" s="56">
        <v>989227</v>
      </c>
      <c r="AT13" s="56">
        <v>1100016</v>
      </c>
      <c r="AU13" s="55">
        <v>1228647.97</v>
      </c>
      <c r="AV13" s="56">
        <v>1348339</v>
      </c>
      <c r="AW13" s="55">
        <v>1507893.63</v>
      </c>
      <c r="AX13" s="45">
        <v>79470</v>
      </c>
      <c r="AY13" s="41">
        <v>240252.48</v>
      </c>
      <c r="AZ13" s="41">
        <v>352545.75</v>
      </c>
      <c r="BA13" s="41">
        <v>480861.52</v>
      </c>
      <c r="BB13" s="41">
        <v>598739.98</v>
      </c>
      <c r="BC13" s="55">
        <v>718726</v>
      </c>
      <c r="BD13" s="41">
        <v>844545</v>
      </c>
      <c r="BE13" s="56">
        <v>954813</v>
      </c>
      <c r="BF13" s="56">
        <v>1066313</v>
      </c>
      <c r="BG13" s="56">
        <v>1191163.05461388</v>
      </c>
      <c r="BH13" s="56">
        <v>1283655.0581283</v>
      </c>
      <c r="BI13" s="56">
        <v>1444759.93619839</v>
      </c>
      <c r="BJ13" s="46">
        <v>189957</v>
      </c>
      <c r="BK13" s="46">
        <v>386401</v>
      </c>
      <c r="BL13" s="46">
        <v>520097</v>
      </c>
      <c r="BM13" s="41">
        <v>666386</v>
      </c>
      <c r="BN13" s="46">
        <v>789151</v>
      </c>
      <c r="BO13" s="46">
        <v>930526.38464574</v>
      </c>
      <c r="BP13" s="46">
        <v>1051381.53727693</v>
      </c>
      <c r="BQ13" s="57">
        <v>1240071.30182193</v>
      </c>
      <c r="BR13" s="57">
        <v>1401564.93368579</v>
      </c>
      <c r="BS13" s="57">
        <v>1521870.8071433702</v>
      </c>
      <c r="BT13" s="46">
        <v>1634913</v>
      </c>
      <c r="BU13" s="46">
        <v>1786981.5</v>
      </c>
      <c r="BV13" s="57">
        <v>136593.58107184</v>
      </c>
      <c r="BW13" s="46">
        <v>263794.61</v>
      </c>
      <c r="BX13" s="46">
        <v>401232</v>
      </c>
      <c r="BY13" s="41">
        <v>532631.98555546</v>
      </c>
      <c r="BZ13" s="46">
        <v>767754.65983786</v>
      </c>
      <c r="CA13" s="46">
        <v>1051040.68014689</v>
      </c>
      <c r="CB13" s="46">
        <v>1186271.93931431</v>
      </c>
      <c r="CC13" s="57">
        <v>1299513.47921624</v>
      </c>
      <c r="CD13" s="57">
        <v>1427285.36</v>
      </c>
      <c r="CE13" s="57">
        <v>1574067.93</v>
      </c>
      <c r="CF13" s="46">
        <v>1699809.07764933</v>
      </c>
      <c r="CG13" s="46">
        <v>1873067</v>
      </c>
      <c r="CH13" s="46">
        <f>CH8</f>
        <v>286670</v>
      </c>
      <c r="CI13" s="46">
        <v>510254.29000000004</v>
      </c>
      <c r="CJ13" s="46">
        <v>641364.5700000001</v>
      </c>
      <c r="CK13" s="46">
        <v>815073.79</v>
      </c>
      <c r="CL13" s="46">
        <v>937675</v>
      </c>
      <c r="CM13" s="46">
        <v>1063598</v>
      </c>
      <c r="CN13" s="46">
        <v>1220267</v>
      </c>
      <c r="CO13" s="46">
        <v>1329264</v>
      </c>
      <c r="CP13" s="46">
        <v>1464688</v>
      </c>
      <c r="CQ13" s="46">
        <v>1602512</v>
      </c>
      <c r="CR13" s="46">
        <v>1708845</v>
      </c>
      <c r="CS13" s="46">
        <v>1894885</v>
      </c>
      <c r="CT13" s="46">
        <f>CT8</f>
        <v>241304</v>
      </c>
      <c r="CU13" s="46">
        <f>CU8+CT8</f>
        <v>469156</v>
      </c>
      <c r="CV13" s="46">
        <f>CV8+CU8+CT8</f>
        <v>644283</v>
      </c>
      <c r="CW13" s="46">
        <f>CT8+CU8+CV8+CW8-1</f>
        <v>821778.4</v>
      </c>
      <c r="CX13" s="46">
        <f>+CT8+CU8+CV8+CW8+CX8-1</f>
        <v>963692.4</v>
      </c>
      <c r="CY13" s="46">
        <f>CT8+CU8+CV8+CW8+CX8+CY8-1</f>
        <v>1092420.4</v>
      </c>
      <c r="CZ13" s="46">
        <v>1249288</v>
      </c>
      <c r="DA13" s="46">
        <v>1375142</v>
      </c>
      <c r="DB13" s="47">
        <v>1510863.6</v>
      </c>
      <c r="DC13" s="47">
        <v>1680933</v>
      </c>
      <c r="DD13" s="47">
        <v>1788149</v>
      </c>
      <c r="DE13" s="46">
        <v>1962257</v>
      </c>
      <c r="DF13" s="46">
        <v>329977</v>
      </c>
      <c r="DG13" s="46">
        <v>501875</v>
      </c>
      <c r="DH13" s="46">
        <v>725109</v>
      </c>
      <c r="DI13" s="46">
        <v>906180</v>
      </c>
      <c r="DJ13" s="46">
        <v>1015865</v>
      </c>
      <c r="DK13" s="46">
        <v>1206082</v>
      </c>
      <c r="DL13" s="46">
        <v>1362221</v>
      </c>
      <c r="DM13" s="46">
        <v>1501731</v>
      </c>
      <c r="DN13" s="46">
        <v>1658407</v>
      </c>
      <c r="DO13" s="46">
        <v>1844466</v>
      </c>
      <c r="DP13" s="46">
        <v>1961176</v>
      </c>
      <c r="DQ13" s="46">
        <v>2106555</v>
      </c>
      <c r="DR13" s="46">
        <v>336077</v>
      </c>
      <c r="DS13" s="46">
        <v>533564</v>
      </c>
      <c r="DT13" s="46">
        <v>739608</v>
      </c>
      <c r="DU13" s="46">
        <v>960447</v>
      </c>
      <c r="DV13" s="46">
        <v>1069307</v>
      </c>
      <c r="DW13" s="46">
        <v>1248659</v>
      </c>
      <c r="DX13" s="46">
        <v>1434942</v>
      </c>
      <c r="DY13" s="46">
        <v>1574520</v>
      </c>
      <c r="DZ13" s="46">
        <v>1785909</v>
      </c>
      <c r="EA13" s="46">
        <v>1939841</v>
      </c>
      <c r="EB13" s="46">
        <v>2058609</v>
      </c>
      <c r="EC13" s="46">
        <v>2214058</v>
      </c>
      <c r="ED13" s="46">
        <v>394851.5</v>
      </c>
      <c r="EE13" s="46">
        <v>521500.29</v>
      </c>
      <c r="EF13" s="46">
        <v>783932.9099999999</v>
      </c>
      <c r="EG13" s="46">
        <v>995003.0599999999</v>
      </c>
      <c r="EH13" s="46">
        <v>1108809.95</v>
      </c>
      <c r="EI13" s="46">
        <v>1261780.81</v>
      </c>
      <c r="EJ13" s="46">
        <v>1450034.9500000002</v>
      </c>
      <c r="EK13" s="46">
        <v>1621221.2600000002</v>
      </c>
      <c r="EL13" s="46">
        <v>1803009.4100000001</v>
      </c>
      <c r="EM13" s="46">
        <v>2030031.4100000001</v>
      </c>
      <c r="EN13" s="46">
        <v>2156576.5300000003</v>
      </c>
      <c r="EO13" s="46">
        <v>2305814.5300000003</v>
      </c>
      <c r="EP13" s="46">
        <v>381741</v>
      </c>
      <c r="EQ13" s="46">
        <v>583794</v>
      </c>
      <c r="ER13" s="46">
        <v>810586</v>
      </c>
      <c r="ES13" s="46">
        <v>1010964</v>
      </c>
      <c r="ET13" s="46">
        <v>1130010</v>
      </c>
      <c r="EU13" s="46">
        <v>1289746</v>
      </c>
      <c r="EV13" s="46">
        <v>1501047</v>
      </c>
      <c r="EW13" s="46">
        <v>1643764</v>
      </c>
      <c r="EX13" s="46">
        <v>1893448</v>
      </c>
      <c r="EY13" s="46">
        <v>2070528</v>
      </c>
      <c r="EZ13" s="46">
        <v>2204533</v>
      </c>
      <c r="FA13" s="46">
        <v>2411775</v>
      </c>
      <c r="FB13" s="46">
        <v>422282</v>
      </c>
      <c r="FC13" s="46">
        <v>603728</v>
      </c>
      <c r="FD13" s="46">
        <v>817733</v>
      </c>
      <c r="FE13" s="46">
        <v>1074149</v>
      </c>
      <c r="FF13" s="46">
        <v>1226843</v>
      </c>
      <c r="FG13" s="46">
        <v>1386741</v>
      </c>
      <c r="FH13" s="46">
        <v>1572698</v>
      </c>
      <c r="FI13" s="46">
        <v>1701061</v>
      </c>
      <c r="FJ13" s="46">
        <v>1884288</v>
      </c>
      <c r="FK13" s="46">
        <v>2074111</v>
      </c>
      <c r="FL13" s="46">
        <v>2199305</v>
      </c>
      <c r="FM13" s="46">
        <v>2401127</v>
      </c>
      <c r="FN13" s="46">
        <v>336990</v>
      </c>
      <c r="FO13" s="46">
        <v>485930</v>
      </c>
      <c r="FP13" s="46">
        <v>703491</v>
      </c>
      <c r="FQ13" s="46"/>
      <c r="FR13" s="46"/>
      <c r="FS13" s="46"/>
      <c r="FT13" s="46"/>
      <c r="FU13" s="46"/>
      <c r="FV13" s="46"/>
      <c r="FW13" s="46"/>
      <c r="FX13" s="46"/>
      <c r="FY13" s="46"/>
    </row>
    <row r="14" spans="1:181" ht="21">
      <c r="A14" s="40" t="s">
        <v>55</v>
      </c>
      <c r="B14" s="41">
        <v>17263</v>
      </c>
      <c r="C14" s="42">
        <v>49976</v>
      </c>
      <c r="D14" s="41">
        <v>66786</v>
      </c>
      <c r="E14" s="41">
        <v>87108</v>
      </c>
      <c r="F14" s="41">
        <v>113351</v>
      </c>
      <c r="G14" s="41">
        <v>135070</v>
      </c>
      <c r="H14" s="41">
        <v>159185</v>
      </c>
      <c r="I14" s="41">
        <v>172473</v>
      </c>
      <c r="J14" s="41">
        <v>187604</v>
      </c>
      <c r="K14" s="41">
        <v>204452</v>
      </c>
      <c r="L14" s="41">
        <v>231060</v>
      </c>
      <c r="M14" s="41">
        <v>263147</v>
      </c>
      <c r="N14" s="41">
        <v>5732</v>
      </c>
      <c r="O14" s="41">
        <v>14302</v>
      </c>
      <c r="P14" s="41">
        <v>19778</v>
      </c>
      <c r="Q14" s="41">
        <v>31930</v>
      </c>
      <c r="R14" s="41">
        <v>86367</v>
      </c>
      <c r="S14" s="41">
        <v>107358</v>
      </c>
      <c r="T14" s="41">
        <v>120892</v>
      </c>
      <c r="U14" s="41">
        <v>161822</v>
      </c>
      <c r="V14" s="41">
        <v>194023</v>
      </c>
      <c r="W14" s="41">
        <v>217367</v>
      </c>
      <c r="X14" s="41">
        <v>234629</v>
      </c>
      <c r="Y14" s="41">
        <v>262706</v>
      </c>
      <c r="Z14" s="43">
        <v>26813</v>
      </c>
      <c r="AA14" s="41">
        <v>45065</v>
      </c>
      <c r="AB14" s="42">
        <v>54729</v>
      </c>
      <c r="AC14" s="41">
        <v>107712</v>
      </c>
      <c r="AD14" s="41">
        <v>118385</v>
      </c>
      <c r="AE14" s="41">
        <v>131495</v>
      </c>
      <c r="AF14" s="41">
        <v>176606</v>
      </c>
      <c r="AG14" s="41">
        <v>188214</v>
      </c>
      <c r="AH14" s="41">
        <v>218007</v>
      </c>
      <c r="AI14" s="41">
        <v>236634</v>
      </c>
      <c r="AJ14" s="41">
        <v>249236</v>
      </c>
      <c r="AK14" s="41">
        <v>267489.22</v>
      </c>
      <c r="AL14" s="44">
        <v>563.09</v>
      </c>
      <c r="AM14" s="54">
        <v>18585.96</v>
      </c>
      <c r="AN14" s="41">
        <v>28053.84</v>
      </c>
      <c r="AO14" s="55">
        <v>80082.46</v>
      </c>
      <c r="AP14" s="55">
        <v>113912.83</v>
      </c>
      <c r="AQ14" s="55">
        <v>128134.53</v>
      </c>
      <c r="AR14" s="56">
        <v>148101</v>
      </c>
      <c r="AS14" s="56">
        <v>188074</v>
      </c>
      <c r="AT14" s="56">
        <v>208311</v>
      </c>
      <c r="AU14" s="55">
        <v>238408.61</v>
      </c>
      <c r="AV14" s="56">
        <v>255633</v>
      </c>
      <c r="AW14" s="55">
        <v>282968.6</v>
      </c>
      <c r="AX14" s="45">
        <v>673</v>
      </c>
      <c r="AY14" s="41">
        <v>6007</v>
      </c>
      <c r="AZ14" s="41">
        <v>43609.41</v>
      </c>
      <c r="BA14" s="41">
        <v>49279.41</v>
      </c>
      <c r="BB14" s="41">
        <v>100783.03</v>
      </c>
      <c r="BC14" s="55">
        <v>110450</v>
      </c>
      <c r="BD14" s="41">
        <v>121218</v>
      </c>
      <c r="BE14" s="56">
        <v>129009</v>
      </c>
      <c r="BF14" s="56">
        <v>140705</v>
      </c>
      <c r="BG14" s="56">
        <v>150982.97551205</v>
      </c>
      <c r="BH14" s="56">
        <v>161813.27488953</v>
      </c>
      <c r="BI14" s="56">
        <v>183115.0485723</v>
      </c>
      <c r="BJ14" s="46">
        <v>4161.23562076</v>
      </c>
      <c r="BK14" s="46">
        <v>14917.82198548</v>
      </c>
      <c r="BL14" s="46">
        <v>33226</v>
      </c>
      <c r="BM14" s="41">
        <v>107594</v>
      </c>
      <c r="BN14" s="46">
        <v>124293</v>
      </c>
      <c r="BO14" s="46">
        <v>139927.57276193</v>
      </c>
      <c r="BP14" s="46">
        <v>154152.97169706</v>
      </c>
      <c r="BQ14" s="57">
        <v>170686.0540167</v>
      </c>
      <c r="BR14" s="57">
        <v>190442.80322848</v>
      </c>
      <c r="BS14" s="57">
        <v>208548.05077961</v>
      </c>
      <c r="BT14" s="46">
        <v>230979.31839711</v>
      </c>
      <c r="BU14" s="46">
        <v>263558.37941135</v>
      </c>
      <c r="BV14" s="57">
        <v>19316.48853083</v>
      </c>
      <c r="BW14" s="46">
        <v>23978.49318709</v>
      </c>
      <c r="BX14" s="46">
        <v>38128.13617687</v>
      </c>
      <c r="BY14" s="41">
        <v>42338.37047074</v>
      </c>
      <c r="BZ14" s="46">
        <v>51288.26246825</v>
      </c>
      <c r="CA14" s="46">
        <v>119875.31708255</v>
      </c>
      <c r="CB14" s="46">
        <v>134923.24940065</v>
      </c>
      <c r="CC14" s="57">
        <v>156732.8750552</v>
      </c>
      <c r="CD14" s="57">
        <v>179341.92</v>
      </c>
      <c r="CE14" s="57">
        <v>203801.45</v>
      </c>
      <c r="CF14" s="46">
        <v>231023.58108228</v>
      </c>
      <c r="CG14" s="46">
        <v>275408</v>
      </c>
      <c r="CH14" s="46">
        <v>3962</v>
      </c>
      <c r="CI14" s="46">
        <v>51189.62</v>
      </c>
      <c r="CJ14" s="46">
        <v>58414.71</v>
      </c>
      <c r="CK14" s="46">
        <v>65797.51000000001</v>
      </c>
      <c r="CL14" s="46">
        <v>73734</v>
      </c>
      <c r="CM14" s="46">
        <v>149089</v>
      </c>
      <c r="CN14" s="46">
        <v>162688</v>
      </c>
      <c r="CO14" s="46">
        <v>179401</v>
      </c>
      <c r="CP14" s="46">
        <v>199250</v>
      </c>
      <c r="CQ14" s="46">
        <v>219832</v>
      </c>
      <c r="CR14" s="46">
        <v>243798</v>
      </c>
      <c r="CS14" s="46">
        <v>276574</v>
      </c>
      <c r="CT14" s="46">
        <f>CT9</f>
        <v>2697</v>
      </c>
      <c r="CU14" s="46">
        <f>CU9+CT9</f>
        <v>7414</v>
      </c>
      <c r="CV14" s="46">
        <f>CV9+CU9+CT9</f>
        <v>116543</v>
      </c>
      <c r="CW14" s="46">
        <f>CT9+CU9+CV9+CW9</f>
        <v>125441.39</v>
      </c>
      <c r="CX14" s="46">
        <f>CU9+CV9+CW9+CX9+CT9</f>
        <v>137636.39</v>
      </c>
      <c r="CY14" s="46">
        <f>CT9+CU9+CV9+CW9+CX9+CY9</f>
        <v>150944.39</v>
      </c>
      <c r="CZ14" s="46">
        <v>173856</v>
      </c>
      <c r="DA14" s="46">
        <v>190465</v>
      </c>
      <c r="DB14" s="47">
        <v>209169.27091539</v>
      </c>
      <c r="DC14" s="47">
        <v>228520</v>
      </c>
      <c r="DD14" s="47">
        <v>245975</v>
      </c>
      <c r="DE14" s="46">
        <v>284049</v>
      </c>
      <c r="DF14" s="46">
        <v>14824</v>
      </c>
      <c r="DG14" s="46">
        <v>23586</v>
      </c>
      <c r="DH14" s="46">
        <v>41262</v>
      </c>
      <c r="DI14" s="46">
        <v>58082</v>
      </c>
      <c r="DJ14" s="46">
        <v>79844</v>
      </c>
      <c r="DK14" s="46">
        <v>117997</v>
      </c>
      <c r="DL14" s="46">
        <v>140804</v>
      </c>
      <c r="DM14" s="46">
        <v>165252</v>
      </c>
      <c r="DN14" s="46">
        <v>195111</v>
      </c>
      <c r="DO14" s="46">
        <v>217783</v>
      </c>
      <c r="DP14" s="46">
        <v>239987</v>
      </c>
      <c r="DQ14" s="46">
        <v>271560</v>
      </c>
      <c r="DR14" s="46">
        <v>23531</v>
      </c>
      <c r="DS14" s="46">
        <v>35010</v>
      </c>
      <c r="DT14" s="46">
        <v>68061</v>
      </c>
      <c r="DU14" s="46">
        <v>88184</v>
      </c>
      <c r="DV14" s="46">
        <v>117966</v>
      </c>
      <c r="DW14" s="46">
        <v>163190</v>
      </c>
      <c r="DX14" s="46">
        <v>188416</v>
      </c>
      <c r="DY14" s="46">
        <v>225329</v>
      </c>
      <c r="DZ14" s="46">
        <v>264715</v>
      </c>
      <c r="EA14" s="46">
        <v>286929</v>
      </c>
      <c r="EB14" s="46">
        <v>317397</v>
      </c>
      <c r="EC14" s="46">
        <v>364855</v>
      </c>
      <c r="ED14" s="46">
        <v>27531.48</v>
      </c>
      <c r="EE14" s="46">
        <v>49317.94</v>
      </c>
      <c r="EF14" s="46">
        <v>92186.89</v>
      </c>
      <c r="EG14" s="46">
        <v>110867.29000000001</v>
      </c>
      <c r="EH14" s="46">
        <v>139829.54</v>
      </c>
      <c r="EI14" s="46">
        <v>190989.40000000002</v>
      </c>
      <c r="EJ14" s="46">
        <v>212872.95</v>
      </c>
      <c r="EK14" s="46">
        <v>243687.16</v>
      </c>
      <c r="EL14" s="46">
        <v>274525.08</v>
      </c>
      <c r="EM14" s="46">
        <v>299224.08</v>
      </c>
      <c r="EN14" s="46">
        <v>330765.80000000005</v>
      </c>
      <c r="EO14" s="46">
        <v>380776.80000000005</v>
      </c>
      <c r="EP14" s="46">
        <v>32205</v>
      </c>
      <c r="EQ14" s="46">
        <v>51349</v>
      </c>
      <c r="ER14" s="46">
        <v>87182</v>
      </c>
      <c r="ES14" s="46">
        <v>113632</v>
      </c>
      <c r="ET14" s="46">
        <v>141687</v>
      </c>
      <c r="EU14" s="46">
        <v>180813</v>
      </c>
      <c r="EV14" s="46">
        <v>206133</v>
      </c>
      <c r="EW14" s="46">
        <v>235821</v>
      </c>
      <c r="EX14" s="46">
        <v>272734</v>
      </c>
      <c r="EY14" s="46">
        <v>298278</v>
      </c>
      <c r="EZ14" s="46">
        <v>331273</v>
      </c>
      <c r="FA14" s="46">
        <v>380330</v>
      </c>
      <c r="FB14" s="46">
        <v>25527</v>
      </c>
      <c r="FC14" s="46">
        <v>43779</v>
      </c>
      <c r="FD14" s="46">
        <v>75237</v>
      </c>
      <c r="FE14" s="46">
        <v>105341</v>
      </c>
      <c r="FF14" s="46">
        <v>134704</v>
      </c>
      <c r="FG14" s="46">
        <v>175467</v>
      </c>
      <c r="FH14" s="46">
        <v>201376</v>
      </c>
      <c r="FI14" s="46">
        <v>234359</v>
      </c>
      <c r="FJ14" s="46">
        <v>268163</v>
      </c>
      <c r="FK14" s="46">
        <v>297962</v>
      </c>
      <c r="FL14" s="46">
        <v>330972</v>
      </c>
      <c r="FM14" s="46">
        <v>387196</v>
      </c>
      <c r="FN14" s="46">
        <v>10549</v>
      </c>
      <c r="FO14" s="46">
        <v>16241</v>
      </c>
      <c r="FP14" s="46">
        <v>25999</v>
      </c>
      <c r="FQ14" s="46"/>
      <c r="FR14" s="46"/>
      <c r="FS14" s="46"/>
      <c r="FT14" s="46"/>
      <c r="FU14" s="46"/>
      <c r="FV14" s="46"/>
      <c r="FW14" s="46"/>
      <c r="FX14" s="46"/>
      <c r="FY14" s="46"/>
    </row>
    <row r="15" spans="1:181" ht="21">
      <c r="A15" s="40" t="s">
        <v>57</v>
      </c>
      <c r="B15" s="41">
        <v>5218</v>
      </c>
      <c r="C15" s="42">
        <v>20888</v>
      </c>
      <c r="D15" s="41">
        <v>49753</v>
      </c>
      <c r="E15" s="41">
        <v>56463</v>
      </c>
      <c r="F15" s="41">
        <v>68050</v>
      </c>
      <c r="G15" s="41">
        <v>85889</v>
      </c>
      <c r="H15" s="41">
        <v>89726</v>
      </c>
      <c r="I15" s="41">
        <v>96433</v>
      </c>
      <c r="J15" s="41">
        <v>103087</v>
      </c>
      <c r="K15" s="41">
        <v>109310</v>
      </c>
      <c r="L15" s="41">
        <v>114723</v>
      </c>
      <c r="M15" s="41">
        <v>124544</v>
      </c>
      <c r="N15" s="41">
        <v>8292.5</v>
      </c>
      <c r="O15" s="41">
        <v>26265.79</v>
      </c>
      <c r="P15" s="41">
        <v>42321.23</v>
      </c>
      <c r="Q15" s="41">
        <v>52252</v>
      </c>
      <c r="R15" s="41">
        <v>61337</v>
      </c>
      <c r="S15" s="41">
        <v>73365</v>
      </c>
      <c r="T15" s="41">
        <v>77979</v>
      </c>
      <c r="U15" s="41">
        <v>83754</v>
      </c>
      <c r="V15" s="41">
        <v>89532</v>
      </c>
      <c r="W15" s="41">
        <v>93304</v>
      </c>
      <c r="X15" s="41">
        <v>97473</v>
      </c>
      <c r="Y15" s="41">
        <v>104127</v>
      </c>
      <c r="Z15" s="43">
        <v>7453</v>
      </c>
      <c r="AA15" s="41">
        <v>22358</v>
      </c>
      <c r="AB15" s="42">
        <v>35379</v>
      </c>
      <c r="AC15" s="41">
        <v>46864</v>
      </c>
      <c r="AD15" s="41">
        <v>56889</v>
      </c>
      <c r="AE15" s="41">
        <v>68503</v>
      </c>
      <c r="AF15" s="41">
        <v>73110</v>
      </c>
      <c r="AG15" s="41">
        <v>79915</v>
      </c>
      <c r="AH15" s="41">
        <v>86025</v>
      </c>
      <c r="AI15" s="41">
        <v>90366</v>
      </c>
      <c r="AJ15" s="41">
        <v>94571</v>
      </c>
      <c r="AK15" s="41">
        <v>100925.94</v>
      </c>
      <c r="AL15" s="44">
        <v>8525.4</v>
      </c>
      <c r="AM15" s="54">
        <v>24423.18</v>
      </c>
      <c r="AN15" s="41">
        <v>42019.42</v>
      </c>
      <c r="AO15" s="55">
        <v>56436.61</v>
      </c>
      <c r="AP15" s="55">
        <v>69546.7</v>
      </c>
      <c r="AQ15" s="55">
        <v>86419.78</v>
      </c>
      <c r="AR15" s="56">
        <v>90907</v>
      </c>
      <c r="AS15" s="56">
        <v>97168</v>
      </c>
      <c r="AT15" s="56">
        <v>105640</v>
      </c>
      <c r="AU15" s="55">
        <v>111028.27</v>
      </c>
      <c r="AV15" s="56">
        <v>116275</v>
      </c>
      <c r="AW15" s="55">
        <v>126266.48</v>
      </c>
      <c r="AX15" s="45">
        <v>10196</v>
      </c>
      <c r="AY15" s="41">
        <v>32694</v>
      </c>
      <c r="AZ15" s="41">
        <v>55020.09</v>
      </c>
      <c r="BA15" s="41">
        <v>71042.29</v>
      </c>
      <c r="BB15" s="41">
        <v>84510</v>
      </c>
      <c r="BC15" s="55">
        <v>104838</v>
      </c>
      <c r="BD15" s="41">
        <v>113779</v>
      </c>
      <c r="BE15" s="56">
        <v>119687</v>
      </c>
      <c r="BF15" s="56">
        <v>131946</v>
      </c>
      <c r="BG15" s="56">
        <v>139445</v>
      </c>
      <c r="BH15" s="56">
        <v>146240.53670254</v>
      </c>
      <c r="BI15" s="56">
        <v>156537.64360223</v>
      </c>
      <c r="BJ15" s="46">
        <v>13333.93746127</v>
      </c>
      <c r="BK15" s="46">
        <v>29285.047394650002</v>
      </c>
      <c r="BL15" s="46">
        <v>45048</v>
      </c>
      <c r="BM15" s="41">
        <v>59582</v>
      </c>
      <c r="BN15" s="46">
        <v>74807</v>
      </c>
      <c r="BO15" s="46">
        <v>88710.43521999</v>
      </c>
      <c r="BP15" s="46">
        <v>93335.24346244</v>
      </c>
      <c r="BQ15" s="57">
        <v>99558.37304059</v>
      </c>
      <c r="BR15" s="57">
        <v>105901.35657567001</v>
      </c>
      <c r="BS15" s="57">
        <v>110521.98028310001</v>
      </c>
      <c r="BT15" s="46">
        <v>118591.93868010001</v>
      </c>
      <c r="BU15" s="46">
        <v>127355.32</v>
      </c>
      <c r="BV15" s="57">
        <v>11043.91918608</v>
      </c>
      <c r="BW15" s="46">
        <v>29415.16</v>
      </c>
      <c r="BX15" s="46">
        <v>50456.18999917</v>
      </c>
      <c r="BY15" s="41">
        <v>65308.07744804</v>
      </c>
      <c r="BZ15" s="46">
        <v>80296.61240183</v>
      </c>
      <c r="CA15" s="46">
        <v>98401.54296602</v>
      </c>
      <c r="CB15" s="46">
        <v>105691.95840946</v>
      </c>
      <c r="CC15" s="57">
        <v>115563.18330369</v>
      </c>
      <c r="CD15" s="57">
        <v>122596.8</v>
      </c>
      <c r="CE15" s="57">
        <v>130602.58</v>
      </c>
      <c r="CF15" s="46">
        <v>137146.54796537</v>
      </c>
      <c r="CG15" s="46">
        <v>146852</v>
      </c>
      <c r="CH15" s="46">
        <f>CH10</f>
        <v>21521</v>
      </c>
      <c r="CI15" s="46">
        <v>50535.869999999995</v>
      </c>
      <c r="CJ15" s="46">
        <v>86133.69</v>
      </c>
      <c r="CK15" s="46">
        <v>113156.02</v>
      </c>
      <c r="CL15" s="46">
        <v>134692</v>
      </c>
      <c r="CM15" s="46">
        <v>158891</v>
      </c>
      <c r="CN15" s="46">
        <v>168986</v>
      </c>
      <c r="CO15" s="46">
        <v>178551</v>
      </c>
      <c r="CP15" s="46">
        <v>189676</v>
      </c>
      <c r="CQ15" s="46">
        <v>202357</v>
      </c>
      <c r="CR15" s="46">
        <v>215504</v>
      </c>
      <c r="CS15" s="46">
        <v>231022</v>
      </c>
      <c r="CT15" s="46">
        <f>CT10</f>
        <v>14271</v>
      </c>
      <c r="CU15" s="46">
        <f>CU10+CT10</f>
        <v>37506</v>
      </c>
      <c r="CV15" s="46">
        <f>CV10+CU10+CT10</f>
        <v>70233</v>
      </c>
      <c r="CW15" s="46">
        <f>CT10+CU10+CV10+CW10</f>
        <v>97047.13</v>
      </c>
      <c r="CX15" s="46">
        <f>CU10+CV10+CW10+CX10+CT10+1</f>
        <v>117318.13</v>
      </c>
      <c r="CY15" s="46">
        <f>CT10+CU10+CV10+CW10+CX10+CY10+1</f>
        <v>140739.13</v>
      </c>
      <c r="CZ15" s="46">
        <v>156784</v>
      </c>
      <c r="DA15" s="46">
        <v>168621</v>
      </c>
      <c r="DB15" s="46">
        <v>178748.75677948</v>
      </c>
      <c r="DC15" s="46">
        <v>189563</v>
      </c>
      <c r="DD15" s="46">
        <v>197002</v>
      </c>
      <c r="DE15" s="46">
        <v>213684</v>
      </c>
      <c r="DF15" s="46">
        <v>22797</v>
      </c>
      <c r="DG15" s="46">
        <v>47895</v>
      </c>
      <c r="DH15" s="46">
        <v>77731</v>
      </c>
      <c r="DI15" s="46">
        <v>95577</v>
      </c>
      <c r="DJ15" s="46">
        <v>114557</v>
      </c>
      <c r="DK15" s="46">
        <v>137640</v>
      </c>
      <c r="DL15" s="46">
        <v>150182</v>
      </c>
      <c r="DM15" s="46">
        <v>162978</v>
      </c>
      <c r="DN15" s="46">
        <v>177770</v>
      </c>
      <c r="DO15" s="46">
        <v>190965</v>
      </c>
      <c r="DP15" s="46">
        <v>200303</v>
      </c>
      <c r="DQ15" s="46">
        <v>223307</v>
      </c>
      <c r="DR15" s="46">
        <v>14593</v>
      </c>
      <c r="DS15" s="46">
        <v>38555</v>
      </c>
      <c r="DT15" s="46">
        <v>83253</v>
      </c>
      <c r="DU15" s="46">
        <v>102197</v>
      </c>
      <c r="DV15" s="46">
        <v>124152</v>
      </c>
      <c r="DW15" s="46">
        <v>159027</v>
      </c>
      <c r="DX15" s="46">
        <v>171144</v>
      </c>
      <c r="DY15" s="46">
        <v>184043</v>
      </c>
      <c r="DZ15" s="46">
        <v>198026</v>
      </c>
      <c r="EA15" s="46">
        <v>206078</v>
      </c>
      <c r="EB15" s="46">
        <v>215512</v>
      </c>
      <c r="EC15" s="46">
        <v>228460</v>
      </c>
      <c r="ED15" s="46">
        <v>12972.27</v>
      </c>
      <c r="EE15" s="46">
        <v>40248.94</v>
      </c>
      <c r="EF15" s="46">
        <v>92984.81</v>
      </c>
      <c r="EG15" s="46">
        <v>118261.45</v>
      </c>
      <c r="EH15" s="46">
        <v>133439.6</v>
      </c>
      <c r="EI15" s="46">
        <v>152901.75</v>
      </c>
      <c r="EJ15" s="46">
        <v>159934.9</v>
      </c>
      <c r="EK15" s="46">
        <v>167710.36</v>
      </c>
      <c r="EL15" s="46">
        <v>179933.61</v>
      </c>
      <c r="EM15" s="46">
        <v>184972.61</v>
      </c>
      <c r="EN15" s="46">
        <v>191952.34999999998</v>
      </c>
      <c r="EO15" s="46">
        <v>203953.20999999996</v>
      </c>
      <c r="EP15" s="46">
        <v>14428</v>
      </c>
      <c r="EQ15" s="46">
        <v>43406</v>
      </c>
      <c r="ER15" s="46">
        <v>69688</v>
      </c>
      <c r="ES15" s="46">
        <v>87427</v>
      </c>
      <c r="ET15" s="46">
        <v>106313</v>
      </c>
      <c r="EU15" s="46">
        <v>127635</v>
      </c>
      <c r="EV15" s="46">
        <v>137396</v>
      </c>
      <c r="EW15" s="46">
        <v>154565</v>
      </c>
      <c r="EX15" s="46">
        <v>170430</v>
      </c>
      <c r="EY15" s="46">
        <v>180796</v>
      </c>
      <c r="EZ15" s="46">
        <v>192787</v>
      </c>
      <c r="FA15" s="46">
        <v>215098</v>
      </c>
      <c r="FB15" s="46">
        <v>20472</v>
      </c>
      <c r="FC15" s="46">
        <v>47048</v>
      </c>
      <c r="FD15" s="46">
        <v>70752</v>
      </c>
      <c r="FE15" s="46">
        <v>89131</v>
      </c>
      <c r="FF15" s="46">
        <v>107272</v>
      </c>
      <c r="FG15" s="46">
        <v>131759</v>
      </c>
      <c r="FH15" s="46">
        <v>182592</v>
      </c>
      <c r="FI15" s="46">
        <v>193021</v>
      </c>
      <c r="FJ15" s="46">
        <v>203037</v>
      </c>
      <c r="FK15" s="46">
        <v>214282</v>
      </c>
      <c r="FL15" s="46">
        <v>224186</v>
      </c>
      <c r="FM15" s="46">
        <v>254854</v>
      </c>
      <c r="FN15" s="46">
        <v>20670</v>
      </c>
      <c r="FO15" s="46">
        <v>47356</v>
      </c>
      <c r="FP15" s="46">
        <v>80594</v>
      </c>
      <c r="FQ15" s="46"/>
      <c r="FR15" s="46"/>
      <c r="FS15" s="46"/>
      <c r="FT15" s="46"/>
      <c r="FU15" s="46"/>
      <c r="FV15" s="46"/>
      <c r="FW15" s="46"/>
      <c r="FX15" s="46"/>
      <c r="FY15" s="46"/>
    </row>
    <row r="16" spans="1:181" ht="21">
      <c r="A16" s="58" t="s">
        <v>59</v>
      </c>
      <c r="B16" s="59"/>
      <c r="C16" s="60">
        <f aca="true" t="shared" si="42" ref="C16:I16">+C17+C20</f>
        <v>1508592</v>
      </c>
      <c r="D16" s="59">
        <f t="shared" si="42"/>
        <v>1526126</v>
      </c>
      <c r="E16" s="59">
        <f t="shared" si="42"/>
        <v>1526642</v>
      </c>
      <c r="F16" s="59">
        <f t="shared" si="42"/>
        <v>1527243</v>
      </c>
      <c r="G16" s="59">
        <f t="shared" si="42"/>
        <v>1528823</v>
      </c>
      <c r="H16" s="59">
        <f t="shared" si="42"/>
        <v>1528840</v>
      </c>
      <c r="I16" s="59">
        <f t="shared" si="42"/>
        <v>1528778</v>
      </c>
      <c r="J16" s="59">
        <f aca="true" t="shared" si="43" ref="J16:P16">+J17+J20</f>
        <v>1529524</v>
      </c>
      <c r="K16" s="59">
        <f t="shared" si="43"/>
        <v>1529771</v>
      </c>
      <c r="L16" s="59">
        <f t="shared" si="43"/>
        <v>1529898</v>
      </c>
      <c r="M16" s="59">
        <f t="shared" si="43"/>
        <v>1529571</v>
      </c>
      <c r="N16" s="59">
        <f t="shared" si="43"/>
        <v>1515326.5</v>
      </c>
      <c r="O16" s="59">
        <f t="shared" si="43"/>
        <v>1515622.38</v>
      </c>
      <c r="P16" s="59">
        <f t="shared" si="43"/>
        <v>1515768.52</v>
      </c>
      <c r="Q16" s="59">
        <f aca="true" t="shared" si="44" ref="Q16:X16">+Q17+Q20</f>
        <v>1722023</v>
      </c>
      <c r="R16" s="59">
        <f t="shared" si="44"/>
        <v>1722021</v>
      </c>
      <c r="S16" s="59">
        <f t="shared" si="44"/>
        <v>1722389</v>
      </c>
      <c r="T16" s="59">
        <f t="shared" si="44"/>
        <v>1722287</v>
      </c>
      <c r="U16" s="59">
        <f t="shared" si="44"/>
        <v>1722271</v>
      </c>
      <c r="V16" s="59">
        <f t="shared" si="44"/>
        <v>1722266</v>
      </c>
      <c r="W16" s="59">
        <f t="shared" si="44"/>
        <v>1722241</v>
      </c>
      <c r="X16" s="59">
        <f t="shared" si="44"/>
        <v>1722322</v>
      </c>
      <c r="Y16" s="59">
        <v>1722364</v>
      </c>
      <c r="Z16" s="61">
        <v>1769427</v>
      </c>
      <c r="AA16" s="59">
        <f aca="true" t="shared" si="45" ref="AA16:AF16">+AA17+AA20</f>
        <v>1809505</v>
      </c>
      <c r="AB16" s="60">
        <f t="shared" si="45"/>
        <v>1810026</v>
      </c>
      <c r="AC16" s="59">
        <f t="shared" si="45"/>
        <v>1810883</v>
      </c>
      <c r="AD16" s="59">
        <f t="shared" si="45"/>
        <v>1812516</v>
      </c>
      <c r="AE16" s="59">
        <f t="shared" si="45"/>
        <v>1811083</v>
      </c>
      <c r="AF16" s="59">
        <f t="shared" si="45"/>
        <v>1811181</v>
      </c>
      <c r="AG16" s="59">
        <v>1811408</v>
      </c>
      <c r="AH16" s="59">
        <v>1811408</v>
      </c>
      <c r="AI16" s="59">
        <v>1811408</v>
      </c>
      <c r="AJ16" s="59">
        <f>+AJ17+AJ20</f>
        <v>1811940</v>
      </c>
      <c r="AK16" s="59">
        <f>+AK17+AK20</f>
        <v>1812062.84</v>
      </c>
      <c r="AL16" s="61">
        <v>2009163</v>
      </c>
      <c r="AM16" s="61">
        <f aca="true" t="shared" si="46" ref="AM16:AU16">+AM17+AM20</f>
        <v>2026392.97</v>
      </c>
      <c r="AN16" s="59">
        <f t="shared" si="46"/>
        <v>2026060.8599999999</v>
      </c>
      <c r="AO16" s="59">
        <f t="shared" si="46"/>
        <v>2026212.06</v>
      </c>
      <c r="AP16" s="59">
        <f t="shared" si="46"/>
        <v>2026407.6400000001</v>
      </c>
      <c r="AQ16" s="59">
        <f t="shared" si="46"/>
        <v>2143222</v>
      </c>
      <c r="AR16" s="59">
        <f t="shared" si="46"/>
        <v>2143223</v>
      </c>
      <c r="AS16" s="59">
        <f t="shared" si="46"/>
        <v>2143228</v>
      </c>
      <c r="AT16" s="59">
        <f t="shared" si="46"/>
        <v>2143228</v>
      </c>
      <c r="AU16" s="59">
        <f t="shared" si="46"/>
        <v>2143239.85</v>
      </c>
      <c r="AV16" s="60">
        <f>+AV17+AV20</f>
        <v>2143239.85</v>
      </c>
      <c r="AW16" s="59">
        <v>2143251.66</v>
      </c>
      <c r="AX16" s="61">
        <f>+AX17+AX20</f>
        <v>1927800</v>
      </c>
      <c r="AY16" s="59">
        <f aca="true" t="shared" si="47" ref="AY16:BT16">+AY17+AY20</f>
        <v>1941156</v>
      </c>
      <c r="AZ16" s="59">
        <f>+AZ17+AZ20</f>
        <v>1941858.6400000001</v>
      </c>
      <c r="BA16" s="59">
        <f t="shared" si="47"/>
        <v>1942592.38</v>
      </c>
      <c r="BB16" s="59">
        <f t="shared" si="47"/>
        <v>1942939.1</v>
      </c>
      <c r="BC16" s="59">
        <f t="shared" si="47"/>
        <v>1943152</v>
      </c>
      <c r="BD16" s="59">
        <f t="shared" si="47"/>
        <v>1943152</v>
      </c>
      <c r="BE16" s="59">
        <f t="shared" si="47"/>
        <v>1943152</v>
      </c>
      <c r="BF16" s="59">
        <f t="shared" si="47"/>
        <v>1943174</v>
      </c>
      <c r="BG16" s="59">
        <f t="shared" si="47"/>
        <v>1943255</v>
      </c>
      <c r="BH16" s="59">
        <f t="shared" si="47"/>
        <v>1943505.03122784</v>
      </c>
      <c r="BI16" s="59">
        <f t="shared" si="47"/>
        <v>1943546.95718203</v>
      </c>
      <c r="BJ16" s="62">
        <f t="shared" si="47"/>
        <v>2230628.20182728</v>
      </c>
      <c r="BK16" s="62">
        <f t="shared" si="47"/>
        <v>2233967.96259974</v>
      </c>
      <c r="BL16" s="62">
        <f t="shared" si="47"/>
        <v>2249378</v>
      </c>
      <c r="BM16" s="62">
        <f t="shared" si="47"/>
        <v>2252646</v>
      </c>
      <c r="BN16" s="62">
        <f t="shared" si="47"/>
        <v>2252896</v>
      </c>
      <c r="BO16" s="62">
        <f t="shared" si="47"/>
        <v>2253208.39951121</v>
      </c>
      <c r="BP16" s="62">
        <f t="shared" si="47"/>
        <v>2353188.26998121</v>
      </c>
      <c r="BQ16" s="62">
        <f t="shared" si="47"/>
        <v>2353188.7899812097</v>
      </c>
      <c r="BR16" s="62">
        <f t="shared" si="47"/>
        <v>2353191.29558121</v>
      </c>
      <c r="BS16" s="62">
        <f t="shared" si="47"/>
        <v>2353192.39668121</v>
      </c>
      <c r="BT16" s="62">
        <f t="shared" si="47"/>
        <v>2353202.39668121</v>
      </c>
      <c r="BU16" s="62">
        <f aca="true" t="shared" si="48" ref="BU16:CB16">+BU17+BU20</f>
        <v>2353651.3413</v>
      </c>
      <c r="BV16" s="62">
        <f t="shared" si="48"/>
        <v>2271860.883</v>
      </c>
      <c r="BW16" s="62">
        <f t="shared" si="48"/>
        <v>2278511.43</v>
      </c>
      <c r="BX16" s="62">
        <f t="shared" si="48"/>
        <v>2282249.66061253</v>
      </c>
      <c r="BY16" s="62">
        <f t="shared" si="48"/>
        <v>2285783.82982351</v>
      </c>
      <c r="BZ16" s="62">
        <f t="shared" si="48"/>
        <v>2597223.98648615</v>
      </c>
      <c r="CA16" s="62">
        <f t="shared" si="48"/>
        <v>2595715.96037217</v>
      </c>
      <c r="CB16" s="62">
        <f t="shared" si="48"/>
        <v>2595702.91040517</v>
      </c>
      <c r="CC16" s="62">
        <f aca="true" t="shared" si="49" ref="CC16:CK16">+CC17+CC20</f>
        <v>2595706.51040517</v>
      </c>
      <c r="CD16" s="62">
        <f t="shared" si="49"/>
        <v>2595893.15</v>
      </c>
      <c r="CE16" s="62">
        <f t="shared" si="49"/>
        <v>2596094.06</v>
      </c>
      <c r="CF16" s="62">
        <f t="shared" si="49"/>
        <v>2596251.25024183</v>
      </c>
      <c r="CG16" s="62">
        <f t="shared" si="49"/>
        <v>2596564</v>
      </c>
      <c r="CH16" s="62">
        <f t="shared" si="49"/>
        <v>2676671</v>
      </c>
      <c r="CI16" s="62">
        <f t="shared" si="49"/>
        <v>2650593</v>
      </c>
      <c r="CJ16" s="62">
        <f t="shared" si="49"/>
        <v>2696798</v>
      </c>
      <c r="CK16" s="62">
        <f t="shared" si="49"/>
        <v>2699332</v>
      </c>
      <c r="CL16" s="62">
        <f>CL17+CL20</f>
        <v>2699423</v>
      </c>
      <c r="CM16" s="62">
        <f>CM17+CM20</f>
        <v>2700236</v>
      </c>
      <c r="CN16" s="62">
        <f aca="true" t="shared" si="50" ref="CN16:CU16">+CN17+CN20</f>
        <v>2700230</v>
      </c>
      <c r="CO16" s="62">
        <f t="shared" si="50"/>
        <v>2700247</v>
      </c>
      <c r="CP16" s="62">
        <f t="shared" si="50"/>
        <v>2700255</v>
      </c>
      <c r="CQ16" s="62">
        <f t="shared" si="50"/>
        <v>2700341</v>
      </c>
      <c r="CR16" s="62">
        <f t="shared" si="50"/>
        <v>2700727</v>
      </c>
      <c r="CS16" s="62">
        <f t="shared" si="50"/>
        <v>2701010</v>
      </c>
      <c r="CT16" s="62">
        <f t="shared" si="50"/>
        <v>2767610</v>
      </c>
      <c r="CU16" s="62">
        <f t="shared" si="50"/>
        <v>2806747</v>
      </c>
      <c r="CV16" s="62">
        <f aca="true" t="shared" si="51" ref="CV16:DB16">+CV17+CV20</f>
        <v>2826083</v>
      </c>
      <c r="CW16" s="62">
        <f t="shared" si="51"/>
        <v>2826091</v>
      </c>
      <c r="CX16" s="62">
        <f t="shared" si="51"/>
        <v>2826093</v>
      </c>
      <c r="CY16" s="62">
        <f t="shared" si="51"/>
        <v>2826093</v>
      </c>
      <c r="CZ16" s="62">
        <f t="shared" si="51"/>
        <v>2826093</v>
      </c>
      <c r="DA16" s="62">
        <f t="shared" si="51"/>
        <v>2826093</v>
      </c>
      <c r="DB16" s="62">
        <f t="shared" si="51"/>
        <v>2826141</v>
      </c>
      <c r="DC16" s="62">
        <f>+DC17+DC20</f>
        <v>2826141</v>
      </c>
      <c r="DD16" s="62">
        <f>+DD17+DD20</f>
        <v>2826161</v>
      </c>
      <c r="DE16" s="62">
        <v>2827340</v>
      </c>
      <c r="DF16" s="62">
        <v>2754737</v>
      </c>
      <c r="DG16" s="62">
        <v>2894596</v>
      </c>
      <c r="DH16" s="62">
        <v>2911748</v>
      </c>
      <c r="DI16" s="62">
        <v>2918123</v>
      </c>
      <c r="DJ16" s="62">
        <v>2921856</v>
      </c>
      <c r="DK16" s="62">
        <v>2926323</v>
      </c>
      <c r="DL16" s="62">
        <v>2926323</v>
      </c>
      <c r="DM16" s="62">
        <v>2926323</v>
      </c>
      <c r="DN16" s="62">
        <v>2926323</v>
      </c>
      <c r="DO16" s="62">
        <v>2926582</v>
      </c>
      <c r="DP16" s="62">
        <v>2926818</v>
      </c>
      <c r="DQ16" s="62">
        <v>2926819</v>
      </c>
      <c r="DR16" s="62">
        <v>2956532</v>
      </c>
      <c r="DS16" s="62">
        <v>3101593</v>
      </c>
      <c r="DT16" s="62">
        <v>3025282</v>
      </c>
      <c r="DU16" s="62">
        <v>3027456</v>
      </c>
      <c r="DV16" s="62">
        <v>3027793</v>
      </c>
      <c r="DW16" s="62">
        <v>3083848</v>
      </c>
      <c r="DX16" s="62">
        <v>3083848</v>
      </c>
      <c r="DY16" s="62">
        <v>3083851</v>
      </c>
      <c r="DZ16" s="62">
        <v>3083851</v>
      </c>
      <c r="EA16" s="62">
        <v>3083852</v>
      </c>
      <c r="EB16" s="62">
        <v>3083936</v>
      </c>
      <c r="EC16" s="62">
        <v>3084330</v>
      </c>
      <c r="ED16" s="62">
        <v>2970981.46</v>
      </c>
      <c r="EE16" s="62">
        <v>2991154</v>
      </c>
      <c r="EF16" s="62">
        <v>2996374</v>
      </c>
      <c r="EG16" s="62">
        <v>2996374</v>
      </c>
      <c r="EH16" s="62">
        <v>3005567</v>
      </c>
      <c r="EI16" s="62">
        <v>3009008</v>
      </c>
      <c r="EJ16" s="62">
        <v>3199008</v>
      </c>
      <c r="EK16" s="62">
        <v>3199173.62798519</v>
      </c>
      <c r="EL16" s="62">
        <v>3199372</v>
      </c>
      <c r="EM16" s="62">
        <v>3199372</v>
      </c>
      <c r="EN16" s="62">
        <v>3199372</v>
      </c>
      <c r="EO16" s="62">
        <f>EO17+EO20</f>
        <v>3199658</v>
      </c>
      <c r="EP16" s="62">
        <v>3186100</v>
      </c>
      <c r="EQ16" s="62">
        <v>3198899</v>
      </c>
      <c r="ER16" s="62">
        <v>3215995</v>
      </c>
      <c r="ES16" s="62">
        <v>3221131.7199999997</v>
      </c>
      <c r="ET16" s="62">
        <v>3223172</v>
      </c>
      <c r="EU16" s="62">
        <v>3223948</v>
      </c>
      <c r="EV16" s="62">
        <v>3223947.64</v>
      </c>
      <c r="EW16" s="62">
        <v>3373947.79</v>
      </c>
      <c r="EX16" s="62">
        <v>3373947.79</v>
      </c>
      <c r="EY16" s="62">
        <v>3373948</v>
      </c>
      <c r="EZ16" s="62">
        <v>3373947.79</v>
      </c>
      <c r="FA16" s="62">
        <v>3373947.7899999996</v>
      </c>
      <c r="FB16" s="62">
        <v>3361479</v>
      </c>
      <c r="FC16" s="62">
        <v>3366296.77</v>
      </c>
      <c r="FD16" s="62">
        <v>3366917</v>
      </c>
      <c r="FE16" s="62">
        <v>3370682</v>
      </c>
      <c r="FF16" s="62">
        <v>3370682</v>
      </c>
      <c r="FG16" s="62">
        <f>FG17+FG20</f>
        <v>3370682</v>
      </c>
      <c r="FH16" s="62">
        <v>3370682</v>
      </c>
      <c r="FI16" s="62">
        <v>3340640</v>
      </c>
      <c r="FJ16" s="62">
        <v>3340634</v>
      </c>
      <c r="FK16" s="62">
        <v>3341003</v>
      </c>
      <c r="FL16" s="62">
        <v>3340481</v>
      </c>
      <c r="FM16" s="62">
        <v>3255848</v>
      </c>
      <c r="FN16" s="62">
        <v>3263155</v>
      </c>
      <c r="FO16" s="62">
        <v>3263363</v>
      </c>
      <c r="FP16" s="62">
        <v>3263329</v>
      </c>
      <c r="FQ16" s="62"/>
      <c r="FR16" s="62"/>
      <c r="FS16" s="62"/>
      <c r="FT16" s="62"/>
      <c r="FU16" s="62"/>
      <c r="FV16" s="62"/>
      <c r="FW16" s="62"/>
      <c r="FX16" s="62"/>
      <c r="FY16" s="62"/>
    </row>
    <row r="17" spans="1:181" ht="21">
      <c r="A17" s="40" t="s">
        <v>60</v>
      </c>
      <c r="B17" s="41">
        <v>1360000</v>
      </c>
      <c r="C17" s="42">
        <v>1360000</v>
      </c>
      <c r="D17" s="41">
        <v>1360000</v>
      </c>
      <c r="E17" s="41">
        <v>1360000</v>
      </c>
      <c r="F17" s="41">
        <v>1360000</v>
      </c>
      <c r="G17" s="41">
        <v>1360000</v>
      </c>
      <c r="H17" s="41">
        <v>1360000</v>
      </c>
      <c r="I17" s="41">
        <v>1360000</v>
      </c>
      <c r="J17" s="41">
        <v>1360000</v>
      </c>
      <c r="K17" s="41">
        <v>1360000</v>
      </c>
      <c r="L17" s="41">
        <v>1360000</v>
      </c>
      <c r="M17" s="41">
        <v>1360000</v>
      </c>
      <c r="N17" s="41">
        <v>1360000</v>
      </c>
      <c r="O17" s="41">
        <v>1360000</v>
      </c>
      <c r="P17" s="41">
        <v>1360000</v>
      </c>
      <c r="Q17" s="41">
        <v>1566200</v>
      </c>
      <c r="R17" s="41">
        <v>1566200</v>
      </c>
      <c r="S17" s="41">
        <v>1566200</v>
      </c>
      <c r="T17" s="41">
        <v>1566200</v>
      </c>
      <c r="U17" s="41">
        <v>1566200</v>
      </c>
      <c r="V17" s="41">
        <v>1566200</v>
      </c>
      <c r="W17" s="41">
        <v>1566200</v>
      </c>
      <c r="X17" s="41">
        <v>1566200</v>
      </c>
      <c r="Y17" s="41">
        <v>1566200</v>
      </c>
      <c r="Z17" s="43">
        <v>1660000</v>
      </c>
      <c r="AA17" s="41">
        <v>1660000</v>
      </c>
      <c r="AB17" s="42">
        <v>1660000</v>
      </c>
      <c r="AC17" s="41">
        <v>1660000</v>
      </c>
      <c r="AD17" s="41">
        <v>1660000</v>
      </c>
      <c r="AE17" s="41">
        <v>1660000</v>
      </c>
      <c r="AF17" s="41">
        <v>1660000</v>
      </c>
      <c r="AG17" s="41">
        <v>1660000</v>
      </c>
      <c r="AH17" s="41">
        <v>1660000</v>
      </c>
      <c r="AI17" s="41">
        <v>1660000</v>
      </c>
      <c r="AJ17" s="41">
        <v>1660000</v>
      </c>
      <c r="AK17" s="41">
        <v>1660000</v>
      </c>
      <c r="AL17" s="43">
        <v>1835000</v>
      </c>
      <c r="AM17" s="43">
        <v>1835000</v>
      </c>
      <c r="AN17" s="41">
        <v>1835000</v>
      </c>
      <c r="AO17" s="41">
        <v>1835000</v>
      </c>
      <c r="AP17" s="41">
        <v>1835000</v>
      </c>
      <c r="AQ17" s="41">
        <v>1951700</v>
      </c>
      <c r="AR17" s="41">
        <v>1951700</v>
      </c>
      <c r="AS17" s="41">
        <v>1951700</v>
      </c>
      <c r="AT17" s="41">
        <v>1951700</v>
      </c>
      <c r="AU17" s="41">
        <v>1951700</v>
      </c>
      <c r="AV17" s="42">
        <v>1951700</v>
      </c>
      <c r="AW17" s="41">
        <v>1951700</v>
      </c>
      <c r="AX17" s="43">
        <f>+AX18+AX19</f>
        <v>1700000</v>
      </c>
      <c r="AY17" s="41">
        <v>1700000</v>
      </c>
      <c r="AZ17" s="43">
        <f>+AZ18+AZ19</f>
        <v>1700000</v>
      </c>
      <c r="BA17" s="41">
        <f>+BA18+BA19</f>
        <v>1700000</v>
      </c>
      <c r="BB17" s="41">
        <f>+BB18+BB19</f>
        <v>1700000</v>
      </c>
      <c r="BC17" s="41">
        <v>1700000</v>
      </c>
      <c r="BD17" s="41">
        <f aca="true" t="shared" si="52" ref="BD17:BI17">+BD18+BD19</f>
        <v>1700000</v>
      </c>
      <c r="BE17" s="41">
        <f t="shared" si="52"/>
        <v>1700000</v>
      </c>
      <c r="BF17" s="41">
        <f t="shared" si="52"/>
        <v>1700000</v>
      </c>
      <c r="BG17" s="41">
        <f t="shared" si="52"/>
        <v>1700000</v>
      </c>
      <c r="BH17" s="41">
        <f t="shared" si="52"/>
        <v>1700000</v>
      </c>
      <c r="BI17" s="41">
        <f t="shared" si="52"/>
        <v>1700000</v>
      </c>
      <c r="BJ17" s="46">
        <v>2070000</v>
      </c>
      <c r="BK17" s="46">
        <v>2070000</v>
      </c>
      <c r="BL17" s="46">
        <v>2070000</v>
      </c>
      <c r="BM17" s="41">
        <v>2070000</v>
      </c>
      <c r="BN17" s="46">
        <v>2070000</v>
      </c>
      <c r="BO17" s="63">
        <v>2070000</v>
      </c>
      <c r="BP17" s="64">
        <f>2169967.5313</f>
        <v>2169967.5313</v>
      </c>
      <c r="BQ17" s="64">
        <f>2169967.5313</f>
        <v>2169967.5313</v>
      </c>
      <c r="BR17" s="64">
        <f>2169967.5313</f>
        <v>2169967.5313</v>
      </c>
      <c r="BS17" s="46">
        <v>2169967.5313</v>
      </c>
      <c r="BT17" s="47">
        <v>2169967.5313</v>
      </c>
      <c r="BU17" s="47">
        <v>2169967.5313</v>
      </c>
      <c r="BV17" s="46">
        <v>2070000</v>
      </c>
      <c r="BW17" s="46">
        <v>2070000</v>
      </c>
      <c r="BX17" s="46">
        <v>2070000</v>
      </c>
      <c r="BY17" s="46">
        <v>2070000</v>
      </c>
      <c r="BZ17" s="63">
        <f>BZ18+BZ19</f>
        <v>2380000</v>
      </c>
      <c r="CA17" s="63">
        <f>CA18+CA19</f>
        <v>2380000</v>
      </c>
      <c r="CB17" s="63">
        <f>CB18+CB19</f>
        <v>2380000</v>
      </c>
      <c r="CC17" s="63">
        <f>CC18+CC19</f>
        <v>2380000</v>
      </c>
      <c r="CD17" s="64">
        <v>2380000</v>
      </c>
      <c r="CE17" s="46">
        <v>2380000</v>
      </c>
      <c r="CF17" s="46">
        <v>2380000</v>
      </c>
      <c r="CG17" s="46">
        <v>2380000</v>
      </c>
      <c r="CH17" s="46">
        <v>2350851</v>
      </c>
      <c r="CI17" s="46">
        <f>+CI18+CI19</f>
        <v>2400000</v>
      </c>
      <c r="CJ17" s="46">
        <f>+CJ18+CJ19</f>
        <v>2400000</v>
      </c>
      <c r="CK17" s="46">
        <f>+CK18+CK19</f>
        <v>2400000</v>
      </c>
      <c r="CL17" s="46">
        <f>CL18+CL19</f>
        <v>2400000</v>
      </c>
      <c r="CM17" s="46">
        <v>2400000</v>
      </c>
      <c r="CN17" s="46">
        <f aca="true" t="shared" si="53" ref="CN17:CT17">CN18+CN19</f>
        <v>2400000</v>
      </c>
      <c r="CO17" s="46">
        <f t="shared" si="53"/>
        <v>2400000</v>
      </c>
      <c r="CP17" s="46">
        <f t="shared" si="53"/>
        <v>2400000</v>
      </c>
      <c r="CQ17" s="46">
        <f t="shared" si="53"/>
        <v>2400000</v>
      </c>
      <c r="CR17" s="46">
        <f t="shared" si="53"/>
        <v>2400000</v>
      </c>
      <c r="CS17" s="46">
        <f t="shared" si="53"/>
        <v>2400000</v>
      </c>
      <c r="CT17" s="46">
        <f t="shared" si="53"/>
        <v>2525000</v>
      </c>
      <c r="CU17" s="46">
        <f aca="true" t="shared" si="54" ref="CU17:CZ17">CU18+CU19</f>
        <v>2525000</v>
      </c>
      <c r="CV17" s="46">
        <f t="shared" si="54"/>
        <v>2525000</v>
      </c>
      <c r="CW17" s="46">
        <f t="shared" si="54"/>
        <v>2525000</v>
      </c>
      <c r="CX17" s="46">
        <f t="shared" si="54"/>
        <v>2525000</v>
      </c>
      <c r="CY17" s="46">
        <f t="shared" si="54"/>
        <v>2525000</v>
      </c>
      <c r="CZ17" s="46">
        <f t="shared" si="54"/>
        <v>2525000</v>
      </c>
      <c r="DA17" s="47">
        <f>DA18+DA19</f>
        <v>2525000</v>
      </c>
      <c r="DB17" s="47">
        <f>DB18+DB19</f>
        <v>2525000</v>
      </c>
      <c r="DC17" s="47">
        <f>DC18+DC19</f>
        <v>2525000</v>
      </c>
      <c r="DD17" s="47">
        <f>DD18+DD19</f>
        <v>2525000</v>
      </c>
      <c r="DE17" s="46">
        <v>2525000</v>
      </c>
      <c r="DF17" s="46">
        <v>2575000</v>
      </c>
      <c r="DG17" s="46">
        <v>2575000</v>
      </c>
      <c r="DH17" s="46">
        <v>2575000</v>
      </c>
      <c r="DI17" s="46">
        <v>2575000</v>
      </c>
      <c r="DJ17" s="46">
        <v>2575000</v>
      </c>
      <c r="DK17" s="46">
        <v>2575000</v>
      </c>
      <c r="DL17" s="46">
        <v>2575000</v>
      </c>
      <c r="DM17" s="46">
        <v>2575000</v>
      </c>
      <c r="DN17" s="46">
        <v>2575000</v>
      </c>
      <c r="DO17" s="46">
        <v>2575000</v>
      </c>
      <c r="DP17" s="46">
        <v>2575000</v>
      </c>
      <c r="DQ17" s="46">
        <v>2575000</v>
      </c>
      <c r="DR17" s="46">
        <v>2720000</v>
      </c>
      <c r="DS17" s="46">
        <v>2720000</v>
      </c>
      <c r="DT17" s="46">
        <v>2720000</v>
      </c>
      <c r="DU17" s="46">
        <v>2720000</v>
      </c>
      <c r="DV17" s="46">
        <v>2720000</v>
      </c>
      <c r="DW17" s="46">
        <v>2776000</v>
      </c>
      <c r="DX17" s="46">
        <v>2776000</v>
      </c>
      <c r="DY17" s="46">
        <v>2776000</v>
      </c>
      <c r="DZ17" s="46">
        <v>2776000</v>
      </c>
      <c r="EA17" s="46">
        <v>2776000</v>
      </c>
      <c r="EB17" s="46">
        <v>2776000</v>
      </c>
      <c r="EC17" s="46">
        <v>2776000</v>
      </c>
      <c r="ED17" s="46">
        <v>2733000</v>
      </c>
      <c r="EE17" s="46">
        <v>2733000</v>
      </c>
      <c r="EF17" s="46">
        <v>2733000</v>
      </c>
      <c r="EG17" s="46">
        <v>2733000</v>
      </c>
      <c r="EH17" s="46">
        <v>2733000</v>
      </c>
      <c r="EI17" s="46">
        <v>2733000</v>
      </c>
      <c r="EJ17" s="46">
        <v>2923000</v>
      </c>
      <c r="EK17" s="46">
        <v>2923000</v>
      </c>
      <c r="EL17" s="46">
        <v>2923000</v>
      </c>
      <c r="EM17" s="46">
        <v>2923000</v>
      </c>
      <c r="EN17" s="46">
        <v>2923000</v>
      </c>
      <c r="EO17" s="46">
        <f>EO18+EO19</f>
        <v>2923000</v>
      </c>
      <c r="EP17" s="46">
        <v>2900000</v>
      </c>
      <c r="EQ17" s="46">
        <v>2900000</v>
      </c>
      <c r="ER17" s="46">
        <v>2900000</v>
      </c>
      <c r="ES17" s="46">
        <v>2900000</v>
      </c>
      <c r="ET17" s="46">
        <v>2900000</v>
      </c>
      <c r="EU17" s="46">
        <v>2900000</v>
      </c>
      <c r="EV17" s="46">
        <v>2900000</v>
      </c>
      <c r="EW17" s="46">
        <v>3050000</v>
      </c>
      <c r="EX17" s="46">
        <v>3050000</v>
      </c>
      <c r="EY17" s="46">
        <v>3050000</v>
      </c>
      <c r="EZ17" s="46">
        <v>3050000</v>
      </c>
      <c r="FA17" s="46">
        <v>3050000</v>
      </c>
      <c r="FB17" s="46">
        <v>3000000</v>
      </c>
      <c r="FC17" s="46">
        <v>3000000</v>
      </c>
      <c r="FD17" s="46">
        <v>3000000</v>
      </c>
      <c r="FE17" s="46">
        <v>3000000</v>
      </c>
      <c r="FF17" s="46">
        <v>3000000</v>
      </c>
      <c r="FG17" s="46">
        <v>3000000</v>
      </c>
      <c r="FH17" s="46">
        <v>3000000</v>
      </c>
      <c r="FI17" s="46">
        <v>3000000</v>
      </c>
      <c r="FJ17" s="46">
        <v>3000000</v>
      </c>
      <c r="FK17" s="46">
        <v>3000000</v>
      </c>
      <c r="FL17" s="46">
        <v>3000000</v>
      </c>
      <c r="FM17" s="46">
        <v>3000000</v>
      </c>
      <c r="FN17" s="46">
        <v>3000000</v>
      </c>
      <c r="FO17" s="46">
        <v>3000000</v>
      </c>
      <c r="FP17" s="46">
        <v>3000000</v>
      </c>
      <c r="FQ17" s="46"/>
      <c r="FR17" s="46"/>
      <c r="FS17" s="46"/>
      <c r="FT17" s="46"/>
      <c r="FU17" s="46"/>
      <c r="FV17" s="46"/>
      <c r="FW17" s="46"/>
      <c r="FX17" s="46"/>
      <c r="FY17" s="46"/>
    </row>
    <row r="18" spans="1:181" ht="21">
      <c r="A18" s="40" t="s">
        <v>62</v>
      </c>
      <c r="B18" s="41">
        <v>980494</v>
      </c>
      <c r="C18" s="42">
        <v>980494</v>
      </c>
      <c r="D18" s="41">
        <v>980494</v>
      </c>
      <c r="E18" s="41">
        <v>980494</v>
      </c>
      <c r="F18" s="41">
        <v>980494</v>
      </c>
      <c r="G18" s="41">
        <v>980494</v>
      </c>
      <c r="H18" s="43">
        <v>980494</v>
      </c>
      <c r="I18" s="41">
        <v>980494</v>
      </c>
      <c r="J18" s="41">
        <v>980494</v>
      </c>
      <c r="K18" s="41">
        <v>1007032</v>
      </c>
      <c r="L18" s="41">
        <v>1006090</v>
      </c>
      <c r="M18" s="41">
        <v>1010489</v>
      </c>
      <c r="N18" s="41">
        <v>980482</v>
      </c>
      <c r="O18" s="41">
        <v>980637</v>
      </c>
      <c r="P18" s="41">
        <v>983670</v>
      </c>
      <c r="Q18" s="41">
        <v>1230747</v>
      </c>
      <c r="R18" s="41">
        <v>1227904</v>
      </c>
      <c r="S18" s="41">
        <v>1246571</v>
      </c>
      <c r="T18" s="41">
        <v>1246335</v>
      </c>
      <c r="U18" s="41">
        <v>1245965</v>
      </c>
      <c r="V18" s="41">
        <v>1245109</v>
      </c>
      <c r="W18" s="41">
        <v>1244236</v>
      </c>
      <c r="X18" s="42">
        <v>1242815</v>
      </c>
      <c r="Y18" s="41">
        <v>1239641</v>
      </c>
      <c r="Z18" s="43">
        <v>1295140</v>
      </c>
      <c r="AA18" s="41">
        <v>1295113</v>
      </c>
      <c r="AB18" s="42">
        <v>1327235</v>
      </c>
      <c r="AC18" s="42">
        <v>1327187</v>
      </c>
      <c r="AD18" s="41">
        <v>1327191</v>
      </c>
      <c r="AE18" s="41">
        <v>1327071</v>
      </c>
      <c r="AF18" s="42">
        <v>1327087</v>
      </c>
      <c r="AG18" s="41">
        <v>1326271</v>
      </c>
      <c r="AH18" s="41">
        <v>1326029</v>
      </c>
      <c r="AI18" s="41">
        <v>1326205</v>
      </c>
      <c r="AJ18" s="41">
        <v>1325380</v>
      </c>
      <c r="AK18" s="41">
        <v>1319724.09</v>
      </c>
      <c r="AL18" s="44">
        <v>1481992</v>
      </c>
      <c r="AM18" s="44">
        <v>1481938.81</v>
      </c>
      <c r="AN18" s="45">
        <v>1481885.24</v>
      </c>
      <c r="AO18" s="55">
        <v>1481863.64</v>
      </c>
      <c r="AP18" s="55">
        <v>1481267.78</v>
      </c>
      <c r="AQ18" s="55">
        <v>1573602</v>
      </c>
      <c r="AR18" s="56">
        <v>1578601</v>
      </c>
      <c r="AS18" s="56">
        <v>1576929</v>
      </c>
      <c r="AT18" s="56">
        <v>1575694</v>
      </c>
      <c r="AU18" s="55">
        <v>1574977.24</v>
      </c>
      <c r="AV18" s="56">
        <v>1574085</v>
      </c>
      <c r="AW18" s="55">
        <v>1569677.59</v>
      </c>
      <c r="AX18" s="45">
        <v>1485631</v>
      </c>
      <c r="AY18" s="41">
        <v>1481529</v>
      </c>
      <c r="AZ18" s="45">
        <v>1480072.47</v>
      </c>
      <c r="BA18" s="55">
        <v>1479996.08</v>
      </c>
      <c r="BB18" s="41">
        <v>1479954.04</v>
      </c>
      <c r="BC18" s="55">
        <v>1479843</v>
      </c>
      <c r="BD18" s="56">
        <v>1479558</v>
      </c>
      <c r="BE18" s="56">
        <v>1479100</v>
      </c>
      <c r="BF18" s="56">
        <v>1476716</v>
      </c>
      <c r="BG18" s="56">
        <v>1474314.71121855</v>
      </c>
      <c r="BH18" s="56">
        <v>1472691.76837515</v>
      </c>
      <c r="BI18" s="56">
        <v>1468654.93896174</v>
      </c>
      <c r="BJ18" s="46">
        <v>1725583.287955</v>
      </c>
      <c r="BK18" s="46">
        <v>1725423.12515275</v>
      </c>
      <c r="BL18" s="46">
        <v>1725489</v>
      </c>
      <c r="BM18" s="41">
        <v>1725245</v>
      </c>
      <c r="BN18" s="46">
        <v>1725191</v>
      </c>
      <c r="BO18" s="46">
        <v>1725002.8594660498</v>
      </c>
      <c r="BP18" s="46">
        <v>1724937.66264597</v>
      </c>
      <c r="BQ18" s="57">
        <v>1813687.24459288</v>
      </c>
      <c r="BR18" s="57">
        <v>1810756.61088363</v>
      </c>
      <c r="BS18" s="46">
        <v>1808950.52429145</v>
      </c>
      <c r="BT18" s="47">
        <v>1806976.63995247</v>
      </c>
      <c r="BU18" s="47">
        <v>1805131.64965997</v>
      </c>
      <c r="BV18" s="46">
        <v>1706508.5553088</v>
      </c>
      <c r="BW18" s="46">
        <v>1725733</v>
      </c>
      <c r="BX18" s="46">
        <v>1720591.50892511</v>
      </c>
      <c r="BY18" s="41">
        <v>1714147.38049891</v>
      </c>
      <c r="BZ18" s="46">
        <v>1976556.67564366</v>
      </c>
      <c r="CA18" s="46">
        <v>1973810.83265249</v>
      </c>
      <c r="CB18" s="46">
        <v>1973464.51834215</v>
      </c>
      <c r="CC18" s="57">
        <v>1971728.55694494</v>
      </c>
      <c r="CD18" s="57">
        <v>1969864.7</v>
      </c>
      <c r="CE18" s="46">
        <v>1968352.98</v>
      </c>
      <c r="CF18" s="47">
        <v>1966525.25538226</v>
      </c>
      <c r="CG18" s="47">
        <v>1964439</v>
      </c>
      <c r="CH18" s="47">
        <v>1900477</v>
      </c>
      <c r="CI18" s="47">
        <v>2000816</v>
      </c>
      <c r="CJ18" s="47">
        <v>2000584</v>
      </c>
      <c r="CK18" s="47">
        <v>2000565</v>
      </c>
      <c r="CL18" s="47">
        <v>2000146</v>
      </c>
      <c r="CM18" s="47">
        <v>1999867</v>
      </c>
      <c r="CN18" s="47">
        <v>1999020</v>
      </c>
      <c r="CO18" s="47">
        <v>1997524</v>
      </c>
      <c r="CP18" s="47">
        <v>1996729</v>
      </c>
      <c r="CQ18" s="47">
        <v>1995740</v>
      </c>
      <c r="CR18" s="47">
        <v>1995847</v>
      </c>
      <c r="CS18" s="47">
        <v>1991899</v>
      </c>
      <c r="CT18" s="46">
        <v>2097308</v>
      </c>
      <c r="CU18" s="46">
        <v>2097273</v>
      </c>
      <c r="CV18" s="46">
        <v>2097101</v>
      </c>
      <c r="CW18" s="46">
        <v>2097053</v>
      </c>
      <c r="CX18" s="46">
        <v>2096723</v>
      </c>
      <c r="CY18" s="46">
        <v>2096645</v>
      </c>
      <c r="CZ18" s="46">
        <v>2096583</v>
      </c>
      <c r="DA18" s="46">
        <v>2096418.05469888</v>
      </c>
      <c r="DB18" s="65">
        <v>2096537.9</v>
      </c>
      <c r="DC18" s="65">
        <v>2096455</v>
      </c>
      <c r="DD18" s="65">
        <v>2095928</v>
      </c>
      <c r="DE18" s="41">
        <v>2093452</v>
      </c>
      <c r="DF18" s="41">
        <v>2130645</v>
      </c>
      <c r="DG18" s="46">
        <v>2130590</v>
      </c>
      <c r="DH18" s="46">
        <v>2130618</v>
      </c>
      <c r="DI18" s="46">
        <v>2130806</v>
      </c>
      <c r="DJ18" s="46">
        <v>2151589</v>
      </c>
      <c r="DK18" s="46">
        <v>2150751</v>
      </c>
      <c r="DL18" s="46">
        <v>2154123</v>
      </c>
      <c r="DM18" s="46">
        <v>2154079</v>
      </c>
      <c r="DN18" s="46">
        <v>2155348</v>
      </c>
      <c r="DO18" s="46">
        <v>2157892</v>
      </c>
      <c r="DP18" s="46">
        <v>2159156</v>
      </c>
      <c r="DQ18" s="46">
        <v>2206648</v>
      </c>
      <c r="DR18" s="46">
        <v>2181833</v>
      </c>
      <c r="DS18" s="46">
        <v>2183226</v>
      </c>
      <c r="DT18" s="46">
        <v>2183359</v>
      </c>
      <c r="DU18" s="46">
        <v>2183682</v>
      </c>
      <c r="DV18" s="46">
        <v>2183709</v>
      </c>
      <c r="DW18" s="46">
        <v>2265111</v>
      </c>
      <c r="DX18" s="46">
        <v>2280598</v>
      </c>
      <c r="DY18" s="46">
        <v>2265521</v>
      </c>
      <c r="DZ18" s="46">
        <v>2265545</v>
      </c>
      <c r="EA18" s="46">
        <v>2264435</v>
      </c>
      <c r="EB18" s="46">
        <v>2261545</v>
      </c>
      <c r="EC18" s="46">
        <v>2278418</v>
      </c>
      <c r="ED18" s="46">
        <v>2183521.0376492</v>
      </c>
      <c r="EE18" s="46">
        <v>2183653</v>
      </c>
      <c r="EF18" s="46">
        <v>2186844</v>
      </c>
      <c r="EG18" s="46">
        <v>2187062</v>
      </c>
      <c r="EH18" s="46">
        <v>2188075</v>
      </c>
      <c r="EI18" s="46">
        <v>2210541</v>
      </c>
      <c r="EJ18" s="46">
        <v>2316687</v>
      </c>
      <c r="EK18" s="46">
        <v>2316450.94772872</v>
      </c>
      <c r="EL18" s="46">
        <v>2316330</v>
      </c>
      <c r="EM18" s="46">
        <v>2340449</v>
      </c>
      <c r="EN18" s="46">
        <v>2339558</v>
      </c>
      <c r="EO18" s="46">
        <v>2381158</v>
      </c>
      <c r="EP18" s="46">
        <v>2278252</v>
      </c>
      <c r="EQ18" s="46">
        <v>2278238</v>
      </c>
      <c r="ER18" s="46">
        <v>2278482</v>
      </c>
      <c r="ES18" s="46">
        <v>2278658.6</v>
      </c>
      <c r="ET18" s="46">
        <v>2279398</v>
      </c>
      <c r="EU18" s="46">
        <v>2280176</v>
      </c>
      <c r="EV18" s="46">
        <v>2280181.92</v>
      </c>
      <c r="EW18" s="46">
        <v>2414058.29</v>
      </c>
      <c r="EX18" s="46">
        <v>2415224.28</v>
      </c>
      <c r="EY18" s="46">
        <v>2417547</v>
      </c>
      <c r="EZ18" s="46">
        <v>2420980.4</v>
      </c>
      <c r="FA18" s="46">
        <v>2510296.08</v>
      </c>
      <c r="FB18" s="46">
        <v>2350862</v>
      </c>
      <c r="FC18" s="46">
        <v>2351865.64</v>
      </c>
      <c r="FD18" s="46">
        <v>2353121</v>
      </c>
      <c r="FE18" s="46">
        <v>2353867</v>
      </c>
      <c r="FF18" s="46">
        <v>2353569</v>
      </c>
      <c r="FG18" s="46">
        <v>2354054</v>
      </c>
      <c r="FH18" s="46">
        <v>2354928</v>
      </c>
      <c r="FI18" s="46">
        <v>2355537</v>
      </c>
      <c r="FJ18" s="46">
        <v>2355696</v>
      </c>
      <c r="FK18" s="46">
        <v>2357457.48</v>
      </c>
      <c r="FL18" s="46">
        <v>2361021</v>
      </c>
      <c r="FM18" s="46">
        <v>2448889</v>
      </c>
      <c r="FN18" s="46">
        <v>2350862</v>
      </c>
      <c r="FO18" s="46">
        <v>2406143</v>
      </c>
      <c r="FP18" s="46">
        <v>2406132</v>
      </c>
      <c r="FQ18" s="46"/>
      <c r="FR18" s="46"/>
      <c r="FS18" s="46"/>
      <c r="FT18" s="46"/>
      <c r="FU18" s="46"/>
      <c r="FV18" s="46"/>
      <c r="FW18" s="46"/>
      <c r="FX18" s="46"/>
      <c r="FY18" s="46"/>
    </row>
    <row r="19" spans="1:181" ht="21">
      <c r="A19" s="40" t="s">
        <v>63</v>
      </c>
      <c r="B19" s="41">
        <v>379506</v>
      </c>
      <c r="C19" s="42">
        <v>379506</v>
      </c>
      <c r="D19" s="41">
        <v>379506</v>
      </c>
      <c r="E19" s="41">
        <v>379506</v>
      </c>
      <c r="F19" s="41">
        <v>379506</v>
      </c>
      <c r="G19" s="41">
        <v>379506</v>
      </c>
      <c r="H19" s="41">
        <v>379506</v>
      </c>
      <c r="I19" s="41">
        <v>379506</v>
      </c>
      <c r="J19" s="41">
        <v>379506</v>
      </c>
      <c r="K19" s="41">
        <v>352968</v>
      </c>
      <c r="L19" s="41">
        <v>353910</v>
      </c>
      <c r="M19" s="41">
        <v>349511</v>
      </c>
      <c r="N19" s="41">
        <v>379518</v>
      </c>
      <c r="O19" s="41">
        <v>379363</v>
      </c>
      <c r="P19" s="41">
        <v>376330</v>
      </c>
      <c r="Q19" s="41">
        <v>335453</v>
      </c>
      <c r="R19" s="41">
        <v>338296</v>
      </c>
      <c r="S19" s="41">
        <v>319629</v>
      </c>
      <c r="T19" s="41">
        <v>319865</v>
      </c>
      <c r="U19" s="41">
        <v>320235</v>
      </c>
      <c r="V19" s="41">
        <v>321091</v>
      </c>
      <c r="W19" s="41">
        <v>321964</v>
      </c>
      <c r="X19" s="41">
        <v>323385</v>
      </c>
      <c r="Y19" s="41">
        <v>326559</v>
      </c>
      <c r="Z19" s="43">
        <v>364860</v>
      </c>
      <c r="AA19" s="41">
        <v>364887</v>
      </c>
      <c r="AB19" s="42">
        <v>332765</v>
      </c>
      <c r="AC19" s="41">
        <v>332813</v>
      </c>
      <c r="AD19" s="41">
        <v>332809</v>
      </c>
      <c r="AE19" s="41">
        <v>332929</v>
      </c>
      <c r="AF19" s="41">
        <v>332913</v>
      </c>
      <c r="AG19" s="41">
        <v>333729</v>
      </c>
      <c r="AH19" s="41">
        <v>333971</v>
      </c>
      <c r="AI19" s="41">
        <v>333795</v>
      </c>
      <c r="AJ19" s="41">
        <v>334620</v>
      </c>
      <c r="AK19" s="41">
        <v>340275.91</v>
      </c>
      <c r="AL19" s="44">
        <v>353008</v>
      </c>
      <c r="AM19" s="44">
        <v>353061.81</v>
      </c>
      <c r="AN19" s="45">
        <v>353114.76</v>
      </c>
      <c r="AO19" s="55">
        <v>353136.36</v>
      </c>
      <c r="AP19" s="55">
        <v>353732.22</v>
      </c>
      <c r="AQ19" s="55">
        <v>378098</v>
      </c>
      <c r="AR19" s="56">
        <v>373045</v>
      </c>
      <c r="AS19" s="56">
        <v>374771</v>
      </c>
      <c r="AT19" s="56">
        <v>376006</v>
      </c>
      <c r="AU19" s="55">
        <v>376722.76</v>
      </c>
      <c r="AV19" s="56">
        <v>337615</v>
      </c>
      <c r="AW19" s="55">
        <v>382022.41</v>
      </c>
      <c r="AX19" s="45">
        <v>214369</v>
      </c>
      <c r="AY19" s="41">
        <v>218471</v>
      </c>
      <c r="AZ19" s="45">
        <v>219927.53</v>
      </c>
      <c r="BA19" s="55">
        <v>220003.92</v>
      </c>
      <c r="BB19" s="41">
        <v>220045.96</v>
      </c>
      <c r="BC19" s="55">
        <v>220157</v>
      </c>
      <c r="BD19" s="56">
        <v>220442</v>
      </c>
      <c r="BE19" s="56">
        <v>220900</v>
      </c>
      <c r="BF19" s="56">
        <v>223284</v>
      </c>
      <c r="BG19" s="56">
        <v>225685.28878145</v>
      </c>
      <c r="BH19" s="56">
        <v>227308.23162485</v>
      </c>
      <c r="BI19" s="56">
        <v>231345.06103826</v>
      </c>
      <c r="BJ19" s="46">
        <v>344416.712045</v>
      </c>
      <c r="BK19" s="46">
        <v>344576.87484725</v>
      </c>
      <c r="BL19" s="46">
        <v>344511</v>
      </c>
      <c r="BM19" s="41">
        <v>344755</v>
      </c>
      <c r="BN19" s="46">
        <v>344809</v>
      </c>
      <c r="BO19" s="46">
        <v>344997.14053395</v>
      </c>
      <c r="BP19" s="46">
        <v>345062.33735403</v>
      </c>
      <c r="BQ19" s="57">
        <v>356280.28670712</v>
      </c>
      <c r="BR19" s="57">
        <v>359210.92041637</v>
      </c>
      <c r="BS19" s="46">
        <v>361017.00700855</v>
      </c>
      <c r="BT19" s="47">
        <v>362990.89134753</v>
      </c>
      <c r="BU19" s="47">
        <v>364835.88164003</v>
      </c>
      <c r="BV19" s="46">
        <v>363491.4446912</v>
      </c>
      <c r="BW19" s="46">
        <v>344267</v>
      </c>
      <c r="BX19" s="46">
        <v>349408.49107489</v>
      </c>
      <c r="BY19" s="41">
        <v>355852.61950109</v>
      </c>
      <c r="BZ19" s="46">
        <v>403443.32435634</v>
      </c>
      <c r="CA19" s="46">
        <v>406189.16734751</v>
      </c>
      <c r="CB19" s="46">
        <v>406535.48165785</v>
      </c>
      <c r="CC19" s="57">
        <v>408271.44305506</v>
      </c>
      <c r="CD19" s="57">
        <v>410135.3</v>
      </c>
      <c r="CE19" s="46">
        <v>411647.02</v>
      </c>
      <c r="CF19" s="47">
        <v>413474.74461774</v>
      </c>
      <c r="CG19" s="47">
        <v>415561</v>
      </c>
      <c r="CH19" s="47">
        <v>450374</v>
      </c>
      <c r="CI19" s="47">
        <v>399184</v>
      </c>
      <c r="CJ19" s="47">
        <v>399416</v>
      </c>
      <c r="CK19" s="47">
        <v>399435</v>
      </c>
      <c r="CL19" s="47">
        <v>399854</v>
      </c>
      <c r="CM19" s="47">
        <v>400133</v>
      </c>
      <c r="CN19" s="47">
        <v>400980</v>
      </c>
      <c r="CO19" s="47">
        <v>402476</v>
      </c>
      <c r="CP19" s="47">
        <v>403271</v>
      </c>
      <c r="CQ19" s="47">
        <v>404260</v>
      </c>
      <c r="CR19" s="47">
        <v>404153</v>
      </c>
      <c r="CS19" s="47">
        <v>408101</v>
      </c>
      <c r="CT19" s="46">
        <v>427692</v>
      </c>
      <c r="CU19" s="46">
        <v>427727</v>
      </c>
      <c r="CV19" s="46">
        <v>427899</v>
      </c>
      <c r="CW19" s="46">
        <v>427947</v>
      </c>
      <c r="CX19" s="46">
        <v>428277</v>
      </c>
      <c r="CY19" s="46">
        <v>428355</v>
      </c>
      <c r="CZ19" s="46">
        <v>428417</v>
      </c>
      <c r="DA19" s="46">
        <v>428581.94530112</v>
      </c>
      <c r="DB19" s="65">
        <v>428462.1</v>
      </c>
      <c r="DC19" s="65">
        <v>428545</v>
      </c>
      <c r="DD19" s="65">
        <v>429072</v>
      </c>
      <c r="DE19" s="41">
        <v>431548</v>
      </c>
      <c r="DF19" s="41">
        <v>444355</v>
      </c>
      <c r="DG19" s="46">
        <v>444410</v>
      </c>
      <c r="DH19" s="46">
        <v>444382</v>
      </c>
      <c r="DI19" s="46">
        <v>444194</v>
      </c>
      <c r="DJ19" s="46">
        <v>423411</v>
      </c>
      <c r="DK19" s="46">
        <v>424249</v>
      </c>
      <c r="DL19" s="46">
        <v>420877</v>
      </c>
      <c r="DM19" s="46">
        <v>420921</v>
      </c>
      <c r="DN19" s="46">
        <v>419652</v>
      </c>
      <c r="DO19" s="46">
        <v>417108</v>
      </c>
      <c r="DP19" s="46">
        <v>415844</v>
      </c>
      <c r="DQ19" s="46">
        <v>368352</v>
      </c>
      <c r="DR19" s="46">
        <v>538167</v>
      </c>
      <c r="DS19" s="46">
        <v>536774</v>
      </c>
      <c r="DT19" s="46">
        <v>536641</v>
      </c>
      <c r="DU19" s="46">
        <v>536318</v>
      </c>
      <c r="DV19" s="46">
        <v>536291</v>
      </c>
      <c r="DW19" s="46">
        <v>510889</v>
      </c>
      <c r="DX19" s="46">
        <v>495402</v>
      </c>
      <c r="DY19" s="46">
        <v>510479</v>
      </c>
      <c r="DZ19" s="46">
        <v>510455</v>
      </c>
      <c r="EA19" s="46">
        <v>511565</v>
      </c>
      <c r="EB19" s="46">
        <v>514455</v>
      </c>
      <c r="EC19" s="46">
        <v>497582</v>
      </c>
      <c r="ED19" s="46">
        <v>549478.9623508</v>
      </c>
      <c r="EE19" s="46">
        <v>549347</v>
      </c>
      <c r="EF19" s="46">
        <v>546156</v>
      </c>
      <c r="EG19" s="46">
        <v>545938</v>
      </c>
      <c r="EH19" s="46">
        <v>544925</v>
      </c>
      <c r="EI19" s="46">
        <v>522459</v>
      </c>
      <c r="EJ19" s="46">
        <v>606313</v>
      </c>
      <c r="EK19" s="46">
        <v>606549.05227128</v>
      </c>
      <c r="EL19" s="46">
        <v>606670</v>
      </c>
      <c r="EM19" s="46">
        <v>582551</v>
      </c>
      <c r="EN19" s="46">
        <v>583442</v>
      </c>
      <c r="EO19" s="46">
        <v>541842</v>
      </c>
      <c r="EP19" s="46">
        <v>621748</v>
      </c>
      <c r="EQ19" s="46">
        <v>621762</v>
      </c>
      <c r="ER19" s="46">
        <v>621518</v>
      </c>
      <c r="ES19" s="46">
        <v>621341.4</v>
      </c>
      <c r="ET19" s="46">
        <v>620602</v>
      </c>
      <c r="EU19" s="46">
        <v>619824</v>
      </c>
      <c r="EV19" s="46">
        <v>619817.93</v>
      </c>
      <c r="EW19" s="46">
        <v>635941.71</v>
      </c>
      <c r="EX19" s="46">
        <v>634775.72</v>
      </c>
      <c r="EY19" s="46">
        <v>632453</v>
      </c>
      <c r="EZ19" s="46">
        <v>629019.6000000001</v>
      </c>
      <c r="FA19" s="46">
        <v>539703.92</v>
      </c>
      <c r="FB19" s="46">
        <v>649138</v>
      </c>
      <c r="FC19" s="46">
        <v>648134.36</v>
      </c>
      <c r="FD19" s="46">
        <v>646879</v>
      </c>
      <c r="FE19" s="46">
        <v>646133</v>
      </c>
      <c r="FF19" s="46">
        <v>646431</v>
      </c>
      <c r="FG19" s="46">
        <v>645946</v>
      </c>
      <c r="FH19" s="46">
        <v>645072</v>
      </c>
      <c r="FI19" s="46">
        <v>644463</v>
      </c>
      <c r="FJ19" s="46">
        <v>644304</v>
      </c>
      <c r="FK19" s="46">
        <v>642542.52</v>
      </c>
      <c r="FL19" s="46">
        <v>638979</v>
      </c>
      <c r="FM19" s="46">
        <v>551111</v>
      </c>
      <c r="FN19" s="46">
        <v>649138</v>
      </c>
      <c r="FO19" s="46">
        <v>593857</v>
      </c>
      <c r="FP19" s="46">
        <v>593868</v>
      </c>
      <c r="FQ19" s="46"/>
      <c r="FR19" s="46"/>
      <c r="FS19" s="46"/>
      <c r="FT19" s="46"/>
      <c r="FU19" s="46"/>
      <c r="FV19" s="46"/>
      <c r="FW19" s="46"/>
      <c r="FX19" s="46"/>
      <c r="FY19" s="46"/>
    </row>
    <row r="20" spans="1:181" ht="21">
      <c r="A20" s="66" t="s">
        <v>61</v>
      </c>
      <c r="B20" s="67"/>
      <c r="C20" s="67">
        <v>148592</v>
      </c>
      <c r="D20" s="67">
        <v>166126</v>
      </c>
      <c r="E20" s="67">
        <v>166642</v>
      </c>
      <c r="F20" s="67">
        <v>167243</v>
      </c>
      <c r="G20" s="67">
        <v>168823</v>
      </c>
      <c r="H20" s="67">
        <v>168840</v>
      </c>
      <c r="I20" s="67">
        <v>168778</v>
      </c>
      <c r="J20" s="67">
        <v>169524</v>
      </c>
      <c r="K20" s="67">
        <v>169771</v>
      </c>
      <c r="L20" s="67">
        <v>169898</v>
      </c>
      <c r="M20" s="67">
        <v>169571</v>
      </c>
      <c r="N20" s="67">
        <v>155326.5</v>
      </c>
      <c r="O20" s="67">
        <v>155622.38</v>
      </c>
      <c r="P20" s="67">
        <v>155768.52</v>
      </c>
      <c r="Q20" s="67">
        <v>155823</v>
      </c>
      <c r="R20" s="67">
        <v>155821</v>
      </c>
      <c r="S20" s="67">
        <v>156189</v>
      </c>
      <c r="T20" s="67">
        <v>156087</v>
      </c>
      <c r="U20" s="67">
        <v>156071</v>
      </c>
      <c r="V20" s="67">
        <v>156066</v>
      </c>
      <c r="W20" s="67">
        <v>156041</v>
      </c>
      <c r="X20" s="67">
        <v>156122</v>
      </c>
      <c r="Y20" s="67">
        <v>156164</v>
      </c>
      <c r="Z20" s="67">
        <v>109427</v>
      </c>
      <c r="AA20" s="67">
        <v>149505</v>
      </c>
      <c r="AB20" s="67">
        <v>150026</v>
      </c>
      <c r="AC20" s="67">
        <v>150883</v>
      </c>
      <c r="AD20" s="67">
        <v>152516</v>
      </c>
      <c r="AE20" s="67">
        <v>151083</v>
      </c>
      <c r="AF20" s="67">
        <v>151181</v>
      </c>
      <c r="AG20" s="67">
        <v>151408</v>
      </c>
      <c r="AH20" s="67">
        <v>151667</v>
      </c>
      <c r="AI20" s="67">
        <v>151925</v>
      </c>
      <c r="AJ20" s="67">
        <v>151940</v>
      </c>
      <c r="AK20" s="67">
        <v>152062.84</v>
      </c>
      <c r="AL20" s="68">
        <v>174163</v>
      </c>
      <c r="AM20" s="68">
        <v>191392.97</v>
      </c>
      <c r="AN20" s="68">
        <v>191060.86</v>
      </c>
      <c r="AO20" s="69">
        <v>191212.06</v>
      </c>
      <c r="AP20" s="69">
        <v>191407.64</v>
      </c>
      <c r="AQ20" s="69">
        <v>191522</v>
      </c>
      <c r="AR20" s="69">
        <v>191523</v>
      </c>
      <c r="AS20" s="69">
        <v>191528</v>
      </c>
      <c r="AT20" s="69">
        <v>191528</v>
      </c>
      <c r="AU20" s="69">
        <v>191539.85</v>
      </c>
      <c r="AV20" s="69">
        <v>191539.85</v>
      </c>
      <c r="AW20" s="69">
        <v>191551.66</v>
      </c>
      <c r="AX20" s="68">
        <v>227800</v>
      </c>
      <c r="AY20" s="67">
        <v>241156</v>
      </c>
      <c r="AZ20" s="68">
        <v>241858.64</v>
      </c>
      <c r="BA20" s="69">
        <v>242592.38</v>
      </c>
      <c r="BB20" s="69">
        <v>242939.1</v>
      </c>
      <c r="BC20" s="69">
        <v>243152</v>
      </c>
      <c r="BD20" s="69">
        <v>243152</v>
      </c>
      <c r="BE20" s="69">
        <v>243152</v>
      </c>
      <c r="BF20" s="69">
        <v>243174</v>
      </c>
      <c r="BG20" s="69">
        <v>243255</v>
      </c>
      <c r="BH20" s="69">
        <v>243505.03122784</v>
      </c>
      <c r="BI20" s="69">
        <v>243546.95718203002</v>
      </c>
      <c r="BJ20" s="70">
        <v>160628.20182728</v>
      </c>
      <c r="BK20" s="70">
        <v>163967.96259974</v>
      </c>
      <c r="BL20" s="70">
        <v>179378</v>
      </c>
      <c r="BM20" s="67">
        <v>182646</v>
      </c>
      <c r="BN20" s="70">
        <v>182896</v>
      </c>
      <c r="BO20" s="70">
        <v>183208.39951120998</v>
      </c>
      <c r="BP20" s="70">
        <v>183220.73868120997</v>
      </c>
      <c r="BQ20" s="71">
        <v>183221.25868121</v>
      </c>
      <c r="BR20" s="71">
        <v>183223.76428121</v>
      </c>
      <c r="BS20" s="70">
        <v>183224.86538121</v>
      </c>
      <c r="BT20" s="72">
        <v>183234.86538121</v>
      </c>
      <c r="BU20" s="72">
        <v>183683.81</v>
      </c>
      <c r="BV20" s="70">
        <v>201860.883</v>
      </c>
      <c r="BW20" s="70">
        <v>208511.43</v>
      </c>
      <c r="BX20" s="70">
        <v>212249.66061253</v>
      </c>
      <c r="BY20" s="67">
        <v>215783.82982351</v>
      </c>
      <c r="BZ20" s="70">
        <v>217223.98648615</v>
      </c>
      <c r="CA20" s="70">
        <v>215715.96037217</v>
      </c>
      <c r="CB20" s="70">
        <v>215702.91040517</v>
      </c>
      <c r="CC20" s="71">
        <v>215706.51040517</v>
      </c>
      <c r="CD20" s="71">
        <v>215893.15</v>
      </c>
      <c r="CE20" s="70">
        <v>216094.06</v>
      </c>
      <c r="CF20" s="72">
        <v>216251.25024183</v>
      </c>
      <c r="CG20" s="72">
        <v>216564</v>
      </c>
      <c r="CH20" s="72">
        <v>325820</v>
      </c>
      <c r="CI20" s="72">
        <v>250593</v>
      </c>
      <c r="CJ20" s="72">
        <v>296798</v>
      </c>
      <c r="CK20" s="72">
        <v>299332</v>
      </c>
      <c r="CL20" s="72">
        <v>299423</v>
      </c>
      <c r="CM20" s="72">
        <v>300236</v>
      </c>
      <c r="CN20" s="72">
        <v>300230</v>
      </c>
      <c r="CO20" s="72">
        <v>300247</v>
      </c>
      <c r="CP20" s="72">
        <v>300255</v>
      </c>
      <c r="CQ20" s="72">
        <v>300341</v>
      </c>
      <c r="CR20" s="72">
        <v>300727</v>
      </c>
      <c r="CS20" s="72">
        <v>301010</v>
      </c>
      <c r="CT20" s="70">
        <v>242610</v>
      </c>
      <c r="CU20" s="70">
        <v>281747</v>
      </c>
      <c r="CV20" s="70">
        <v>301083</v>
      </c>
      <c r="CW20" s="70">
        <v>301091</v>
      </c>
      <c r="CX20" s="70">
        <v>301093</v>
      </c>
      <c r="CY20" s="70">
        <v>301093</v>
      </c>
      <c r="CZ20" s="70">
        <v>301093</v>
      </c>
      <c r="DA20" s="70">
        <v>301093</v>
      </c>
      <c r="DB20" s="73">
        <v>301141</v>
      </c>
      <c r="DC20" s="73">
        <v>301141</v>
      </c>
      <c r="DD20" s="73">
        <v>301161</v>
      </c>
      <c r="DE20" s="70">
        <v>302340</v>
      </c>
      <c r="DF20" s="70">
        <v>179737</v>
      </c>
      <c r="DG20" s="70">
        <v>319596</v>
      </c>
      <c r="DH20" s="70">
        <v>336748</v>
      </c>
      <c r="DI20" s="70">
        <v>343123</v>
      </c>
      <c r="DJ20" s="70">
        <v>346856</v>
      </c>
      <c r="DK20" s="70">
        <v>351323</v>
      </c>
      <c r="DL20" s="70">
        <v>351323</v>
      </c>
      <c r="DM20" s="70">
        <v>351323</v>
      </c>
      <c r="DN20" s="70">
        <v>351323</v>
      </c>
      <c r="DO20" s="70">
        <v>351582</v>
      </c>
      <c r="DP20" s="70">
        <v>351818</v>
      </c>
      <c r="DQ20" s="70">
        <v>351819</v>
      </c>
      <c r="DR20" s="70">
        <v>236532</v>
      </c>
      <c r="DS20" s="70">
        <v>290593</v>
      </c>
      <c r="DT20" s="70">
        <v>305282</v>
      </c>
      <c r="DU20" s="70">
        <v>307456</v>
      </c>
      <c r="DV20" s="70">
        <v>307793</v>
      </c>
      <c r="DW20" s="70">
        <v>307848</v>
      </c>
      <c r="DX20" s="70">
        <v>307848</v>
      </c>
      <c r="DY20" s="70">
        <v>307851</v>
      </c>
      <c r="DZ20" s="70">
        <v>307851</v>
      </c>
      <c r="EA20" s="70">
        <v>307852</v>
      </c>
      <c r="EB20" s="70">
        <v>307936</v>
      </c>
      <c r="EC20" s="70">
        <v>308330</v>
      </c>
      <c r="ED20" s="70">
        <v>237981.46</v>
      </c>
      <c r="EE20" s="70">
        <v>258154</v>
      </c>
      <c r="EF20" s="70">
        <v>263374</v>
      </c>
      <c r="EG20" s="70">
        <v>263374</v>
      </c>
      <c r="EH20" s="70">
        <v>272567</v>
      </c>
      <c r="EI20" s="70">
        <v>276008</v>
      </c>
      <c r="EJ20" s="70">
        <v>276008</v>
      </c>
      <c r="EK20" s="70">
        <v>276173.62798519</v>
      </c>
      <c r="EL20" s="70">
        <v>276372</v>
      </c>
      <c r="EM20" s="70">
        <v>276372</v>
      </c>
      <c r="EN20" s="70">
        <v>276372</v>
      </c>
      <c r="EO20" s="70">
        <v>276658</v>
      </c>
      <c r="EP20" s="70">
        <v>286100</v>
      </c>
      <c r="EQ20" s="70">
        <v>298899</v>
      </c>
      <c r="ER20" s="70">
        <v>315995</v>
      </c>
      <c r="ES20" s="70">
        <v>321131.72</v>
      </c>
      <c r="ET20" s="70">
        <v>323172</v>
      </c>
      <c r="EU20" s="70">
        <v>323948</v>
      </c>
      <c r="EV20" s="70">
        <v>323947.79</v>
      </c>
      <c r="EW20" s="70">
        <v>323947.79</v>
      </c>
      <c r="EX20" s="70">
        <v>323947.79</v>
      </c>
      <c r="EY20" s="70">
        <v>323948</v>
      </c>
      <c r="EZ20" s="70">
        <v>323947.79</v>
      </c>
      <c r="FA20" s="70">
        <v>323947.79</v>
      </c>
      <c r="FB20" s="70">
        <v>361479</v>
      </c>
      <c r="FC20" s="70">
        <v>366296.77</v>
      </c>
      <c r="FD20" s="70">
        <v>366917</v>
      </c>
      <c r="FE20" s="70">
        <v>370682</v>
      </c>
      <c r="FF20" s="70">
        <v>370682</v>
      </c>
      <c r="FG20" s="70">
        <v>370682</v>
      </c>
      <c r="FH20" s="70">
        <v>370682</v>
      </c>
      <c r="FI20" s="70">
        <v>340640</v>
      </c>
      <c r="FJ20" s="70">
        <v>340634</v>
      </c>
      <c r="FK20" s="70">
        <v>341003</v>
      </c>
      <c r="FL20" s="70">
        <v>340481</v>
      </c>
      <c r="FM20" s="70">
        <v>255848</v>
      </c>
      <c r="FN20" s="70">
        <v>263155</v>
      </c>
      <c r="FO20" s="70">
        <v>263363</v>
      </c>
      <c r="FP20" s="70">
        <v>263329</v>
      </c>
      <c r="FQ20" s="70"/>
      <c r="FR20" s="70"/>
      <c r="FS20" s="70"/>
      <c r="FT20" s="70"/>
      <c r="FU20" s="70"/>
      <c r="FV20" s="70"/>
      <c r="FW20" s="70"/>
      <c r="FX20" s="70"/>
      <c r="FY20" s="70"/>
    </row>
    <row r="21" ht="22.5">
      <c r="A21" s="78" t="s">
        <v>135</v>
      </c>
    </row>
    <row r="22" spans="1:146" ht="22.5">
      <c r="A22" s="78" t="s">
        <v>136</v>
      </c>
      <c r="CR22" s="75"/>
      <c r="CS22" s="75"/>
      <c r="CT22" s="75"/>
      <c r="CU22" s="76"/>
      <c r="EP22" s="75"/>
    </row>
    <row r="23" spans="1:146" ht="22.5">
      <c r="A23" s="78" t="s">
        <v>137</v>
      </c>
      <c r="CR23" s="75"/>
      <c r="CS23" s="75"/>
      <c r="CT23" s="75"/>
      <c r="CU23" s="76"/>
      <c r="EP23" s="75"/>
    </row>
    <row r="24" spans="1:146" ht="22.5">
      <c r="A24" s="79" t="s">
        <v>68</v>
      </c>
      <c r="CR24" s="75"/>
      <c r="CS24" s="75"/>
      <c r="CT24" s="75"/>
      <c r="CU24" s="76"/>
      <c r="EP24" s="75"/>
    </row>
    <row r="25" spans="1:99" ht="22.5">
      <c r="A25" s="79" t="s">
        <v>69</v>
      </c>
      <c r="CR25" s="75"/>
      <c r="CS25" s="75"/>
      <c r="CT25" s="75"/>
      <c r="CU25" s="76"/>
    </row>
    <row r="26" spans="1:99" ht="22.5">
      <c r="A26" s="79" t="s">
        <v>70</v>
      </c>
      <c r="CR26" s="75"/>
      <c r="CS26" s="75"/>
      <c r="CT26" s="75"/>
      <c r="CU26" s="76"/>
    </row>
    <row r="27" ht="21">
      <c r="A27" s="77" t="s">
        <v>131</v>
      </c>
    </row>
    <row r="28" ht="22.5">
      <c r="A28" s="78" t="s">
        <v>132</v>
      </c>
    </row>
    <row r="29" ht="22.5">
      <c r="A29" s="78" t="s">
        <v>133</v>
      </c>
    </row>
    <row r="30" ht="22.5">
      <c r="A30" s="78" t="s">
        <v>134</v>
      </c>
    </row>
    <row r="31" ht="21">
      <c r="A31" s="1"/>
    </row>
  </sheetData>
  <sheetProtection/>
  <mergeCells count="15">
    <mergeCell ref="BV4:CG4"/>
    <mergeCell ref="ED4:EO4"/>
    <mergeCell ref="BJ4:BU4"/>
    <mergeCell ref="B4:M4"/>
    <mergeCell ref="N4:Y4"/>
    <mergeCell ref="Z4:AK4"/>
    <mergeCell ref="AL4:AW4"/>
    <mergeCell ref="AX4:BI4"/>
    <mergeCell ref="EP4:FA4"/>
    <mergeCell ref="DR4:EC4"/>
    <mergeCell ref="DF4:DQ4"/>
    <mergeCell ref="CT4:DE4"/>
    <mergeCell ref="CH4:CS4"/>
    <mergeCell ref="FN4:FY4"/>
    <mergeCell ref="FB4:FM4"/>
  </mergeCells>
  <printOptions/>
  <pageMargins left="0.7086614173228347" right="0.7086614173228347" top="0.5905511811023623" bottom="0.5905511811023623" header="0.5118110236220472" footer="0.5118110236220472"/>
  <pageSetup horizontalDpi="600" verticalDpi="600" orientation="landscape" paperSize="9" scale="86" r:id="rId1"/>
  <colBreaks count="1" manualBreakCount="1">
    <brk id="85" max="65535" man="1"/>
  </colBreaks>
  <ignoredErrors>
    <ignoredError sqref="CX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fiscal Policy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sirich</dc:creator>
  <cp:keywords/>
  <dc:description/>
  <cp:lastModifiedBy>สายทิพย์ คำพุฒ</cp:lastModifiedBy>
  <cp:lastPrinted>2019-07-24T03:29:47Z</cp:lastPrinted>
  <dcterms:created xsi:type="dcterms:W3CDTF">2006-10-17T09:26:53Z</dcterms:created>
  <dcterms:modified xsi:type="dcterms:W3CDTF">2020-01-23T08:55:23Z</dcterms:modified>
  <cp:category/>
  <cp:version/>
  <cp:contentType/>
  <cp:contentStatus/>
</cp:coreProperties>
</file>