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chalee.thi\Desktop\"/>
    </mc:Choice>
  </mc:AlternateContent>
  <bookViews>
    <workbookView xWindow="0" yWindow="0" windowWidth="19200" windowHeight="11070"/>
  </bookViews>
  <sheets>
    <sheet name="ใช้จ่าย 31.07.65" sheetId="1" r:id="rId1"/>
  </sheets>
  <definedNames>
    <definedName name="_xlnm.Print_Area" localSheetId="0">'ใช้จ่าย 31.07.65'!$A$1:$O$39</definedName>
    <definedName name="_xlnm.Print_Titles" localSheetId="0">'ใช้จ่าย 31.07.65'!$8:$9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7" i="1" s="1"/>
  <c r="F37" i="1"/>
  <c r="R37" i="1" s="1"/>
  <c r="I36" i="1"/>
  <c r="M36" i="1" s="1"/>
  <c r="F36" i="1"/>
  <c r="R36" i="1" s="1"/>
  <c r="E35" i="1"/>
  <c r="F35" i="1" s="1"/>
  <c r="R35" i="1" s="1"/>
  <c r="D35" i="1"/>
  <c r="I35" i="1" s="1"/>
  <c r="J35" i="1" s="1"/>
  <c r="B35" i="1"/>
  <c r="R34" i="1"/>
  <c r="Q34" i="1"/>
  <c r="I34" i="1"/>
  <c r="I33" i="1"/>
  <c r="M33" i="1" s="1"/>
  <c r="F33" i="1"/>
  <c r="H33" i="1" s="1"/>
  <c r="J32" i="1"/>
  <c r="L32" i="1" s="1"/>
  <c r="I32" i="1"/>
  <c r="M32" i="1" s="1"/>
  <c r="F32" i="1"/>
  <c r="H32" i="1" s="1"/>
  <c r="E31" i="1"/>
  <c r="F31" i="1" s="1"/>
  <c r="D31" i="1"/>
  <c r="I31" i="1" s="1"/>
  <c r="J31" i="1" s="1"/>
  <c r="B31" i="1"/>
  <c r="I27" i="1"/>
  <c r="M27" i="1" s="1"/>
  <c r="F27" i="1"/>
  <c r="I24" i="1"/>
  <c r="M24" i="1" s="1"/>
  <c r="F24" i="1"/>
  <c r="I22" i="1"/>
  <c r="M22" i="1" s="1"/>
  <c r="F22" i="1"/>
  <c r="I21" i="1"/>
  <c r="M21" i="1" s="1"/>
  <c r="F21" i="1"/>
  <c r="E20" i="1"/>
  <c r="D20" i="1"/>
  <c r="C20" i="1"/>
  <c r="B20" i="1"/>
  <c r="I19" i="1"/>
  <c r="M19" i="1" s="1"/>
  <c r="F19" i="1"/>
  <c r="I18" i="1"/>
  <c r="J18" i="1" s="1"/>
  <c r="F18" i="1"/>
  <c r="I17" i="1"/>
  <c r="M17" i="1" s="1"/>
  <c r="F17" i="1"/>
  <c r="E16" i="1"/>
  <c r="F16" i="1" s="1"/>
  <c r="D16" i="1"/>
  <c r="C16" i="1"/>
  <c r="I16" i="1" s="1"/>
  <c r="B16" i="1"/>
  <c r="W13" i="1"/>
  <c r="X13" i="1" s="1"/>
  <c r="T13" i="1"/>
  <c r="U13" i="1" s="1"/>
  <c r="I13" i="1"/>
  <c r="M13" i="1" s="1"/>
  <c r="F13" i="1"/>
  <c r="H13" i="1" s="1"/>
  <c r="W12" i="1"/>
  <c r="X12" i="1" s="1"/>
  <c r="T12" i="1"/>
  <c r="U12" i="1" s="1"/>
  <c r="I12" i="1"/>
  <c r="J12" i="1" s="1"/>
  <c r="L12" i="1" s="1"/>
  <c r="F12" i="1"/>
  <c r="H12" i="1" s="1"/>
  <c r="W11" i="1"/>
  <c r="X11" i="1" s="1"/>
  <c r="T11" i="1"/>
  <c r="U11" i="1" s="1"/>
  <c r="E11" i="1"/>
  <c r="I11" i="1" s="1"/>
  <c r="J11" i="1" s="1"/>
  <c r="L11" i="1" s="1"/>
  <c r="D11" i="1"/>
  <c r="C11" i="1"/>
  <c r="B11" i="1"/>
  <c r="J33" i="1" l="1"/>
  <c r="J13" i="1"/>
  <c r="L13" i="1" s="1"/>
  <c r="R33" i="1"/>
  <c r="E15" i="1"/>
  <c r="Q32" i="1"/>
  <c r="J27" i="1"/>
  <c r="R32" i="1"/>
  <c r="M35" i="1"/>
  <c r="L31" i="1"/>
  <c r="Q31" i="1"/>
  <c r="R31" i="1"/>
  <c r="H31" i="1"/>
  <c r="Q35" i="1"/>
  <c r="L35" i="1"/>
  <c r="M20" i="1"/>
  <c r="M31" i="1"/>
  <c r="Q37" i="1"/>
  <c r="L37" i="1"/>
  <c r="M16" i="1"/>
  <c r="B15" i="1"/>
  <c r="F15" i="1" s="1"/>
  <c r="F20" i="1"/>
  <c r="H35" i="1"/>
  <c r="J21" i="1"/>
  <c r="M11" i="1"/>
  <c r="J36" i="1"/>
  <c r="M12" i="1"/>
  <c r="C15" i="1"/>
  <c r="I20" i="1"/>
  <c r="I15" i="1" s="1"/>
  <c r="M37" i="1"/>
  <c r="H36" i="1"/>
  <c r="J16" i="1"/>
  <c r="M18" i="1"/>
  <c r="F11" i="1"/>
  <c r="H11" i="1" s="1"/>
  <c r="D15" i="1"/>
  <c r="J17" i="1"/>
  <c r="J19" i="1"/>
  <c r="J22" i="1"/>
  <c r="H37" i="1"/>
  <c r="M15" i="1" l="1"/>
  <c r="J15" i="1"/>
  <c r="L33" i="1"/>
  <c r="Q33" i="1"/>
  <c r="Q36" i="1"/>
  <c r="L36" i="1"/>
  <c r="J20" i="1"/>
</calcChain>
</file>

<file path=xl/sharedStrings.xml><?xml version="1.0" encoding="utf-8"?>
<sst xmlns="http://schemas.openxmlformats.org/spreadsheetml/2006/main" count="90" uniqueCount="55">
  <si>
    <t>เป้าหมายการเบิกจ่ายและการใช้จ่ายงบประมาณ พ.ศ. 2565</t>
  </si>
  <si>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</si>
  <si>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</si>
  <si>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</si>
  <si>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</si>
  <si>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</si>
  <si>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เบิกจ่าย</t>
  </si>
  <si>
    <t>ใช้จ่าย</t>
  </si>
  <si>
    <t>ภาพรวม</t>
  </si>
  <si>
    <t>ประจำ</t>
  </si>
  <si>
    <t>ลงทุน</t>
  </si>
  <si>
    <t>ผลการใช้จ่ายงบประมาณรายจ่ายจังหวัดเชียงใหม่ ประจำปีงบประมาณ พ.ศ. 2565</t>
  </si>
  <si>
    <t>ล้านบาท</t>
  </si>
  <si>
    <t>งบประมาณ</t>
  </si>
  <si>
    <t>สำรองเงินมีหนี้</t>
  </si>
  <si>
    <t>PO</t>
  </si>
  <si>
    <t>ร้อยละ
เบิกจ่าย</t>
  </si>
  <si>
    <t>เป้า
หมาย Q4</t>
  </si>
  <si>
    <t>*/- เป้าหมาย</t>
  </si>
  <si>
    <t>การใช้จ่าย (PO+เบิกจ่าย)</t>
  </si>
  <si>
    <t>ร้อยละ
การใช้จ่าย</t>
  </si>
  <si>
    <t>คงเหลือ
หลังหักใช้จ่าย</t>
  </si>
  <si>
    <r>
      <t xml:space="preserve">ลำดับเบิกจ่าย
</t>
    </r>
    <r>
      <rPr>
        <sz val="12"/>
        <rFont val="TH SarabunPSK"/>
        <family val="2"/>
      </rPr>
      <t>(24.6.65)</t>
    </r>
  </si>
  <si>
    <r>
      <t xml:space="preserve">ลำดับ
ใช้จ่าย
</t>
    </r>
    <r>
      <rPr>
        <sz val="12"/>
        <rFont val="TH SarabunPSK"/>
        <family val="2"/>
      </rPr>
      <t>(24.6.65)</t>
    </r>
  </si>
  <si>
    <t>ผลเบิกจ่าย</t>
  </si>
  <si>
    <t xml:space="preserve">ร้อยละเบิกจ่าย </t>
  </si>
  <si>
    <t>สูงกว่าเป้าหมาย</t>
  </si>
  <si>
    <t>ผลการใช้จ่าย</t>
  </si>
  <si>
    <t>ร้อยละ</t>
  </si>
  <si>
    <t>งบประมาณรายจ่ายประจำปี พ.ศ.2565</t>
  </si>
  <si>
    <t xml:space="preserve">ไตรมาส 2 </t>
  </si>
  <si>
    <t>(PO + เบิกจ่าย)</t>
  </si>
  <si>
    <t>การใช้จ่าย</t>
  </si>
  <si>
    <t>ไตรมาส 2</t>
  </si>
  <si>
    <t>ค่าใช้จ่ายบรรเทาผลกระทบจากการแพร่ระบาดของ COVID-19 จังหวัดเชียงใหม่  15 ก.ค. 65</t>
  </si>
  <si>
    <t>เงินกู้</t>
  </si>
  <si>
    <t>ปี 2563</t>
  </si>
  <si>
    <t>ปี งปม.</t>
  </si>
  <si>
    <t>จำนวน (ลบ.)</t>
  </si>
  <si>
    <t>ผลใช้จ่าย (ลบ.)</t>
  </si>
  <si>
    <t>ปี 2564</t>
  </si>
  <si>
    <t>ปี 2565</t>
  </si>
  <si>
    <t>งบกลาง</t>
  </si>
  <si>
    <t>งบกลาง เงินสำรองจ่ายเพื่อกรณีฉุกเฉินหรือจำเป็น</t>
  </si>
  <si>
    <t>งบประมาณเหลื่อมปี</t>
  </si>
  <si>
    <t>คงเหลือกรณีมีหนี้ผูกพัน</t>
  </si>
  <si>
    <r>
      <t>การใช้จ่าย
(</t>
    </r>
    <r>
      <rPr>
        <sz val="12"/>
        <rFont val="TH SarabunPSK"/>
        <family val="2"/>
      </rPr>
      <t>สำรองเงินมีหนี้+PO+เบิกจ่าย)</t>
    </r>
  </si>
  <si>
    <t>ปี 64</t>
  </si>
  <si>
    <t>รวม</t>
  </si>
  <si>
    <t>งบกรมจังหวัด</t>
  </si>
  <si>
    <t>งบกลุ่มจังหวัดภาคเหนือตอนบน 1</t>
  </si>
  <si>
    <t>18มีค</t>
  </si>
  <si>
    <t>งบพัฒนาจังหวัด</t>
  </si>
  <si>
    <t>ที่มา : ระบบการบริหารการเงินการคลังภาครัฐแบบอิเล็กทรอนิกส์ใหม่  (New GFMIS Thai)</t>
  </si>
  <si>
    <t>ข้อมูล ณ 31 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</si>
</sst>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,,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ahoma"/>
      <family val="2"/>
      <scheme val="major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Tahoma"/>
      <family val="2"/>
      <scheme val="major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name val="TH SarabunIT๙"/>
      <family val="2"/>
    </font>
    <font>
      <sz val="16"/>
      <color rgb="FFC00000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sz val="11"/>
      <color rgb="FFC00000"/>
      <name val="TH SarabunPSK"/>
      <family val="2"/>
    </font>
    <font>
      <sz val="10"/>
      <name val="Verdana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87" fontId="4" fillId="0" borderId="0" xfId="0" applyNumberFormat="1" applyFont="1" applyFill="1" applyAlignment="1">
      <alignment horizontal="right"/>
    </xf>
    <xf numFmtId="0" fontId="2" fillId="0" borderId="2" xfId="0" applyFont="1" applyFill="1" applyBorder="1"/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87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87" fontId="5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7" fontId="2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/>
    <xf numFmtId="43" fontId="7" fillId="0" borderId="0" xfId="1" applyFont="1" applyFill="1" applyAlignment="1">
      <alignment horizontal="left"/>
    </xf>
    <xf numFmtId="187" fontId="3" fillId="0" borderId="0" xfId="1" applyNumberFormat="1" applyFont="1" applyFill="1" applyAlignment="1">
      <alignment horizontal="right"/>
    </xf>
    <xf numFmtId="0" fontId="7" fillId="0" borderId="5" xfId="0" applyFont="1" applyFill="1" applyBorder="1" applyAlignment="1">
      <alignment horizontal="center" vertical="top"/>
    </xf>
    <xf numFmtId="187" fontId="7" fillId="0" borderId="4" xfId="1" applyNumberFormat="1" applyFont="1" applyFill="1" applyBorder="1" applyAlignment="1">
      <alignment horizontal="center" vertical="top" wrapText="1"/>
    </xf>
    <xf numFmtId="2" fontId="7" fillId="0" borderId="2" xfId="1" applyNumberFormat="1" applyFont="1" applyFill="1" applyBorder="1" applyAlignment="1">
      <alignment horizontal="center" vertical="top" wrapText="1"/>
    </xf>
    <xf numFmtId="187" fontId="7" fillId="0" borderId="3" xfId="1" applyNumberFormat="1" applyFont="1" applyFill="1" applyBorder="1" applyAlignment="1">
      <alignment horizontal="center" vertical="top" wrapText="1"/>
    </xf>
    <xf numFmtId="187" fontId="7" fillId="0" borderId="6" xfId="1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187" fontId="7" fillId="0" borderId="6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9" xfId="0" applyFont="1" applyFill="1" applyBorder="1"/>
    <xf numFmtId="187" fontId="4" fillId="0" borderId="0" xfId="0" applyNumberFormat="1" applyFont="1" applyFill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indent="1"/>
    </xf>
    <xf numFmtId="43" fontId="3" fillId="0" borderId="4" xfId="1" applyFont="1" applyFill="1" applyBorder="1" applyAlignment="1">
      <alignment vertical="center" readingOrder="1"/>
    </xf>
    <xf numFmtId="43" fontId="3" fillId="0" borderId="2" xfId="1" applyFont="1" applyFill="1" applyBorder="1" applyAlignment="1">
      <alignment vertical="center" readingOrder="1"/>
    </xf>
    <xf numFmtId="43" fontId="3" fillId="0" borderId="5" xfId="1" applyFont="1" applyFill="1" applyBorder="1" applyAlignment="1">
      <alignment vertical="center" readingOrder="1"/>
    </xf>
    <xf numFmtId="43" fontId="3" fillId="0" borderId="4" xfId="1" applyFont="1" applyFill="1" applyBorder="1" applyAlignment="1">
      <alignment horizontal="right" vertical="center" readingOrder="1"/>
    </xf>
    <xf numFmtId="2" fontId="3" fillId="0" borderId="2" xfId="1" applyNumberFormat="1" applyFont="1" applyFill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/>
    </xf>
    <xf numFmtId="2" fontId="3" fillId="0" borderId="2" xfId="1" applyNumberFormat="1" applyFont="1" applyFill="1" applyBorder="1" applyAlignment="1">
      <alignment horizontal="center"/>
    </xf>
    <xf numFmtId="2" fontId="10" fillId="0" borderId="3" xfId="1" applyNumberFormat="1" applyFont="1" applyFill="1" applyBorder="1" applyAlignment="1">
      <alignment horizontal="center"/>
    </xf>
    <xf numFmtId="43" fontId="3" fillId="0" borderId="6" xfId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/>
    </xf>
    <xf numFmtId="43" fontId="4" fillId="0" borderId="0" xfId="0" applyNumberFormat="1" applyFont="1" applyFill="1"/>
    <xf numFmtId="0" fontId="9" fillId="0" borderId="10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187" fontId="3" fillId="0" borderId="2" xfId="1" applyNumberFormat="1" applyFont="1" applyFill="1" applyBorder="1" applyAlignment="1">
      <alignment readingOrder="1"/>
    </xf>
    <xf numFmtId="4" fontId="11" fillId="0" borderId="13" xfId="0" applyNumberFormat="1" applyFont="1" applyBorder="1" applyAlignment="1">
      <alignment horizontal="right" vertical="center" wrapText="1"/>
    </xf>
    <xf numFmtId="0" fontId="7" fillId="0" borderId="0" xfId="0" applyFont="1" applyFill="1"/>
    <xf numFmtId="187" fontId="4" fillId="0" borderId="14" xfId="0" applyNumberFormat="1" applyFont="1" applyFill="1" applyBorder="1"/>
    <xf numFmtId="2" fontId="4" fillId="0" borderId="0" xfId="0" applyNumberFormat="1" applyFont="1" applyFill="1"/>
    <xf numFmtId="0" fontId="12" fillId="0" borderId="0" xfId="0" applyFont="1" applyFill="1" applyAlignment="1"/>
    <xf numFmtId="0" fontId="6" fillId="0" borderId="5" xfId="0" applyFont="1" applyFill="1" applyBorder="1" applyAlignment="1">
      <alignment horizontal="left" indent="1"/>
    </xf>
    <xf numFmtId="187" fontId="6" fillId="0" borderId="4" xfId="1" applyNumberFormat="1" applyFont="1" applyFill="1" applyBorder="1" applyAlignment="1">
      <alignment horizontal="right"/>
    </xf>
    <xf numFmtId="187" fontId="6" fillId="0" borderId="2" xfId="1" applyNumberFormat="1" applyFont="1" applyFill="1" applyBorder="1" applyAlignment="1">
      <alignment horizontal="right"/>
    </xf>
    <xf numFmtId="187" fontId="6" fillId="0" borderId="3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" fontId="6" fillId="0" borderId="2" xfId="1" applyNumberFormat="1" applyFont="1" applyFill="1" applyBorder="1" applyAlignment="1">
      <alignment horizontal="center"/>
    </xf>
    <xf numFmtId="4" fontId="6" fillId="0" borderId="5" xfId="1" applyNumberFormat="1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187" fontId="6" fillId="0" borderId="6" xfId="1" applyNumberFormat="1" applyFont="1" applyFill="1" applyBorder="1" applyAlignment="1">
      <alignment horizontal="right" vertical="center"/>
    </xf>
    <xf numFmtId="43" fontId="3" fillId="0" borderId="2" xfId="0" applyNumberFormat="1" applyFont="1" applyFill="1" applyBorder="1"/>
    <xf numFmtId="0" fontId="4" fillId="0" borderId="0" xfId="0" applyFont="1" applyFill="1" applyAlignment="1"/>
    <xf numFmtId="0" fontId="6" fillId="0" borderId="5" xfId="0" applyFont="1" applyFill="1" applyBorder="1" applyAlignment="1">
      <alignment horizontal="left" vertical="center" indent="2"/>
    </xf>
    <xf numFmtId="4" fontId="6" fillId="0" borderId="3" xfId="1" applyNumberFormat="1" applyFont="1" applyFill="1" applyBorder="1" applyAlignment="1">
      <alignment horizontal="center"/>
    </xf>
    <xf numFmtId="0" fontId="6" fillId="0" borderId="2" xfId="0" applyFont="1" applyFill="1" applyBorder="1"/>
    <xf numFmtId="0" fontId="12" fillId="0" borderId="0" xfId="0" applyFont="1" applyFill="1"/>
    <xf numFmtId="0" fontId="3" fillId="0" borderId="5" xfId="0" applyFont="1" applyFill="1" applyBorder="1" applyAlignment="1">
      <alignment horizontal="left" vertical="center" indent="3"/>
    </xf>
    <xf numFmtId="187" fontId="3" fillId="0" borderId="2" xfId="1" applyNumberFormat="1" applyFont="1" applyFill="1" applyBorder="1" applyAlignment="1">
      <alignment horizontal="right"/>
    </xf>
    <xf numFmtId="187" fontId="3" fillId="0" borderId="3" xfId="1" applyNumberFormat="1" applyFont="1" applyFill="1" applyBorder="1" applyAlignment="1">
      <alignment horizontal="right"/>
    </xf>
    <xf numFmtId="187" fontId="3" fillId="0" borderId="6" xfId="1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187" fontId="3" fillId="0" borderId="6" xfId="1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16" xfId="1" applyNumberFormat="1" applyFont="1" applyFill="1" applyBorder="1" applyAlignment="1">
      <alignment horizontal="right"/>
    </xf>
    <xf numFmtId="4" fontId="3" fillId="0" borderId="15" xfId="1" applyNumberFormat="1" applyFont="1" applyFill="1" applyBorder="1" applyAlignment="1">
      <alignment horizontal="center"/>
    </xf>
    <xf numFmtId="4" fontId="3" fillId="0" borderId="17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indent="2"/>
    </xf>
    <xf numFmtId="43" fontId="3" fillId="0" borderId="15" xfId="1" applyNumberFormat="1" applyFont="1" applyFill="1" applyBorder="1" applyAlignment="1">
      <alignment horizontal="right"/>
    </xf>
    <xf numFmtId="2" fontId="3" fillId="0" borderId="15" xfId="1" applyNumberFormat="1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187" fontId="3" fillId="0" borderId="6" xfId="1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187" fontId="3" fillId="0" borderId="2" xfId="0" applyNumberFormat="1" applyFont="1" applyFill="1" applyBorder="1" applyAlignment="1">
      <alignment horizontal="right" vertical="top" wrapText="1" readingOrder="1"/>
    </xf>
    <xf numFmtId="43" fontId="3" fillId="0" borderId="2" xfId="0" applyNumberFormat="1" applyFont="1" applyFill="1" applyBorder="1" applyAlignment="1">
      <alignment horizontal="right" vertical="top" wrapText="1" readingOrder="1"/>
    </xf>
    <xf numFmtId="187" fontId="3" fillId="0" borderId="3" xfId="0" applyNumberFormat="1" applyFont="1" applyFill="1" applyBorder="1" applyAlignment="1">
      <alignment horizontal="right" vertical="top" wrapText="1" readingOrder="1"/>
    </xf>
    <xf numFmtId="187" fontId="3" fillId="0" borderId="6" xfId="0" applyNumberFormat="1" applyFont="1" applyFill="1" applyBorder="1" applyAlignment="1">
      <alignment horizontal="right" vertical="top" wrapText="1" readingOrder="1"/>
    </xf>
    <xf numFmtId="2" fontId="3" fillId="0" borderId="5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/>
    <xf numFmtId="187" fontId="6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87" fontId="6" fillId="0" borderId="15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13" fillId="0" borderId="0" xfId="0" applyFont="1" applyFill="1"/>
    <xf numFmtId="187" fontId="7" fillId="0" borderId="5" xfId="1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187" fontId="6" fillId="0" borderId="4" xfId="0" applyNumberFormat="1" applyFont="1" applyFill="1" applyBorder="1" applyAlignment="1">
      <alignment horizontal="right" vertical="center"/>
    </xf>
    <xf numFmtId="187" fontId="14" fillId="0" borderId="2" xfId="0" applyNumberFormat="1" applyFont="1" applyFill="1" applyBorder="1" applyAlignment="1">
      <alignment horizontal="right" vertical="center"/>
    </xf>
    <xf numFmtId="187" fontId="3" fillId="0" borderId="5" xfId="0" applyNumberFormat="1" applyFont="1" applyFill="1" applyBorder="1" applyAlignment="1">
      <alignment horizontal="right" vertical="center"/>
    </xf>
    <xf numFmtId="187" fontId="3" fillId="0" borderId="4" xfId="1" applyNumberFormat="1" applyFont="1" applyFill="1" applyBorder="1" applyAlignment="1">
      <alignment horizontal="right" vertical="center" wrapText="1" readingOrder="1"/>
    </xf>
    <xf numFmtId="43" fontId="3" fillId="0" borderId="2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187" fontId="3" fillId="0" borderId="4" xfId="1" applyNumberFormat="1" applyFont="1" applyFill="1" applyBorder="1" applyAlignment="1">
      <alignment horizontal="right" vertical="center"/>
    </xf>
    <xf numFmtId="2" fontId="3" fillId="0" borderId="3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3" fontId="3" fillId="0" borderId="2" xfId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top" wrapText="1" readingOrder="1"/>
    </xf>
    <xf numFmtId="4" fontId="3" fillId="0" borderId="0" xfId="0" applyNumberFormat="1" applyFont="1" applyFill="1" applyBorder="1" applyAlignment="1">
      <alignment horizontal="right" vertical="top" wrapText="1" readingOrder="1"/>
    </xf>
    <xf numFmtId="2" fontId="3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Alignment="1">
      <alignment horizontal="center"/>
    </xf>
    <xf numFmtId="187" fontId="3" fillId="0" borderId="0" xfId="2" applyNumberFormat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43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top" wrapText="1" readingOrder="1"/>
    </xf>
    <xf numFmtId="187" fontId="15" fillId="0" borderId="2" xfId="0" applyNumberFormat="1" applyFont="1" applyFill="1" applyBorder="1" applyAlignment="1">
      <alignment horizontal="right" vertical="top" wrapText="1" readingOrder="1"/>
    </xf>
    <xf numFmtId="187" fontId="3" fillId="0" borderId="2" xfId="1" applyNumberFormat="1" applyFont="1" applyFill="1" applyBorder="1" applyAlignment="1">
      <alignment horizontal="center"/>
    </xf>
    <xf numFmtId="10" fontId="3" fillId="0" borderId="2" xfId="2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187" fontId="4" fillId="0" borderId="2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87" fontId="3" fillId="0" borderId="2" xfId="1" applyNumberFormat="1" applyFont="1" applyFill="1" applyBorder="1" applyAlignment="1">
      <alignment horizontal="right" vertical="top" wrapText="1" readingOrder="1"/>
    </xf>
    <xf numFmtId="187" fontId="10" fillId="0" borderId="2" xfId="1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8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/>
    <xf numFmtId="2" fontId="4" fillId="0" borderId="0" xfId="0" applyNumberFormat="1" applyFont="1" applyFill="1" applyAlignment="1">
      <alignment horizontal="right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9"/>
  <sheetViews>
    <sheetView tabSelected="1" zoomScaleNormal="100" workbookViewId="0">
      <selection activeCell="B43" sqref="B43"/>
    </sheetView>
  </sheetViews>
  <sheetFormatPr defaultRowHeight="21" x14ac:dyDescent="0.35"/>
  <cols>
    <col min="1" max="1" width="17.875" style="4" customWidth="1"/>
    <col min="2" max="2" width="11.625" style="5" customWidth="1"/>
    <col min="3" max="3" width="11.625" style="174" customWidth="1"/>
    <col min="4" max="4" width="11.75" style="5" customWidth="1"/>
    <col min="5" max="5" width="13" style="5" customWidth="1"/>
    <col min="6" max="6" width="11.75" style="159" customWidth="1"/>
    <col min="7" max="7" width="10.25" style="3" customWidth="1"/>
    <col min="8" max="8" width="11" style="3" bestFit="1" customWidth="1"/>
    <col min="9" max="9" width="11" style="31" customWidth="1"/>
    <col min="10" max="10" width="10.125" style="3" bestFit="1" customWidth="1"/>
    <col min="11" max="11" width="7.875" style="3" customWidth="1"/>
    <col min="12" max="12" width="7.375" style="4" customWidth="1"/>
    <col min="13" max="13" width="9.125" style="5" customWidth="1"/>
    <col min="14" max="15" width="6.625" style="4" customWidth="1"/>
    <col min="16" max="16" width="6.125" style="4" customWidth="1"/>
    <col min="17" max="17" width="9.125" style="4" customWidth="1"/>
    <col min="18" max="18" width="10" style="4" bestFit="1" customWidth="1"/>
    <col min="19" max="19" width="9.75" style="4" bestFit="1" customWidth="1"/>
    <col min="20" max="21" width="9.125" style="4" bestFit="1" customWidth="1"/>
    <col min="22" max="22" width="9.75" style="4" bestFit="1" customWidth="1"/>
    <col min="23" max="24" width="9.125" style="4" bestFit="1" customWidth="1"/>
    <col min="25" max="16384" width="9" style="4"/>
  </cols>
  <sheetData>
    <row r="1" spans="1:24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4" x14ac:dyDescent="0.35">
      <c r="A2" s="6" t="s">
        <v>1</v>
      </c>
      <c r="B2" s="7" t="s">
        <v>2</v>
      </c>
      <c r="C2" s="8"/>
      <c r="D2" s="9" t="s">
        <v>3</v>
      </c>
      <c r="E2" s="10"/>
      <c r="F2" s="7" t="s">
        <v>4</v>
      </c>
      <c r="G2" s="8"/>
      <c r="H2" s="11" t="s">
        <v>5</v>
      </c>
      <c r="I2" s="12"/>
      <c r="J2" s="2"/>
    </row>
    <row r="3" spans="1:24" s="20" customFormat="1" x14ac:dyDescent="0.35">
      <c r="A3" s="13"/>
      <c r="B3" s="14" t="s">
        <v>6</v>
      </c>
      <c r="C3" s="15" t="s">
        <v>7</v>
      </c>
      <c r="D3" s="16" t="s">
        <v>6</v>
      </c>
      <c r="E3" s="16" t="s">
        <v>7</v>
      </c>
      <c r="F3" s="15" t="s">
        <v>6</v>
      </c>
      <c r="G3" s="13" t="s">
        <v>7</v>
      </c>
      <c r="H3" s="17" t="s">
        <v>6</v>
      </c>
      <c r="I3" s="18" t="s">
        <v>7</v>
      </c>
      <c r="J3" s="2"/>
      <c r="K3" s="19"/>
      <c r="M3" s="21"/>
    </row>
    <row r="4" spans="1:24" x14ac:dyDescent="0.35">
      <c r="A4" s="6" t="s">
        <v>8</v>
      </c>
      <c r="B4" s="15">
        <v>30</v>
      </c>
      <c r="C4" s="15">
        <v>34.08</v>
      </c>
      <c r="D4" s="22">
        <v>51</v>
      </c>
      <c r="E4" s="22">
        <v>56.24</v>
      </c>
      <c r="F4" s="15">
        <v>72</v>
      </c>
      <c r="G4" s="15">
        <v>81.739999999999995</v>
      </c>
      <c r="H4" s="23">
        <v>93</v>
      </c>
      <c r="I4" s="24">
        <v>100</v>
      </c>
      <c r="J4" s="25"/>
    </row>
    <row r="5" spans="1:24" x14ac:dyDescent="0.35">
      <c r="A5" s="6" t="s">
        <v>9</v>
      </c>
      <c r="B5" s="15">
        <v>34</v>
      </c>
      <c r="C5" s="15">
        <v>35.33</v>
      </c>
      <c r="D5" s="22">
        <v>57</v>
      </c>
      <c r="E5" s="22">
        <v>55.78</v>
      </c>
      <c r="F5" s="15">
        <v>79</v>
      </c>
      <c r="G5" s="15">
        <v>81.760000000000005</v>
      </c>
      <c r="H5" s="23">
        <v>98</v>
      </c>
      <c r="I5" s="24">
        <v>100</v>
      </c>
      <c r="J5" s="25"/>
    </row>
    <row r="6" spans="1:24" x14ac:dyDescent="0.35">
      <c r="A6" s="6" t="s">
        <v>10</v>
      </c>
      <c r="B6" s="15">
        <v>13</v>
      </c>
      <c r="C6" s="15">
        <v>28.96</v>
      </c>
      <c r="D6" s="22">
        <v>29</v>
      </c>
      <c r="E6" s="22">
        <v>58.15</v>
      </c>
      <c r="F6" s="15">
        <v>46</v>
      </c>
      <c r="G6" s="15">
        <v>81.650000000000006</v>
      </c>
      <c r="H6" s="23">
        <v>75</v>
      </c>
      <c r="I6" s="24">
        <v>100</v>
      </c>
      <c r="J6" s="25"/>
    </row>
    <row r="7" spans="1:24" x14ac:dyDescent="0.3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24" ht="21.75" thickBot="1" x14ac:dyDescent="0.4">
      <c r="A8" s="27"/>
      <c r="B8" s="28"/>
      <c r="C8" s="29"/>
      <c r="D8" s="28"/>
      <c r="E8" s="28"/>
      <c r="F8" s="30"/>
      <c r="L8" s="32"/>
      <c r="M8" s="33" t="s">
        <v>12</v>
      </c>
    </row>
    <row r="9" spans="1:24" s="44" customFormat="1" ht="56.25" x14ac:dyDescent="0.3">
      <c r="A9" s="34" t="s">
        <v>1</v>
      </c>
      <c r="B9" s="35" t="s">
        <v>13</v>
      </c>
      <c r="C9" s="36" t="s">
        <v>14</v>
      </c>
      <c r="D9" s="37" t="s">
        <v>15</v>
      </c>
      <c r="E9" s="38" t="s">
        <v>6</v>
      </c>
      <c r="F9" s="39" t="s">
        <v>16</v>
      </c>
      <c r="G9" s="39" t="s">
        <v>17</v>
      </c>
      <c r="H9" s="40" t="s">
        <v>18</v>
      </c>
      <c r="I9" s="35" t="s">
        <v>19</v>
      </c>
      <c r="J9" s="39" t="s">
        <v>20</v>
      </c>
      <c r="K9" s="39" t="s">
        <v>17</v>
      </c>
      <c r="L9" s="41" t="s">
        <v>18</v>
      </c>
      <c r="M9" s="42" t="s">
        <v>21</v>
      </c>
      <c r="N9" s="43" t="s">
        <v>22</v>
      </c>
      <c r="O9" s="43" t="s">
        <v>23</v>
      </c>
      <c r="Q9" s="45" t="s">
        <v>1</v>
      </c>
      <c r="R9" s="45" t="s">
        <v>13</v>
      </c>
      <c r="S9" s="45" t="s">
        <v>24</v>
      </c>
      <c r="T9" s="45" t="s">
        <v>25</v>
      </c>
      <c r="U9" s="46" t="s">
        <v>26</v>
      </c>
      <c r="V9" s="46" t="s">
        <v>27</v>
      </c>
      <c r="W9" s="46" t="s">
        <v>28</v>
      </c>
      <c r="X9" s="46" t="s">
        <v>26</v>
      </c>
    </row>
    <row r="10" spans="1:24" ht="24" customHeight="1" thickBot="1" x14ac:dyDescent="0.35">
      <c r="A10" s="47" t="s">
        <v>29</v>
      </c>
      <c r="B10" s="48"/>
      <c r="C10" s="4"/>
      <c r="D10" s="48"/>
      <c r="E10" s="48"/>
      <c r="F10" s="4"/>
      <c r="G10" s="4"/>
      <c r="H10" s="4"/>
      <c r="I10" s="48"/>
      <c r="J10" s="4"/>
      <c r="K10" s="4"/>
      <c r="M10" s="48"/>
      <c r="Q10" s="49"/>
      <c r="R10" s="49"/>
      <c r="S10" s="49"/>
      <c r="T10" s="49"/>
      <c r="U10" s="50" t="s">
        <v>30</v>
      </c>
      <c r="V10" s="50" t="s">
        <v>31</v>
      </c>
      <c r="W10" s="50" t="s">
        <v>32</v>
      </c>
      <c r="X10" s="50" t="s">
        <v>33</v>
      </c>
    </row>
    <row r="11" spans="1:24" ht="21.75" thickBot="1" x14ac:dyDescent="0.4">
      <c r="A11" s="51" t="s">
        <v>8</v>
      </c>
      <c r="B11" s="52">
        <f>+B12+B13</f>
        <v>27719.714909900002</v>
      </c>
      <c r="C11" s="53">
        <f>+C12+C13</f>
        <v>0</v>
      </c>
      <c r="D11" s="54">
        <f>+D12+D13</f>
        <v>1891.34981429</v>
      </c>
      <c r="E11" s="55">
        <f>+E12+E13</f>
        <v>23716.595753189999</v>
      </c>
      <c r="F11" s="56">
        <f>+E11*100/B11</f>
        <v>85.558584676207104</v>
      </c>
      <c r="G11" s="56">
        <v>93</v>
      </c>
      <c r="H11" s="57">
        <f>+F11-G11</f>
        <v>-7.4414153237928957</v>
      </c>
      <c r="I11" s="58">
        <f>+D11+E11</f>
        <v>25607.945567479997</v>
      </c>
      <c r="J11" s="59">
        <f>+I11*100/B11</f>
        <v>92.381706127627623</v>
      </c>
      <c r="K11" s="59">
        <v>100</v>
      </c>
      <c r="L11" s="60">
        <f>+J11-K11</f>
        <v>-7.6182938723723765</v>
      </c>
      <c r="M11" s="61">
        <f>+B11-I11</f>
        <v>2111.7693424200043</v>
      </c>
      <c r="N11" s="62">
        <v>1</v>
      </c>
      <c r="O11" s="62">
        <v>2</v>
      </c>
      <c r="P11" s="63">
        <v>3</v>
      </c>
      <c r="Q11" s="64" t="s">
        <v>8</v>
      </c>
      <c r="R11" s="65">
        <v>21663.922001990002</v>
      </c>
      <c r="S11" s="65">
        <v>15260.44817453</v>
      </c>
      <c r="T11" s="66">
        <f>+S11*100/R11</f>
        <v>70.441761067678357</v>
      </c>
      <c r="U11" s="66">
        <f>+T11-D4</f>
        <v>19.441761067678357</v>
      </c>
      <c r="V11" s="65">
        <v>18069.314644459999</v>
      </c>
      <c r="W11" s="66">
        <f>+V11*100/R11</f>
        <v>83.407402606047924</v>
      </c>
      <c r="X11" s="66">
        <f>+W11-E4</f>
        <v>27.167402606047922</v>
      </c>
    </row>
    <row r="12" spans="1:24" ht="21.75" thickBot="1" x14ac:dyDescent="0.4">
      <c r="A12" s="51" t="s">
        <v>9</v>
      </c>
      <c r="B12" s="67">
        <v>18341.79712358</v>
      </c>
      <c r="C12" s="68"/>
      <c r="D12" s="69">
        <v>81.116657739999994</v>
      </c>
      <c r="E12" s="67">
        <v>16795.16624463</v>
      </c>
      <c r="F12" s="56">
        <f>+E12*100/B12</f>
        <v>91.56772442455123</v>
      </c>
      <c r="G12" s="56">
        <v>98</v>
      </c>
      <c r="H12" s="57">
        <f>+F12-G12</f>
        <v>-6.4322755754487702</v>
      </c>
      <c r="I12" s="58">
        <f>+D12+E12</f>
        <v>16876.28290237</v>
      </c>
      <c r="J12" s="59">
        <f>+I12*100/B12</f>
        <v>92.009974751460135</v>
      </c>
      <c r="K12" s="59">
        <v>100</v>
      </c>
      <c r="L12" s="60">
        <f>+J12-K12</f>
        <v>-7.9900252485398653</v>
      </c>
      <c r="M12" s="61">
        <f>+B12-I12</f>
        <v>1465.51422121</v>
      </c>
      <c r="N12" s="62"/>
      <c r="O12" s="62"/>
      <c r="Q12" s="64" t="s">
        <v>9</v>
      </c>
      <c r="R12" s="65">
        <v>12452.7945703</v>
      </c>
      <c r="S12" s="65">
        <v>10580.839074699999</v>
      </c>
      <c r="T12" s="66">
        <f>+S12*100/R12</f>
        <v>84.967587114424688</v>
      </c>
      <c r="U12" s="66">
        <f>+T12-D5</f>
        <v>27.967587114424688</v>
      </c>
      <c r="V12" s="65">
        <v>10614.976114039999</v>
      </c>
      <c r="W12" s="66">
        <f>+V12*100/R12</f>
        <v>85.241718668970805</v>
      </c>
      <c r="X12" s="66">
        <f>+W12-E5</f>
        <v>29.461718668970803</v>
      </c>
    </row>
    <row r="13" spans="1:24" ht="21.75" thickBot="1" x14ac:dyDescent="0.4">
      <c r="A13" s="51" t="s">
        <v>10</v>
      </c>
      <c r="B13" s="67">
        <v>9377.9177863200002</v>
      </c>
      <c r="C13" s="68"/>
      <c r="D13" s="69">
        <v>1810.2331565500001</v>
      </c>
      <c r="E13" s="67">
        <v>6921.4295085599997</v>
      </c>
      <c r="F13" s="56">
        <f>+E13*100/B13</f>
        <v>73.805610864456568</v>
      </c>
      <c r="G13" s="56">
        <v>75</v>
      </c>
      <c r="H13" s="57">
        <f>+F13-G13</f>
        <v>-1.1943891355434317</v>
      </c>
      <c r="I13" s="58">
        <f>+D13+E13</f>
        <v>8731.6626651099996</v>
      </c>
      <c r="J13" s="59">
        <f>+I13*100/B13</f>
        <v>93.108756805772785</v>
      </c>
      <c r="K13" s="59">
        <v>100</v>
      </c>
      <c r="L13" s="60">
        <f>+J13-K13</f>
        <v>-6.891243194227215</v>
      </c>
      <c r="M13" s="61">
        <f>+B13-I13</f>
        <v>646.25512121000065</v>
      </c>
      <c r="N13" s="62">
        <v>5</v>
      </c>
      <c r="O13" s="62">
        <v>7</v>
      </c>
      <c r="P13" s="4">
        <v>13</v>
      </c>
      <c r="Q13" s="64" t="s">
        <v>10</v>
      </c>
      <c r="R13" s="65">
        <v>9211.1274316899999</v>
      </c>
      <c r="S13" s="65">
        <v>4679.6090998299996</v>
      </c>
      <c r="T13" s="66">
        <f>+S13*100/R13</f>
        <v>50.803868848130939</v>
      </c>
      <c r="U13" s="66">
        <f>+T13-D6</f>
        <v>21.803868848130939</v>
      </c>
      <c r="V13" s="65">
        <v>7454.3385304200001</v>
      </c>
      <c r="W13" s="66">
        <f>+V13*100/R13</f>
        <v>80.927536674544996</v>
      </c>
      <c r="X13" s="66">
        <f>+W13-E6</f>
        <v>22.777536674544997</v>
      </c>
    </row>
    <row r="14" spans="1:24" s="73" customFormat="1" ht="21" customHeight="1" x14ac:dyDescent="0.35">
      <c r="A14" s="70" t="s">
        <v>34</v>
      </c>
      <c r="B14" s="48"/>
      <c r="C14" s="4"/>
      <c r="D14" s="48"/>
      <c r="E14" s="71"/>
      <c r="F14" s="4"/>
      <c r="G14" s="4"/>
      <c r="H14" s="72"/>
      <c r="I14" s="5"/>
      <c r="J14" s="4"/>
      <c r="K14" s="4"/>
      <c r="L14" s="4"/>
      <c r="M14" s="48"/>
      <c r="N14" s="3"/>
      <c r="O14" s="3"/>
    </row>
    <row r="15" spans="1:24" s="86" customFormat="1" x14ac:dyDescent="0.35">
      <c r="A15" s="74" t="s">
        <v>8</v>
      </c>
      <c r="B15" s="75">
        <f>+B16+B20</f>
        <v>3002527830.8500004</v>
      </c>
      <c r="C15" s="76">
        <f>+C16+C20</f>
        <v>8327744.4000000004</v>
      </c>
      <c r="D15" s="77">
        <f>+D16+D20</f>
        <v>101834886.37</v>
      </c>
      <c r="E15" s="78">
        <f>+E16+E20</f>
        <v>2654586512.3700004</v>
      </c>
      <c r="F15" s="79">
        <f t="shared" ref="F15:F22" si="0">+E15*100/B15</f>
        <v>88.411720454178123</v>
      </c>
      <c r="G15" s="79"/>
      <c r="H15" s="80"/>
      <c r="I15" s="81">
        <f>+I16+I20</f>
        <v>2764749143.1400003</v>
      </c>
      <c r="J15" s="82">
        <f t="shared" ref="J15:J20" si="1">+I15*100/B15</f>
        <v>92.080716612618843</v>
      </c>
      <c r="K15" s="82"/>
      <c r="L15" s="83"/>
      <c r="M15" s="84">
        <f>+M16+M20</f>
        <v>237778687.70999992</v>
      </c>
      <c r="N15" s="85"/>
      <c r="O15" s="85"/>
    </row>
    <row r="16" spans="1:24" s="90" customFormat="1" x14ac:dyDescent="0.35">
      <c r="A16" s="87" t="s">
        <v>35</v>
      </c>
      <c r="B16" s="75">
        <f>+B17+B18+B19</f>
        <v>2464039967.5900002</v>
      </c>
      <c r="C16" s="76">
        <f>+C17+C18+C19</f>
        <v>567</v>
      </c>
      <c r="D16" s="76">
        <f>+D17+D18+D19</f>
        <v>101834886.37</v>
      </c>
      <c r="E16" s="78">
        <f>+E17+E18+E19</f>
        <v>2163488558.5500002</v>
      </c>
      <c r="F16" s="79">
        <f t="shared" si="0"/>
        <v>87.802494562052104</v>
      </c>
      <c r="G16" s="79"/>
      <c r="H16" s="80"/>
      <c r="I16" s="75">
        <f>+C16+D16+E16</f>
        <v>2265324011.9200001</v>
      </c>
      <c r="J16" s="79">
        <f t="shared" si="1"/>
        <v>91.935359885239279</v>
      </c>
      <c r="K16" s="79"/>
      <c r="L16" s="88"/>
      <c r="M16" s="84">
        <f>+B16-I16</f>
        <v>198715955.67000008</v>
      </c>
      <c r="N16" s="89"/>
      <c r="O16" s="89"/>
    </row>
    <row r="17" spans="1:20" x14ac:dyDescent="0.35">
      <c r="A17" s="91" t="s">
        <v>36</v>
      </c>
      <c r="B17" s="81">
        <v>24020888.32</v>
      </c>
      <c r="C17" s="92">
        <v>0</v>
      </c>
      <c r="D17" s="93">
        <v>0</v>
      </c>
      <c r="E17" s="94">
        <v>24020888.32</v>
      </c>
      <c r="F17" s="95">
        <f t="shared" si="0"/>
        <v>100</v>
      </c>
      <c r="G17" s="95"/>
      <c r="H17" s="96"/>
      <c r="I17" s="81">
        <f>+C17+D17+E17</f>
        <v>24020888.32</v>
      </c>
      <c r="J17" s="95">
        <f t="shared" si="1"/>
        <v>100</v>
      </c>
      <c r="K17" s="95"/>
      <c r="L17" s="97"/>
      <c r="M17" s="98">
        <f>+B17-I17</f>
        <v>0</v>
      </c>
      <c r="N17" s="99"/>
      <c r="O17" s="99"/>
      <c r="R17" s="100" t="s">
        <v>37</v>
      </c>
      <c r="S17" s="99" t="s">
        <v>38</v>
      </c>
      <c r="T17" s="99" t="s">
        <v>39</v>
      </c>
    </row>
    <row r="18" spans="1:20" x14ac:dyDescent="0.35">
      <c r="A18" s="91" t="s">
        <v>40</v>
      </c>
      <c r="B18" s="81">
        <v>1774566309.27</v>
      </c>
      <c r="C18" s="92">
        <v>567</v>
      </c>
      <c r="D18" s="93">
        <v>1059233.3999999999</v>
      </c>
      <c r="E18" s="94">
        <v>1701880930.48</v>
      </c>
      <c r="F18" s="95">
        <f t="shared" si="0"/>
        <v>95.904048306884604</v>
      </c>
      <c r="G18" s="95"/>
      <c r="H18" s="96"/>
      <c r="I18" s="81">
        <f>+C18+D18+E18</f>
        <v>1702940730.8800001</v>
      </c>
      <c r="J18" s="95">
        <f t="shared" si="1"/>
        <v>95.963769963633283</v>
      </c>
      <c r="K18" s="95"/>
      <c r="L18" s="97"/>
      <c r="M18" s="98">
        <f>+B18-I18</f>
        <v>71625578.389999866</v>
      </c>
      <c r="N18" s="99"/>
      <c r="O18" s="99"/>
      <c r="R18" s="100">
        <v>63</v>
      </c>
      <c r="S18" s="101">
        <v>25.88</v>
      </c>
      <c r="T18" s="101">
        <v>92.8</v>
      </c>
    </row>
    <row r="19" spans="1:20" x14ac:dyDescent="0.35">
      <c r="A19" s="91" t="s">
        <v>41</v>
      </c>
      <c r="B19" s="81">
        <v>665452770</v>
      </c>
      <c r="C19" s="92">
        <v>0</v>
      </c>
      <c r="D19" s="93">
        <v>100775652.97</v>
      </c>
      <c r="E19" s="94">
        <v>437586739.75</v>
      </c>
      <c r="F19" s="95">
        <f t="shared" si="0"/>
        <v>65.757745624832253</v>
      </c>
      <c r="G19" s="95"/>
      <c r="H19" s="96"/>
      <c r="I19" s="81">
        <f>+C19+D19+E19</f>
        <v>538362392.72000003</v>
      </c>
      <c r="J19" s="95">
        <f t="shared" si="1"/>
        <v>80.901668306227052</v>
      </c>
      <c r="K19" s="95"/>
      <c r="L19" s="97"/>
      <c r="M19" s="98">
        <f>+B19-I19</f>
        <v>127090377.27999997</v>
      </c>
      <c r="N19" s="99"/>
      <c r="O19" s="99"/>
      <c r="R19" s="100">
        <v>64</v>
      </c>
      <c r="S19" s="101">
        <v>1778.64</v>
      </c>
      <c r="T19" s="101">
        <v>95.75</v>
      </c>
    </row>
    <row r="20" spans="1:20" s="90" customFormat="1" x14ac:dyDescent="0.35">
      <c r="A20" s="87" t="s">
        <v>42</v>
      </c>
      <c r="B20" s="75">
        <f>+B21+B22</f>
        <v>538487863.26000011</v>
      </c>
      <c r="C20" s="76">
        <f>+C21+C22</f>
        <v>8327177.4000000004</v>
      </c>
      <c r="D20" s="77">
        <f>+D21+D22</f>
        <v>0</v>
      </c>
      <c r="E20" s="78">
        <f>+E21+E22</f>
        <v>491097953.82000023</v>
      </c>
      <c r="F20" s="79">
        <f t="shared" si="0"/>
        <v>91.199447067738561</v>
      </c>
      <c r="G20" s="79"/>
      <c r="H20" s="80"/>
      <c r="I20" s="75">
        <f>+I21+I22</f>
        <v>499425131.22000021</v>
      </c>
      <c r="J20" s="82">
        <f t="shared" si="1"/>
        <v>92.745847268773247</v>
      </c>
      <c r="K20" s="82"/>
      <c r="L20" s="83"/>
      <c r="M20" s="84">
        <f>+M21+M22</f>
        <v>39062732.039999858</v>
      </c>
      <c r="N20" s="89"/>
      <c r="O20" s="89"/>
      <c r="R20" s="102">
        <v>65</v>
      </c>
      <c r="S20" s="103">
        <v>668.82</v>
      </c>
      <c r="T20" s="103">
        <v>88.71</v>
      </c>
    </row>
    <row r="21" spans="1:20" x14ac:dyDescent="0.35">
      <c r="A21" s="91" t="s">
        <v>40</v>
      </c>
      <c r="B21" s="104">
        <v>382482703.50999993</v>
      </c>
      <c r="C21" s="104">
        <v>8327177.4000000004</v>
      </c>
      <c r="D21" s="104">
        <v>0</v>
      </c>
      <c r="E21" s="105">
        <v>360051218.19999999</v>
      </c>
      <c r="F21" s="95">
        <f t="shared" si="0"/>
        <v>94.135294196535227</v>
      </c>
      <c r="G21" s="106"/>
      <c r="H21" s="107"/>
      <c r="I21" s="81">
        <f>+C21+D21+E21</f>
        <v>368378395.59999996</v>
      </c>
      <c r="J21" s="59">
        <f>+I21*100/B21</f>
        <v>96.312432488955366</v>
      </c>
      <c r="K21" s="59"/>
      <c r="L21" s="108"/>
      <c r="M21" s="98">
        <f>+B21-I21</f>
        <v>14104307.909999967</v>
      </c>
      <c r="N21" s="99"/>
      <c r="O21" s="99"/>
      <c r="R21" s="100"/>
      <c r="S21" s="101"/>
      <c r="T21" s="101"/>
    </row>
    <row r="22" spans="1:20" x14ac:dyDescent="0.35">
      <c r="A22" s="91" t="s">
        <v>41</v>
      </c>
      <c r="B22" s="104">
        <v>156005159.75000015</v>
      </c>
      <c r="C22" s="104">
        <v>0</v>
      </c>
      <c r="D22" s="104">
        <v>0</v>
      </c>
      <c r="E22" s="105">
        <v>131046735.62000026</v>
      </c>
      <c r="F22" s="95">
        <f t="shared" si="0"/>
        <v>84.001539327291482</v>
      </c>
      <c r="G22" s="106"/>
      <c r="H22" s="107"/>
      <c r="I22" s="81">
        <f>+C22+D22+E22</f>
        <v>131046735.62000026</v>
      </c>
      <c r="J22" s="59">
        <f>+I22*100/B22</f>
        <v>84.001539327291482</v>
      </c>
      <c r="K22" s="59"/>
      <c r="L22" s="108"/>
      <c r="M22" s="98">
        <f>+B22-I22</f>
        <v>24958424.129999891</v>
      </c>
      <c r="N22" s="99"/>
      <c r="O22" s="99"/>
      <c r="R22" s="100"/>
      <c r="S22" s="101"/>
      <c r="T22" s="101"/>
    </row>
    <row r="23" spans="1:20" s="114" customFormat="1" ht="9.75" customHeight="1" x14ac:dyDescent="0.35">
      <c r="A23" s="109"/>
      <c r="B23" s="104"/>
      <c r="C23" s="110"/>
      <c r="D23" s="104"/>
      <c r="E23" s="105"/>
      <c r="F23" s="111"/>
      <c r="G23" s="111"/>
      <c r="H23" s="112"/>
      <c r="I23" s="81"/>
      <c r="J23" s="59"/>
      <c r="K23" s="59"/>
      <c r="L23" s="108"/>
      <c r="M23" s="113"/>
      <c r="N23" s="99"/>
      <c r="O23" s="99"/>
      <c r="R23" s="100"/>
      <c r="S23" s="101"/>
      <c r="T23" s="101"/>
    </row>
    <row r="24" spans="1:20" s="121" customFormat="1" ht="42" hidden="1" customHeight="1" x14ac:dyDescent="0.35">
      <c r="A24" s="115" t="s">
        <v>43</v>
      </c>
      <c r="B24" s="116">
        <v>2183.33</v>
      </c>
      <c r="C24" s="117"/>
      <c r="D24" s="118">
        <v>58.2</v>
      </c>
      <c r="E24" s="119">
        <v>2065.29</v>
      </c>
      <c r="F24" s="56">
        <f>+E24*100/B24</f>
        <v>94.593579532182488</v>
      </c>
      <c r="G24" s="56"/>
      <c r="H24" s="120"/>
      <c r="I24" s="81">
        <f>+C24+D24+E24</f>
        <v>2123.4899999999998</v>
      </c>
      <c r="J24" s="59"/>
      <c r="K24" s="59"/>
      <c r="L24" s="108"/>
      <c r="M24" s="113">
        <f>+B24-I24</f>
        <v>59.840000000000146</v>
      </c>
      <c r="N24" s="100"/>
      <c r="O24" s="100"/>
      <c r="R24" s="100"/>
      <c r="S24" s="101"/>
      <c r="T24" s="101"/>
    </row>
    <row r="25" spans="1:20" s="127" customFormat="1" x14ac:dyDescent="0.35">
      <c r="A25" s="122" t="s">
        <v>44</v>
      </c>
      <c r="B25" s="123"/>
      <c r="C25" s="124"/>
      <c r="D25" s="123"/>
      <c r="E25" s="123"/>
      <c r="F25" s="124"/>
      <c r="G25" s="124"/>
      <c r="H25" s="124"/>
      <c r="I25" s="125"/>
      <c r="J25" s="124"/>
      <c r="K25" s="124"/>
      <c r="L25" s="124"/>
      <c r="M25" s="123"/>
      <c r="N25" s="124"/>
      <c r="O25" s="126"/>
      <c r="R25" s="100" t="s">
        <v>42</v>
      </c>
      <c r="S25" s="101">
        <v>337.55</v>
      </c>
      <c r="T25" s="101">
        <v>90.9</v>
      </c>
    </row>
    <row r="26" spans="1:20" s="127" customFormat="1" ht="56.25" x14ac:dyDescent="0.35">
      <c r="A26" s="34" t="s">
        <v>1</v>
      </c>
      <c r="B26" s="35" t="s">
        <v>13</v>
      </c>
      <c r="C26" s="36"/>
      <c r="D26" s="128" t="s">
        <v>45</v>
      </c>
      <c r="E26" s="35" t="s">
        <v>6</v>
      </c>
      <c r="F26" s="39" t="s">
        <v>16</v>
      </c>
      <c r="G26" s="39"/>
      <c r="H26" s="40"/>
      <c r="I26" s="35" t="s">
        <v>46</v>
      </c>
      <c r="J26" s="39" t="s">
        <v>20</v>
      </c>
      <c r="K26" s="39"/>
      <c r="L26" s="41"/>
      <c r="M26" s="42" t="s">
        <v>21</v>
      </c>
      <c r="N26" s="124"/>
      <c r="O26" s="126"/>
      <c r="R26" s="100"/>
      <c r="S26" s="101"/>
      <c r="T26" s="101"/>
    </row>
    <row r="27" spans="1:20" s="139" customFormat="1" ht="25.5" customHeight="1" x14ac:dyDescent="0.2">
      <c r="A27" s="129" t="s">
        <v>47</v>
      </c>
      <c r="B27" s="130">
        <v>2334826924.0199995</v>
      </c>
      <c r="C27" s="131"/>
      <c r="D27" s="132">
        <v>484379240.22999996</v>
      </c>
      <c r="E27" s="133">
        <v>1838524224.5999997</v>
      </c>
      <c r="F27" s="134">
        <f>+E27*100/B27</f>
        <v>78.743490820917543</v>
      </c>
      <c r="G27" s="134"/>
      <c r="H27" s="135"/>
      <c r="I27" s="136">
        <f>+D27+E27</f>
        <v>2322903464.8299994</v>
      </c>
      <c r="J27" s="56">
        <f>+I27*100/B27</f>
        <v>99.489321496709877</v>
      </c>
      <c r="K27" s="56"/>
      <c r="L27" s="137"/>
      <c r="M27" s="113">
        <f>+B27-I27</f>
        <v>11923459.190000057</v>
      </c>
      <c r="N27" s="138"/>
      <c r="O27" s="138"/>
      <c r="R27" s="138" t="s">
        <v>48</v>
      </c>
      <c r="S27" s="140">
        <v>2810.89</v>
      </c>
      <c r="T27" s="140">
        <v>88.98</v>
      </c>
    </row>
    <row r="28" spans="1:20" s="20" customFormat="1" ht="11.25" customHeight="1" x14ac:dyDescent="0.35">
      <c r="B28" s="141"/>
      <c r="C28" s="142"/>
      <c r="D28" s="141"/>
      <c r="E28" s="141"/>
      <c r="F28" s="143"/>
      <c r="G28" s="144"/>
      <c r="H28" s="144"/>
      <c r="I28" s="145"/>
      <c r="J28" s="146"/>
      <c r="K28" s="147"/>
      <c r="L28" s="148"/>
      <c r="M28" s="21"/>
      <c r="N28" s="19"/>
      <c r="O28" s="19"/>
      <c r="R28" s="19"/>
      <c r="S28" s="19"/>
      <c r="T28" s="19"/>
    </row>
    <row r="29" spans="1:20" s="20" customFormat="1" ht="21" hidden="1" customHeight="1" x14ac:dyDescent="0.35">
      <c r="A29" s="149" t="s">
        <v>49</v>
      </c>
      <c r="B29" s="141"/>
      <c r="C29" s="142"/>
      <c r="D29" s="141"/>
      <c r="E29" s="141"/>
      <c r="F29" s="143"/>
      <c r="G29" s="144"/>
      <c r="H29" s="144"/>
      <c r="I29" s="144"/>
      <c r="J29" s="144"/>
      <c r="K29" s="146"/>
      <c r="L29" s="147"/>
      <c r="M29" s="150"/>
      <c r="N29" s="19"/>
      <c r="O29" s="19"/>
      <c r="R29" s="19"/>
      <c r="S29" s="19"/>
      <c r="T29" s="19"/>
    </row>
    <row r="30" spans="1:20" s="20" customFormat="1" ht="21" hidden="1" customHeight="1" x14ac:dyDescent="0.35">
      <c r="A30" s="151" t="s">
        <v>50</v>
      </c>
      <c r="B30" s="116"/>
      <c r="C30" s="152"/>
      <c r="D30" s="116"/>
      <c r="E30" s="153"/>
      <c r="F30" s="56"/>
      <c r="G30" s="154"/>
      <c r="H30" s="154"/>
      <c r="I30" s="154"/>
      <c r="J30" s="155"/>
      <c r="K30" s="156"/>
      <c r="L30" s="157"/>
      <c r="M30" s="158"/>
      <c r="N30" s="100"/>
      <c r="O30" s="100"/>
      <c r="R30" s="19"/>
      <c r="S30" s="19"/>
      <c r="T30" s="19"/>
    </row>
    <row r="31" spans="1:20" s="20" customFormat="1" ht="21" hidden="1" customHeight="1" x14ac:dyDescent="0.35">
      <c r="A31" s="138" t="s">
        <v>8</v>
      </c>
      <c r="B31" s="116">
        <f>+B32+B33</f>
        <v>88126600</v>
      </c>
      <c r="C31" s="152"/>
      <c r="D31" s="116">
        <f>+D32+D33</f>
        <v>62458917</v>
      </c>
      <c r="E31" s="116">
        <f>+E32+E33</f>
        <v>11864009.9</v>
      </c>
      <c r="F31" s="56">
        <f>+E31*100/B31</f>
        <v>13.46246184466438</v>
      </c>
      <c r="G31" s="56">
        <v>93</v>
      </c>
      <c r="H31" s="57">
        <f>+F31-G31</f>
        <v>-79.537538155335625</v>
      </c>
      <c r="I31" s="81">
        <f>+D31+E31</f>
        <v>74322926.900000006</v>
      </c>
      <c r="J31" s="59">
        <f>+I31*100/B31</f>
        <v>84.336541861367635</v>
      </c>
      <c r="K31" s="59">
        <v>100</v>
      </c>
      <c r="L31" s="60">
        <f>+J31-K31</f>
        <v>-15.663458138632365</v>
      </c>
      <c r="M31" s="98">
        <f>+B31-I31</f>
        <v>13803673.099999994</v>
      </c>
      <c r="N31" s="100">
        <v>32</v>
      </c>
      <c r="O31" s="100">
        <v>28</v>
      </c>
      <c r="P31" s="20" t="s">
        <v>51</v>
      </c>
      <c r="Q31" s="159">
        <f>K31-J31</f>
        <v>15.663458138632365</v>
      </c>
      <c r="R31" s="160">
        <f>G31-F31</f>
        <v>79.537538155335625</v>
      </c>
      <c r="S31" s="19"/>
      <c r="T31" s="19"/>
    </row>
    <row r="32" spans="1:20" s="20" customFormat="1" ht="21" hidden="1" customHeight="1" x14ac:dyDescent="0.35">
      <c r="A32" s="138" t="s">
        <v>9</v>
      </c>
      <c r="B32" s="116">
        <v>21832800</v>
      </c>
      <c r="C32" s="152"/>
      <c r="D32" s="161">
        <v>6450089</v>
      </c>
      <c r="E32" s="116">
        <v>8211145.9000000004</v>
      </c>
      <c r="F32" s="56">
        <f>+E32*100/B32</f>
        <v>37.609220530577844</v>
      </c>
      <c r="G32" s="56">
        <v>98</v>
      </c>
      <c r="H32" s="57">
        <f>+F32-G32</f>
        <v>-60.390779469422156</v>
      </c>
      <c r="I32" s="81">
        <f t="shared" ref="I32:I37" si="2">+D32+E32</f>
        <v>14661234.9</v>
      </c>
      <c r="J32" s="59">
        <f t="shared" ref="J32:J37" si="3">+I32*100/B32</f>
        <v>67.152334560844238</v>
      </c>
      <c r="K32" s="59">
        <v>100</v>
      </c>
      <c r="L32" s="60">
        <f>+J32-K32</f>
        <v>-32.847665439155762</v>
      </c>
      <c r="M32" s="98">
        <f>+B32-I32</f>
        <v>7171565.0999999996</v>
      </c>
      <c r="N32" s="100"/>
      <c r="O32" s="100"/>
      <c r="Q32" s="159">
        <f t="shared" ref="Q32:Q37" si="4">K32-J32</f>
        <v>32.847665439155762</v>
      </c>
      <c r="R32" s="160">
        <f t="shared" ref="R32:R37" si="5">G32-F32</f>
        <v>60.390779469422156</v>
      </c>
      <c r="S32" s="19"/>
      <c r="T32" s="19"/>
    </row>
    <row r="33" spans="1:20" s="20" customFormat="1" ht="21" hidden="1" customHeight="1" x14ac:dyDescent="0.35">
      <c r="A33" s="138" t="s">
        <v>10</v>
      </c>
      <c r="B33" s="116">
        <v>66293800</v>
      </c>
      <c r="C33" s="152"/>
      <c r="D33" s="161">
        <v>56008828</v>
      </c>
      <c r="E33" s="161">
        <v>3652864</v>
      </c>
      <c r="F33" s="56">
        <f>+E33*100/B33</f>
        <v>5.5101140679822249</v>
      </c>
      <c r="G33" s="56">
        <v>75</v>
      </c>
      <c r="H33" s="57">
        <f>+F33-G33</f>
        <v>-69.489885932017771</v>
      </c>
      <c r="I33" s="81">
        <f t="shared" si="2"/>
        <v>59661692</v>
      </c>
      <c r="J33" s="59">
        <f t="shared" si="3"/>
        <v>89.995884984719538</v>
      </c>
      <c r="K33" s="59">
        <v>100</v>
      </c>
      <c r="L33" s="60">
        <f>+J33-K33</f>
        <v>-10.004115015280462</v>
      </c>
      <c r="M33" s="98">
        <f>+B33-I33</f>
        <v>6632108</v>
      </c>
      <c r="N33" s="100"/>
      <c r="O33" s="100"/>
      <c r="Q33" s="159">
        <f t="shared" si="4"/>
        <v>10.004115015280462</v>
      </c>
      <c r="R33" s="160">
        <f t="shared" si="5"/>
        <v>69.489885932017771</v>
      </c>
      <c r="S33" s="19"/>
      <c r="T33" s="19"/>
    </row>
    <row r="34" spans="1:20" s="20" customFormat="1" ht="21" hidden="1" customHeight="1" x14ac:dyDescent="0.35">
      <c r="A34" s="151" t="s">
        <v>52</v>
      </c>
      <c r="B34" s="116"/>
      <c r="C34" s="152"/>
      <c r="D34" s="116"/>
      <c r="E34" s="116"/>
      <c r="F34" s="56"/>
      <c r="G34" s="154"/>
      <c r="H34" s="162"/>
      <c r="I34" s="81">
        <f t="shared" si="2"/>
        <v>0</v>
      </c>
      <c r="J34" s="59"/>
      <c r="K34" s="156"/>
      <c r="L34" s="163"/>
      <c r="M34" s="158"/>
      <c r="N34" s="100"/>
      <c r="O34" s="100"/>
      <c r="Q34" s="159">
        <f t="shared" si="4"/>
        <v>0</v>
      </c>
      <c r="R34" s="160">
        <f t="shared" si="5"/>
        <v>0</v>
      </c>
      <c r="S34" s="19"/>
      <c r="T34" s="19"/>
    </row>
    <row r="35" spans="1:20" s="20" customFormat="1" ht="21" hidden="1" customHeight="1" x14ac:dyDescent="0.35">
      <c r="A35" s="138" t="s">
        <v>8</v>
      </c>
      <c r="B35" s="116">
        <f>+B36+B37</f>
        <v>302517100</v>
      </c>
      <c r="C35" s="152"/>
      <c r="D35" s="116">
        <f>+D36+D37</f>
        <v>123641690.34</v>
      </c>
      <c r="E35" s="116">
        <f>+E36+E37</f>
        <v>140030169.53</v>
      </c>
      <c r="F35" s="56">
        <f>+E35*100/B35</f>
        <v>46.28834850327469</v>
      </c>
      <c r="G35" s="56">
        <v>93</v>
      </c>
      <c r="H35" s="57">
        <f>+F35-G35</f>
        <v>-46.71165149672531</v>
      </c>
      <c r="I35" s="81">
        <f t="shared" si="2"/>
        <v>263671859.87</v>
      </c>
      <c r="J35" s="59">
        <f t="shared" si="3"/>
        <v>87.159324173740927</v>
      </c>
      <c r="K35" s="59">
        <v>100</v>
      </c>
      <c r="L35" s="60">
        <f>+J35-K35</f>
        <v>-12.840675826259073</v>
      </c>
      <c r="M35" s="98">
        <f>+B35-I35</f>
        <v>38845240.129999995</v>
      </c>
      <c r="N35" s="100">
        <v>13</v>
      </c>
      <c r="O35" s="100">
        <v>17</v>
      </c>
      <c r="Q35" s="159">
        <f t="shared" si="4"/>
        <v>12.840675826259073</v>
      </c>
      <c r="R35" s="160">
        <f t="shared" si="5"/>
        <v>46.71165149672531</v>
      </c>
      <c r="S35" s="19"/>
      <c r="T35" s="19"/>
    </row>
    <row r="36" spans="1:20" s="20" customFormat="1" ht="21" hidden="1" customHeight="1" x14ac:dyDescent="0.35">
      <c r="A36" s="138" t="s">
        <v>9</v>
      </c>
      <c r="B36" s="116">
        <v>31181700</v>
      </c>
      <c r="C36" s="152"/>
      <c r="D36" s="116">
        <v>2236175.2799999998</v>
      </c>
      <c r="E36" s="116">
        <v>14610060.1</v>
      </c>
      <c r="F36" s="56">
        <f>+E36*100/B36</f>
        <v>46.854597728796058</v>
      </c>
      <c r="G36" s="56">
        <v>98</v>
      </c>
      <c r="H36" s="57">
        <f>+F36-G36</f>
        <v>-51.145402271203942</v>
      </c>
      <c r="I36" s="81">
        <f t="shared" si="2"/>
        <v>16846235.379999999</v>
      </c>
      <c r="J36" s="59">
        <f t="shared" si="3"/>
        <v>54.026032512659668</v>
      </c>
      <c r="K36" s="59">
        <v>100</v>
      </c>
      <c r="L36" s="60">
        <f>+J36-K36</f>
        <v>-45.973967487340332</v>
      </c>
      <c r="M36" s="98">
        <f>+B36-I36</f>
        <v>14335464.620000001</v>
      </c>
      <c r="N36" s="164"/>
      <c r="O36" s="164"/>
      <c r="Q36" s="159">
        <f t="shared" si="4"/>
        <v>45.973967487340332</v>
      </c>
      <c r="R36" s="160">
        <f t="shared" si="5"/>
        <v>51.145402271203942</v>
      </c>
      <c r="S36" s="19"/>
      <c r="T36" s="19"/>
    </row>
    <row r="37" spans="1:20" s="20" customFormat="1" ht="21" hidden="1" customHeight="1" x14ac:dyDescent="0.35">
      <c r="A37" s="138" t="s">
        <v>10</v>
      </c>
      <c r="B37" s="116">
        <v>271335400</v>
      </c>
      <c r="C37" s="152"/>
      <c r="D37" s="116">
        <v>121405515.06</v>
      </c>
      <c r="E37" s="116">
        <v>125420109.43000001</v>
      </c>
      <c r="F37" s="56">
        <f>+E37*100/B37</f>
        <v>46.223275484879601</v>
      </c>
      <c r="G37" s="56">
        <v>75</v>
      </c>
      <c r="H37" s="57">
        <f>+F37-G37</f>
        <v>-28.776724515120399</v>
      </c>
      <c r="I37" s="81">
        <f t="shared" si="2"/>
        <v>246825624.49000001</v>
      </c>
      <c r="J37" s="59">
        <f t="shared" si="3"/>
        <v>90.966982004559668</v>
      </c>
      <c r="K37" s="59">
        <v>100</v>
      </c>
      <c r="L37" s="60">
        <f>+J37-K37</f>
        <v>-9.033017995440332</v>
      </c>
      <c r="M37" s="98">
        <f>+B37-I37</f>
        <v>24509775.50999999</v>
      </c>
      <c r="N37" s="164"/>
      <c r="O37" s="164"/>
      <c r="Q37" s="159">
        <f t="shared" si="4"/>
        <v>9.033017995440332</v>
      </c>
      <c r="R37" s="160">
        <f t="shared" si="5"/>
        <v>28.776724515120399</v>
      </c>
      <c r="S37" s="19"/>
      <c r="T37" s="19"/>
    </row>
    <row r="38" spans="1:20" s="166" customFormat="1" x14ac:dyDescent="0.35">
      <c r="A38" s="165" t="s">
        <v>53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R38" s="167"/>
      <c r="S38" s="167"/>
      <c r="T38" s="167"/>
    </row>
    <row r="39" spans="1:20" s="166" customFormat="1" ht="23.25" customHeight="1" x14ac:dyDescent="0.35">
      <c r="A39" s="168" t="s">
        <v>54</v>
      </c>
      <c r="B39" s="169"/>
      <c r="C39" s="170"/>
      <c r="D39" s="169"/>
      <c r="E39" s="171"/>
      <c r="F39" s="172"/>
      <c r="G39" s="167"/>
      <c r="H39" s="167"/>
      <c r="I39" s="173"/>
      <c r="J39" s="167"/>
      <c r="K39" s="167"/>
      <c r="M39" s="171"/>
    </row>
  </sheetData>
  <mergeCells count="11">
    <mergeCell ref="Q9:Q10"/>
    <mergeCell ref="R9:R10"/>
    <mergeCell ref="S9:S10"/>
    <mergeCell ref="T9:T10"/>
    <mergeCell ref="A38:O38"/>
    <mergeCell ref="A1:I1"/>
    <mergeCell ref="B2:C2"/>
    <mergeCell ref="D2:E2"/>
    <mergeCell ref="F2:G2"/>
    <mergeCell ref="H2:I2"/>
    <mergeCell ref="A7:M7"/>
  </mergeCells>
  <pageMargins left="0.51181102362204722" right="0.19685039370078741" top="0.43307086614173229" bottom="0.23622047244094491" header="0.31496062992125984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ใช้จ่าย 31.07.65</vt:lpstr>
      <vt:lpstr>'ใช้จ่าย 31.07.65'!Print_Area</vt:lpstr>
      <vt:lpstr>'ใช้จ่าย 31.07.65'!Print_Titles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2022-08-10T02:37:21Z</dcterms:created>
  <dcterms:modified xsi:type="dcterms:W3CDTF">2022-08-10T02:37:56Z</dcterms:modified>
</cp:coreProperties>
</file>