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3.3" sheetId="1" r:id="rId1"/>
  </sheets>
  <definedNames>
    <definedName name="_xlnm.Print_Titles" localSheetId="0">'3.3'!$4:$6</definedName>
  </definedNames>
  <calcPr calcId="124519" fullCalcOnLoad="1"/>
</workbook>
</file>

<file path=xl/calcChain.xml><?xml version="1.0" encoding="utf-8"?>
<calcChain xmlns="http://schemas.openxmlformats.org/spreadsheetml/2006/main">
  <c r="P33" i="1"/>
  <c r="P34" s="1"/>
  <c r="O33"/>
  <c r="O34" s="1"/>
  <c r="N33"/>
  <c r="N34" s="1"/>
  <c r="M33"/>
  <c r="M34" s="1"/>
  <c r="L33"/>
  <c r="L34" s="1"/>
  <c r="K33"/>
  <c r="K34" s="1"/>
  <c r="J33"/>
  <c r="J34" s="1"/>
  <c r="I33"/>
  <c r="I34" s="1"/>
  <c r="H33"/>
  <c r="H34" s="1"/>
  <c r="G33"/>
  <c r="G34" s="1"/>
  <c r="F33"/>
  <c r="F34" s="1"/>
  <c r="D34" s="1"/>
  <c r="E33"/>
  <c r="E34" s="1"/>
  <c r="C34" s="1"/>
  <c r="B34" s="1"/>
  <c r="D33"/>
  <c r="C33"/>
  <c r="B33"/>
  <c r="D32"/>
  <c r="C32"/>
  <c r="B32" s="1"/>
  <c r="D31"/>
  <c r="C31"/>
  <c r="B31"/>
  <c r="D30"/>
  <c r="C30"/>
  <c r="B30" s="1"/>
  <c r="D29"/>
  <c r="C29"/>
  <c r="B29"/>
  <c r="D28"/>
  <c r="C28"/>
  <c r="B28" s="1"/>
  <c r="D27"/>
  <c r="C27"/>
  <c r="B27"/>
  <c r="D26"/>
  <c r="C26"/>
  <c r="B26" s="1"/>
  <c r="P25"/>
  <c r="O25"/>
  <c r="N25"/>
  <c r="M25"/>
  <c r="L25"/>
  <c r="K25"/>
  <c r="J25"/>
  <c r="I25"/>
  <c r="H25"/>
  <c r="G25"/>
  <c r="F25"/>
  <c r="E25"/>
  <c r="D25"/>
  <c r="C25"/>
  <c r="B25" s="1"/>
  <c r="D24"/>
  <c r="C24"/>
  <c r="B24"/>
  <c r="D23"/>
  <c r="C23"/>
  <c r="B23" s="1"/>
  <c r="D22"/>
  <c r="C22"/>
  <c r="B22"/>
  <c r="D21"/>
  <c r="C21"/>
  <c r="B21" s="1"/>
  <c r="D20"/>
  <c r="C20"/>
  <c r="B20"/>
  <c r="D19"/>
  <c r="C19"/>
  <c r="B19" s="1"/>
  <c r="D18"/>
  <c r="C18"/>
  <c r="B18"/>
  <c r="D17"/>
  <c r="C17"/>
  <c r="B17" s="1"/>
  <c r="P16"/>
  <c r="O16"/>
  <c r="N16"/>
  <c r="M16"/>
  <c r="L16"/>
  <c r="K16"/>
  <c r="J16"/>
  <c r="I16"/>
  <c r="H16"/>
  <c r="G16"/>
  <c r="F16"/>
  <c r="E16"/>
  <c r="D16"/>
  <c r="C16"/>
  <c r="B16"/>
  <c r="D15"/>
  <c r="C15"/>
  <c r="B15" s="1"/>
  <c r="D14"/>
  <c r="C14"/>
  <c r="B14"/>
  <c r="P13"/>
  <c r="O13"/>
  <c r="N13"/>
  <c r="M13"/>
  <c r="L13"/>
  <c r="K13"/>
  <c r="J13"/>
  <c r="I13"/>
  <c r="H13"/>
  <c r="G13"/>
  <c r="F13"/>
  <c r="E13"/>
  <c r="D13"/>
  <c r="C13"/>
  <c r="B13" s="1"/>
  <c r="D12"/>
  <c r="C12"/>
  <c r="B12"/>
  <c r="D11"/>
  <c r="C11"/>
  <c r="B11" s="1"/>
  <c r="D10"/>
  <c r="C10"/>
  <c r="B10"/>
  <c r="D9"/>
  <c r="C9"/>
  <c r="B9" s="1"/>
  <c r="D8"/>
  <c r="C8"/>
  <c r="B8"/>
  <c r="D7"/>
  <c r="C7"/>
  <c r="B7" s="1"/>
</calcChain>
</file>

<file path=xl/sharedStrings.xml><?xml version="1.0" encoding="utf-8"?>
<sst xmlns="http://schemas.openxmlformats.org/spreadsheetml/2006/main" count="85" uniqueCount="70">
  <si>
    <t>ประเทศ</t>
  </si>
  <si>
    <t xml:space="preserve">                      รวม                       Total</t>
  </si>
  <si>
    <t>แจ้งเดินทางด้วยตนเอง Self Arrangment</t>
  </si>
  <si>
    <t>RE-ENTRY</t>
  </si>
  <si>
    <t xml:space="preserve">      กรมจัดส่ง      Dept. of Employment</t>
  </si>
  <si>
    <t>นายจ้าง/สถานประกอบการ Employers/Enterprises</t>
  </si>
  <si>
    <t>บริษัทจัดหางานจัดส่ง   Recruitment Agencies</t>
  </si>
  <si>
    <t>พาลูกจ้างไปทำงาน Taking Workers Overseas for Working</t>
  </si>
  <si>
    <t>ส่งลูกจ้างไปฝึกงาน Sending Workers Overseas for Training</t>
  </si>
  <si>
    <t>Countries</t>
  </si>
  <si>
    <t xml:space="preserve">    รวม    Total</t>
  </si>
  <si>
    <t xml:space="preserve">    ชาย      Male</t>
  </si>
  <si>
    <t>หญิง Female</t>
  </si>
  <si>
    <t>ซาอุดิอาระเบีย</t>
  </si>
  <si>
    <t>Saudi Arabia</t>
  </si>
  <si>
    <t>อิสราเอล</t>
  </si>
  <si>
    <t>Israel</t>
  </si>
  <si>
    <t>กาต้าร์</t>
  </si>
  <si>
    <t>Qatar</t>
  </si>
  <si>
    <t>บาห์เรน</t>
  </si>
  <si>
    <t>Bahrain</t>
  </si>
  <si>
    <t>สหรัฐอาหรับเอมิเรทส์</t>
  </si>
  <si>
    <t>United Arab Emirates</t>
  </si>
  <si>
    <t>คูเวต</t>
  </si>
  <si>
    <t>Kuwait</t>
  </si>
  <si>
    <t>ประเทศอื่นๆ ในตะวันออกกลาง</t>
  </si>
  <si>
    <t>Others in Middle - East</t>
  </si>
  <si>
    <t>รวมประเทศในตะวันออกกลาง</t>
  </si>
  <si>
    <t xml:space="preserve">Total </t>
  </si>
  <si>
    <t>ลิเบีย</t>
  </si>
  <si>
    <t>Libya</t>
  </si>
  <si>
    <t>ประเทศอื่นๆ ในแอฟริกา</t>
  </si>
  <si>
    <t>Other African Countries</t>
  </si>
  <si>
    <t>รวมประเทศในแอฟริกา</t>
  </si>
  <si>
    <t>มาเลเซีย</t>
  </si>
  <si>
    <t>Malaysia</t>
  </si>
  <si>
    <t>สิงคโปร์</t>
  </si>
  <si>
    <t>Singapore</t>
  </si>
  <si>
    <t>บรูไน</t>
  </si>
  <si>
    <t>Brunei Darussalam</t>
  </si>
  <si>
    <t>ฮ่องกง</t>
  </si>
  <si>
    <t>Hong Kong</t>
  </si>
  <si>
    <t>ญี่ปุ่น</t>
  </si>
  <si>
    <t>Japan</t>
  </si>
  <si>
    <t>ไต้หวัน</t>
  </si>
  <si>
    <t>Taiwan</t>
  </si>
  <si>
    <t>เกาหลีใต้</t>
  </si>
  <si>
    <t>South Korea</t>
  </si>
  <si>
    <t>ประเทศอื่นๆ ในเอเซีย</t>
  </si>
  <si>
    <t>Other Asian Countries</t>
  </si>
  <si>
    <t>รวมประเทศในเอเซีย</t>
  </si>
  <si>
    <t>สหรัฐอเมริกา</t>
  </si>
  <si>
    <t xml:space="preserve">U.S.A </t>
  </si>
  <si>
    <t>อังกฤษ</t>
  </si>
  <si>
    <t>England</t>
  </si>
  <si>
    <t>เยอรมันนี</t>
  </si>
  <si>
    <t>Germany</t>
  </si>
  <si>
    <t>อิตาลี</t>
  </si>
  <si>
    <t>Italy</t>
  </si>
  <si>
    <t>ออสเตรเลีย</t>
  </si>
  <si>
    <t>Australia</t>
  </si>
  <si>
    <t>ประเทศอื่นๆ</t>
  </si>
  <si>
    <t xml:space="preserve">Others </t>
  </si>
  <si>
    <t>รวมประเทศอื่นๆ</t>
  </si>
  <si>
    <t>รวมทั้งสิ้น</t>
  </si>
  <si>
    <t>Grand Total</t>
  </si>
  <si>
    <t>ที่มา           :  สำนักงานบริหารแรงงานไทยไปต่างประทศ กรมการจัดหางาน</t>
  </si>
  <si>
    <t>Source      :  Office of  Overseas Employment Administration, Department of Employment</t>
  </si>
  <si>
    <t>จำนวนคนงานไทยที่เดินทางไปทำงานต่างประเทศ จำแนกตามประเทศ เพศ และวิธีการเดินทางไปทำงาน  ทั่วราชอาณาจักร  ปี  2558</t>
  </si>
  <si>
    <t>NUMBER OF THAI WORKERS WORKING OVERSEAS, BY COUNTRIES, GENDER AND SENDING AGENCIES IN THE WHOLE KINGDOM, 2015</t>
  </si>
</sst>
</file>

<file path=xl/styles.xml><?xml version="1.0" encoding="utf-8"?>
<styleSheet xmlns="http://schemas.openxmlformats.org/spreadsheetml/2006/main">
  <fonts count="10">
    <font>
      <sz val="14"/>
      <name val="Cordia New"/>
      <charset val="222"/>
    </font>
    <font>
      <b/>
      <sz val="17"/>
      <name val="AngsanaUPC"/>
      <family val="1"/>
      <charset val="222"/>
    </font>
    <font>
      <sz val="17"/>
      <name val="AngsanaUPC"/>
      <family val="1"/>
      <charset val="222"/>
    </font>
    <font>
      <sz val="14"/>
      <name val="AngsanaUPC"/>
      <family val="1"/>
      <charset val="222"/>
    </font>
    <font>
      <b/>
      <sz val="15"/>
      <name val="AngsanaUPC"/>
      <family val="1"/>
      <charset val="222"/>
    </font>
    <font>
      <b/>
      <sz val="11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48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3" fillId="0" borderId="1" xfId="0" applyFont="1" applyBorder="1" applyAlignment="1">
      <alignment horizontal="left" indent="1"/>
    </xf>
    <xf numFmtId="3" fontId="6" fillId="3" borderId="1" xfId="0" applyNumberFormat="1" applyFont="1" applyFill="1" applyBorder="1"/>
    <xf numFmtId="3" fontId="3" fillId="0" borderId="1" xfId="0" applyNumberFormat="1" applyFont="1" applyBorder="1"/>
    <xf numFmtId="0" fontId="3" fillId="0" borderId="8" xfId="0" applyFont="1" applyBorder="1" applyAlignment="1">
      <alignment horizontal="left" indent="1"/>
    </xf>
    <xf numFmtId="3" fontId="6" fillId="3" borderId="8" xfId="0" applyNumberFormat="1" applyFont="1" applyFill="1" applyBorder="1"/>
    <xf numFmtId="3" fontId="3" fillId="0" borderId="8" xfId="0" applyNumberFormat="1" applyFont="1" applyBorder="1"/>
    <xf numFmtId="0" fontId="7" fillId="4" borderId="8" xfId="0" applyFont="1" applyFill="1" applyBorder="1" applyAlignment="1">
      <alignment horizontal="left" indent="1"/>
    </xf>
    <xf numFmtId="3" fontId="7" fillId="4" borderId="8" xfId="0" applyNumberFormat="1" applyFont="1" applyFill="1" applyBorder="1"/>
    <xf numFmtId="3" fontId="3" fillId="5" borderId="8" xfId="0" applyNumberFormat="1" applyFont="1" applyFill="1" applyBorder="1"/>
    <xf numFmtId="0" fontId="3" fillId="0" borderId="12" xfId="0" applyFont="1" applyBorder="1" applyAlignment="1">
      <alignment horizontal="left" indent="1"/>
    </xf>
    <xf numFmtId="3" fontId="6" fillId="3" borderId="12" xfId="0" applyNumberFormat="1" applyFont="1" applyFill="1" applyBorder="1"/>
    <xf numFmtId="3" fontId="3" fillId="0" borderId="12" xfId="0" applyNumberFormat="1" applyFont="1" applyBorder="1"/>
    <xf numFmtId="0" fontId="8" fillId="4" borderId="14" xfId="0" applyFont="1" applyFill="1" applyBorder="1" applyAlignment="1">
      <alignment horizontal="left" indent="1"/>
    </xf>
    <xf numFmtId="3" fontId="8" fillId="4" borderId="14" xfId="0" applyNumberFormat="1" applyFont="1" applyFill="1" applyBorder="1"/>
    <xf numFmtId="3" fontId="3" fillId="0" borderId="0" xfId="0" applyNumberFormat="1" applyFont="1"/>
  </cellXfs>
  <cellStyles count="2">
    <cellStyle name="Normal_Book2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A6"/>
    </sheetView>
  </sheetViews>
  <sheetFormatPr defaultColWidth="9" defaultRowHeight="21"/>
  <cols>
    <col min="1" max="1" width="26.28515625" style="3" customWidth="1"/>
    <col min="2" max="4" width="8" style="3" customWidth="1"/>
    <col min="5" max="5" width="9.42578125" style="3" customWidth="1"/>
    <col min="6" max="6" width="9.28515625" style="3" customWidth="1"/>
    <col min="7" max="16" width="8" style="3" customWidth="1"/>
    <col min="17" max="17" width="20.5703125" style="3" customWidth="1"/>
    <col min="18" max="16384" width="9" style="3"/>
  </cols>
  <sheetData>
    <row r="1" spans="1:17" s="2" customFormat="1" ht="25.5">
      <c r="A1" s="1" t="s">
        <v>68</v>
      </c>
    </row>
    <row r="2" spans="1:17" s="2" customFormat="1" ht="25.5">
      <c r="A2" s="1" t="s">
        <v>69</v>
      </c>
    </row>
    <row r="3" spans="1:17" ht="9.75" customHeight="1"/>
    <row r="4" spans="1:17" ht="47.25" customHeight="1">
      <c r="A4" s="4" t="s">
        <v>0</v>
      </c>
      <c r="B4" s="5" t="s">
        <v>1</v>
      </c>
      <c r="C4" s="6"/>
      <c r="D4" s="6"/>
      <c r="E4" s="5" t="s">
        <v>2</v>
      </c>
      <c r="F4" s="7"/>
      <c r="G4" s="5" t="s">
        <v>3</v>
      </c>
      <c r="H4" s="7"/>
      <c r="I4" s="8" t="s">
        <v>4</v>
      </c>
      <c r="J4" s="8"/>
      <c r="K4" s="9" t="s">
        <v>5</v>
      </c>
      <c r="L4" s="10"/>
      <c r="M4" s="10"/>
      <c r="N4" s="11"/>
      <c r="O4" s="8" t="s">
        <v>6</v>
      </c>
      <c r="P4" s="8"/>
      <c r="Q4" s="12"/>
    </row>
    <row r="5" spans="1:17" ht="48" customHeight="1">
      <c r="A5" s="13"/>
      <c r="B5" s="14"/>
      <c r="C5" s="15"/>
      <c r="D5" s="15"/>
      <c r="E5" s="14"/>
      <c r="F5" s="16"/>
      <c r="G5" s="14"/>
      <c r="H5" s="16"/>
      <c r="I5" s="17"/>
      <c r="J5" s="17"/>
      <c r="K5" s="18" t="s">
        <v>7</v>
      </c>
      <c r="L5" s="19"/>
      <c r="M5" s="18" t="s">
        <v>8</v>
      </c>
      <c r="N5" s="19"/>
      <c r="O5" s="17"/>
      <c r="P5" s="17"/>
      <c r="Q5" s="20" t="s">
        <v>9</v>
      </c>
    </row>
    <row r="6" spans="1:17" ht="41.25" customHeight="1">
      <c r="A6" s="13"/>
      <c r="B6" s="21" t="s">
        <v>10</v>
      </c>
      <c r="C6" s="22" t="s">
        <v>11</v>
      </c>
      <c r="D6" s="22" t="s">
        <v>12</v>
      </c>
      <c r="E6" s="22" t="s">
        <v>11</v>
      </c>
      <c r="F6" s="22" t="s">
        <v>12</v>
      </c>
      <c r="G6" s="22" t="s">
        <v>11</v>
      </c>
      <c r="H6" s="22" t="s">
        <v>12</v>
      </c>
      <c r="I6" s="22" t="s">
        <v>11</v>
      </c>
      <c r="J6" s="22" t="s">
        <v>12</v>
      </c>
      <c r="K6" s="22" t="s">
        <v>11</v>
      </c>
      <c r="L6" s="22" t="s">
        <v>12</v>
      </c>
      <c r="M6" s="22" t="s">
        <v>11</v>
      </c>
      <c r="N6" s="22" t="s">
        <v>12</v>
      </c>
      <c r="O6" s="22" t="s">
        <v>11</v>
      </c>
      <c r="P6" s="22" t="s">
        <v>12</v>
      </c>
      <c r="Q6" s="23"/>
    </row>
    <row r="7" spans="1:17">
      <c r="A7" s="24" t="s">
        <v>13</v>
      </c>
      <c r="B7" s="25">
        <f>SUM(C7:D7)</f>
        <v>332</v>
      </c>
      <c r="C7" s="25">
        <f>SUM(E7,G7,I7,K7,M7,O7)</f>
        <v>308</v>
      </c>
      <c r="D7" s="25">
        <f t="shared" ref="D7:D34" si="0">SUM(F7,H7,J7,L7,N7,P7)</f>
        <v>24</v>
      </c>
      <c r="E7" s="26">
        <v>0</v>
      </c>
      <c r="F7" s="26">
        <v>0</v>
      </c>
      <c r="G7" s="26">
        <v>308</v>
      </c>
      <c r="H7" s="26">
        <v>24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4" t="s">
        <v>14</v>
      </c>
    </row>
    <row r="8" spans="1:17">
      <c r="A8" s="27" t="s">
        <v>15</v>
      </c>
      <c r="B8" s="28">
        <f t="shared" ref="B8:B34" si="1">SUM(C8:D8)</f>
        <v>7144</v>
      </c>
      <c r="C8" s="28">
        <f t="shared" ref="C8:C34" si="2">SUM(E8,G8,I8,K8,M8,O8)</f>
        <v>6900</v>
      </c>
      <c r="D8" s="28">
        <f t="shared" si="0"/>
        <v>244</v>
      </c>
      <c r="E8" s="29">
        <v>82</v>
      </c>
      <c r="F8" s="29">
        <v>3</v>
      </c>
      <c r="G8" s="29">
        <v>1962</v>
      </c>
      <c r="H8" s="29">
        <v>126</v>
      </c>
      <c r="I8" s="29">
        <v>4856</v>
      </c>
      <c r="J8" s="29">
        <v>115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 t="s">
        <v>16</v>
      </c>
    </row>
    <row r="9" spans="1:17">
      <c r="A9" s="27" t="s">
        <v>17</v>
      </c>
      <c r="B9" s="28">
        <f t="shared" si="1"/>
        <v>2273</v>
      </c>
      <c r="C9" s="28">
        <f t="shared" si="2"/>
        <v>2067</v>
      </c>
      <c r="D9" s="28">
        <f t="shared" si="0"/>
        <v>206</v>
      </c>
      <c r="E9" s="29">
        <v>125</v>
      </c>
      <c r="F9" s="29">
        <v>63</v>
      </c>
      <c r="G9" s="29">
        <v>1298</v>
      </c>
      <c r="H9" s="29">
        <v>129</v>
      </c>
      <c r="I9" s="29">
        <v>0</v>
      </c>
      <c r="J9" s="29">
        <v>0</v>
      </c>
      <c r="K9" s="29">
        <v>130</v>
      </c>
      <c r="L9" s="29">
        <v>14</v>
      </c>
      <c r="M9" s="29">
        <v>1</v>
      </c>
      <c r="N9" s="29">
        <v>0</v>
      </c>
      <c r="O9" s="29">
        <v>513</v>
      </c>
      <c r="P9" s="29">
        <v>0</v>
      </c>
      <c r="Q9" s="27" t="s">
        <v>18</v>
      </c>
    </row>
    <row r="10" spans="1:17">
      <c r="A10" s="27" t="s">
        <v>19</v>
      </c>
      <c r="B10" s="28">
        <f t="shared" si="1"/>
        <v>853</v>
      </c>
      <c r="C10" s="28">
        <f t="shared" si="2"/>
        <v>330</v>
      </c>
      <c r="D10" s="28">
        <f t="shared" si="0"/>
        <v>523</v>
      </c>
      <c r="E10" s="29">
        <v>43</v>
      </c>
      <c r="F10" s="29">
        <v>66</v>
      </c>
      <c r="G10" s="29">
        <v>286</v>
      </c>
      <c r="H10" s="29">
        <v>457</v>
      </c>
      <c r="I10" s="29">
        <v>0</v>
      </c>
      <c r="J10" s="29">
        <v>0</v>
      </c>
      <c r="K10" s="29">
        <v>1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7" t="s">
        <v>20</v>
      </c>
    </row>
    <row r="11" spans="1:17">
      <c r="A11" s="27" t="s">
        <v>21</v>
      </c>
      <c r="B11" s="28">
        <f t="shared" si="1"/>
        <v>4623</v>
      </c>
      <c r="C11" s="28">
        <f t="shared" si="2"/>
        <v>3636</v>
      </c>
      <c r="D11" s="28">
        <f t="shared" si="0"/>
        <v>987</v>
      </c>
      <c r="E11" s="29">
        <v>396</v>
      </c>
      <c r="F11" s="29">
        <v>215</v>
      </c>
      <c r="G11" s="29">
        <v>2189</v>
      </c>
      <c r="H11" s="29">
        <v>772</v>
      </c>
      <c r="I11" s="29">
        <v>0</v>
      </c>
      <c r="J11" s="29">
        <v>0</v>
      </c>
      <c r="K11" s="29">
        <v>12</v>
      </c>
      <c r="L11" s="29">
        <v>0</v>
      </c>
      <c r="M11" s="29">
        <v>6</v>
      </c>
      <c r="N11" s="29">
        <v>0</v>
      </c>
      <c r="O11" s="29">
        <v>1033</v>
      </c>
      <c r="P11" s="29">
        <v>0</v>
      </c>
      <c r="Q11" s="27" t="s">
        <v>22</v>
      </c>
    </row>
    <row r="12" spans="1:17">
      <c r="A12" s="27" t="s">
        <v>23</v>
      </c>
      <c r="B12" s="28">
        <f t="shared" si="1"/>
        <v>2448</v>
      </c>
      <c r="C12" s="28">
        <f t="shared" si="2"/>
        <v>2253</v>
      </c>
      <c r="D12" s="28">
        <f t="shared" si="0"/>
        <v>195</v>
      </c>
      <c r="E12" s="29">
        <v>59</v>
      </c>
      <c r="F12" s="29">
        <v>54</v>
      </c>
      <c r="G12" s="29">
        <v>969</v>
      </c>
      <c r="H12" s="29">
        <v>140</v>
      </c>
      <c r="I12" s="29">
        <v>0</v>
      </c>
      <c r="J12" s="29">
        <v>0</v>
      </c>
      <c r="K12" s="29">
        <v>27</v>
      </c>
      <c r="L12" s="29">
        <v>0</v>
      </c>
      <c r="M12" s="29">
        <v>0</v>
      </c>
      <c r="N12" s="29">
        <v>0</v>
      </c>
      <c r="O12" s="29">
        <v>1198</v>
      </c>
      <c r="P12" s="29">
        <v>1</v>
      </c>
      <c r="Q12" s="27" t="s">
        <v>24</v>
      </c>
    </row>
    <row r="13" spans="1:17">
      <c r="A13" s="27" t="s">
        <v>25</v>
      </c>
      <c r="B13" s="28">
        <f t="shared" si="1"/>
        <v>810</v>
      </c>
      <c r="C13" s="28">
        <f t="shared" si="2"/>
        <v>427</v>
      </c>
      <c r="D13" s="28">
        <f t="shared" si="0"/>
        <v>383</v>
      </c>
      <c r="E13" s="29">
        <f>E14-SUM(E7:E12)</f>
        <v>58</v>
      </c>
      <c r="F13" s="29">
        <f t="shared" ref="F13:P13" si="3">F14-SUM(F7:F12)</f>
        <v>265</v>
      </c>
      <c r="G13" s="29">
        <f t="shared" si="3"/>
        <v>349</v>
      </c>
      <c r="H13" s="29">
        <f t="shared" si="3"/>
        <v>118</v>
      </c>
      <c r="I13" s="29">
        <f t="shared" si="3"/>
        <v>0</v>
      </c>
      <c r="J13" s="29">
        <f t="shared" si="3"/>
        <v>0</v>
      </c>
      <c r="K13" s="29">
        <f t="shared" si="3"/>
        <v>6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29">
        <f t="shared" si="3"/>
        <v>14</v>
      </c>
      <c r="P13" s="29">
        <f t="shared" si="3"/>
        <v>0</v>
      </c>
      <c r="Q13" s="27" t="s">
        <v>26</v>
      </c>
    </row>
    <row r="14" spans="1:17">
      <c r="A14" s="30" t="s">
        <v>27</v>
      </c>
      <c r="B14" s="31">
        <f t="shared" si="1"/>
        <v>18483</v>
      </c>
      <c r="C14" s="31">
        <f t="shared" si="2"/>
        <v>15921</v>
      </c>
      <c r="D14" s="31">
        <f t="shared" si="0"/>
        <v>2562</v>
      </c>
      <c r="E14" s="31">
        <v>763</v>
      </c>
      <c r="F14" s="31">
        <v>666</v>
      </c>
      <c r="G14" s="31">
        <v>7361</v>
      </c>
      <c r="H14" s="31">
        <v>1766</v>
      </c>
      <c r="I14" s="31">
        <v>4856</v>
      </c>
      <c r="J14" s="31">
        <v>115</v>
      </c>
      <c r="K14" s="31">
        <v>176</v>
      </c>
      <c r="L14" s="31">
        <v>14</v>
      </c>
      <c r="M14" s="31">
        <v>7</v>
      </c>
      <c r="N14" s="31">
        <v>0</v>
      </c>
      <c r="O14" s="31">
        <v>2758</v>
      </c>
      <c r="P14" s="31">
        <v>1</v>
      </c>
      <c r="Q14" s="30" t="s">
        <v>28</v>
      </c>
    </row>
    <row r="15" spans="1:17">
      <c r="A15" s="27" t="s">
        <v>29</v>
      </c>
      <c r="B15" s="28">
        <f>SUM(C15:D15)</f>
        <v>1</v>
      </c>
      <c r="C15" s="28">
        <f>SUM(E15,G15,I15,K15,M15,O15)</f>
        <v>1</v>
      </c>
      <c r="D15" s="28">
        <f>SUM(F15,H15,J15,L15,N15,P15)</f>
        <v>0</v>
      </c>
      <c r="E15" s="32">
        <v>0</v>
      </c>
      <c r="F15" s="32">
        <v>0</v>
      </c>
      <c r="G15" s="32">
        <v>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27" t="s">
        <v>30</v>
      </c>
    </row>
    <row r="16" spans="1:17">
      <c r="A16" s="27" t="s">
        <v>31</v>
      </c>
      <c r="B16" s="28">
        <f t="shared" si="1"/>
        <v>2778</v>
      </c>
      <c r="C16" s="28">
        <f t="shared" si="2"/>
        <v>2592</v>
      </c>
      <c r="D16" s="28">
        <f t="shared" si="0"/>
        <v>186</v>
      </c>
      <c r="E16" s="29">
        <f>E17-E15</f>
        <v>144</v>
      </c>
      <c r="F16" s="29">
        <f t="shared" ref="F16:P16" si="4">F17-F15</f>
        <v>14</v>
      </c>
      <c r="G16" s="29">
        <f t="shared" si="4"/>
        <v>1654</v>
      </c>
      <c r="H16" s="29">
        <f t="shared" si="4"/>
        <v>167</v>
      </c>
      <c r="I16" s="29">
        <f t="shared" si="4"/>
        <v>0</v>
      </c>
      <c r="J16" s="29">
        <f t="shared" si="4"/>
        <v>0</v>
      </c>
      <c r="K16" s="29">
        <f t="shared" si="4"/>
        <v>342</v>
      </c>
      <c r="L16" s="29">
        <f t="shared" si="4"/>
        <v>4</v>
      </c>
      <c r="M16" s="29">
        <f t="shared" si="4"/>
        <v>4</v>
      </c>
      <c r="N16" s="29">
        <f t="shared" si="4"/>
        <v>0</v>
      </c>
      <c r="O16" s="29">
        <f t="shared" si="4"/>
        <v>448</v>
      </c>
      <c r="P16" s="29">
        <f t="shared" si="4"/>
        <v>1</v>
      </c>
      <c r="Q16" s="27" t="s">
        <v>32</v>
      </c>
    </row>
    <row r="17" spans="1:17">
      <c r="A17" s="30" t="s">
        <v>33</v>
      </c>
      <c r="B17" s="31">
        <f t="shared" si="1"/>
        <v>2779</v>
      </c>
      <c r="C17" s="31">
        <f t="shared" si="2"/>
        <v>2593</v>
      </c>
      <c r="D17" s="31">
        <f t="shared" si="0"/>
        <v>186</v>
      </c>
      <c r="E17" s="31">
        <v>144</v>
      </c>
      <c r="F17" s="31">
        <v>14</v>
      </c>
      <c r="G17" s="31">
        <v>1655</v>
      </c>
      <c r="H17" s="31">
        <v>167</v>
      </c>
      <c r="I17" s="31">
        <v>0</v>
      </c>
      <c r="J17" s="31">
        <v>0</v>
      </c>
      <c r="K17" s="31">
        <v>342</v>
      </c>
      <c r="L17" s="31">
        <v>4</v>
      </c>
      <c r="M17" s="31">
        <v>4</v>
      </c>
      <c r="N17" s="31">
        <v>0</v>
      </c>
      <c r="O17" s="31">
        <v>448</v>
      </c>
      <c r="P17" s="31">
        <v>1</v>
      </c>
      <c r="Q17" s="30" t="s">
        <v>28</v>
      </c>
    </row>
    <row r="18" spans="1:17">
      <c r="A18" s="27" t="s">
        <v>34</v>
      </c>
      <c r="B18" s="28">
        <f t="shared" si="1"/>
        <v>3318</v>
      </c>
      <c r="C18" s="28">
        <f t="shared" si="2"/>
        <v>2547</v>
      </c>
      <c r="D18" s="28">
        <f t="shared" si="0"/>
        <v>771</v>
      </c>
      <c r="E18" s="29">
        <v>463</v>
      </c>
      <c r="F18" s="29">
        <v>113</v>
      </c>
      <c r="G18" s="29">
        <v>1317</v>
      </c>
      <c r="H18" s="29">
        <v>502</v>
      </c>
      <c r="I18" s="29">
        <v>3</v>
      </c>
      <c r="J18" s="29">
        <v>14</v>
      </c>
      <c r="K18" s="29">
        <v>437</v>
      </c>
      <c r="L18" s="29">
        <v>124</v>
      </c>
      <c r="M18" s="29">
        <v>52</v>
      </c>
      <c r="N18" s="29">
        <v>18</v>
      </c>
      <c r="O18" s="29">
        <v>275</v>
      </c>
      <c r="P18" s="29">
        <v>0</v>
      </c>
      <c r="Q18" s="27" t="s">
        <v>35</v>
      </c>
    </row>
    <row r="19" spans="1:17">
      <c r="A19" s="27" t="s">
        <v>36</v>
      </c>
      <c r="B19" s="28">
        <f t="shared" si="1"/>
        <v>7265</v>
      </c>
      <c r="C19" s="28">
        <f t="shared" si="2"/>
        <v>6864</v>
      </c>
      <c r="D19" s="28">
        <f t="shared" si="0"/>
        <v>401</v>
      </c>
      <c r="E19" s="29">
        <v>388</v>
      </c>
      <c r="F19" s="29">
        <v>13</v>
      </c>
      <c r="G19" s="29">
        <v>6225</v>
      </c>
      <c r="H19" s="29">
        <v>303</v>
      </c>
      <c r="I19" s="29">
        <v>0</v>
      </c>
      <c r="J19" s="29">
        <v>72</v>
      </c>
      <c r="K19" s="29">
        <v>74</v>
      </c>
      <c r="L19" s="29">
        <v>6</v>
      </c>
      <c r="M19" s="29">
        <v>70</v>
      </c>
      <c r="N19" s="29">
        <v>7</v>
      </c>
      <c r="O19" s="29">
        <v>107</v>
      </c>
      <c r="P19" s="29">
        <v>0</v>
      </c>
      <c r="Q19" s="27" t="s">
        <v>37</v>
      </c>
    </row>
    <row r="20" spans="1:17">
      <c r="A20" s="27" t="s">
        <v>38</v>
      </c>
      <c r="B20" s="28">
        <f t="shared" si="1"/>
        <v>1846</v>
      </c>
      <c r="C20" s="28">
        <f t="shared" si="2"/>
        <v>1511</v>
      </c>
      <c r="D20" s="28">
        <f t="shared" si="0"/>
        <v>335</v>
      </c>
      <c r="E20" s="29">
        <v>271</v>
      </c>
      <c r="F20" s="29">
        <v>64</v>
      </c>
      <c r="G20" s="29">
        <v>1123</v>
      </c>
      <c r="H20" s="29">
        <v>270</v>
      </c>
      <c r="I20" s="29">
        <v>1</v>
      </c>
      <c r="J20" s="29">
        <v>0</v>
      </c>
      <c r="K20" s="29">
        <v>47</v>
      </c>
      <c r="L20" s="29">
        <v>1</v>
      </c>
      <c r="M20" s="29">
        <v>0</v>
      </c>
      <c r="N20" s="29">
        <v>0</v>
      </c>
      <c r="O20" s="29">
        <v>69</v>
      </c>
      <c r="P20" s="29">
        <v>0</v>
      </c>
      <c r="Q20" s="27" t="s">
        <v>39</v>
      </c>
    </row>
    <row r="21" spans="1:17">
      <c r="A21" s="33" t="s">
        <v>40</v>
      </c>
      <c r="B21" s="34">
        <f t="shared" si="1"/>
        <v>2185</v>
      </c>
      <c r="C21" s="34">
        <f t="shared" si="2"/>
        <v>181</v>
      </c>
      <c r="D21" s="34">
        <f t="shared" si="0"/>
        <v>2004</v>
      </c>
      <c r="E21" s="35">
        <v>24</v>
      </c>
      <c r="F21" s="35">
        <v>502</v>
      </c>
      <c r="G21" s="35">
        <v>94</v>
      </c>
      <c r="H21" s="35">
        <v>1471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63</v>
      </c>
      <c r="P21" s="35">
        <v>31</v>
      </c>
      <c r="Q21" s="33" t="s">
        <v>41</v>
      </c>
    </row>
    <row r="22" spans="1:17">
      <c r="A22" s="24" t="s">
        <v>42</v>
      </c>
      <c r="B22" s="25">
        <f t="shared" si="1"/>
        <v>7705</v>
      </c>
      <c r="C22" s="25">
        <f t="shared" si="2"/>
        <v>4952</v>
      </c>
      <c r="D22" s="25">
        <f t="shared" si="0"/>
        <v>2753</v>
      </c>
      <c r="E22" s="26">
        <v>151</v>
      </c>
      <c r="F22" s="26">
        <v>97</v>
      </c>
      <c r="G22" s="26">
        <v>926</v>
      </c>
      <c r="H22" s="26">
        <v>319</v>
      </c>
      <c r="I22" s="26">
        <v>243</v>
      </c>
      <c r="J22" s="26">
        <v>33</v>
      </c>
      <c r="K22" s="26">
        <v>311</v>
      </c>
      <c r="L22" s="26">
        <v>101</v>
      </c>
      <c r="M22" s="26">
        <v>2151</v>
      </c>
      <c r="N22" s="26">
        <v>1178</v>
      </c>
      <c r="O22" s="26">
        <v>1170</v>
      </c>
      <c r="P22" s="26">
        <v>1025</v>
      </c>
      <c r="Q22" s="24" t="s">
        <v>43</v>
      </c>
    </row>
    <row r="23" spans="1:17">
      <c r="A23" s="27" t="s">
        <v>44</v>
      </c>
      <c r="B23" s="28">
        <f t="shared" si="1"/>
        <v>34738</v>
      </c>
      <c r="C23" s="28">
        <f t="shared" si="2"/>
        <v>29469</v>
      </c>
      <c r="D23" s="28">
        <f t="shared" si="0"/>
        <v>5269</v>
      </c>
      <c r="E23" s="29">
        <v>82</v>
      </c>
      <c r="F23" s="29">
        <v>90</v>
      </c>
      <c r="G23" s="29">
        <v>6530</v>
      </c>
      <c r="H23" s="29">
        <v>1020</v>
      </c>
      <c r="I23" s="29">
        <v>270</v>
      </c>
      <c r="J23" s="29">
        <v>144</v>
      </c>
      <c r="K23" s="29">
        <v>13</v>
      </c>
      <c r="L23" s="29">
        <v>1</v>
      </c>
      <c r="M23" s="29">
        <v>6</v>
      </c>
      <c r="N23" s="29">
        <v>0</v>
      </c>
      <c r="O23" s="29">
        <v>22568</v>
      </c>
      <c r="P23" s="29">
        <v>4014</v>
      </c>
      <c r="Q23" s="27" t="s">
        <v>45</v>
      </c>
    </row>
    <row r="24" spans="1:17">
      <c r="A24" s="27" t="s">
        <v>46</v>
      </c>
      <c r="B24" s="28">
        <f t="shared" si="1"/>
        <v>11382</v>
      </c>
      <c r="C24" s="28">
        <f t="shared" si="2"/>
        <v>9689</v>
      </c>
      <c r="D24" s="28">
        <f t="shared" si="0"/>
        <v>1693</v>
      </c>
      <c r="E24" s="29">
        <v>70</v>
      </c>
      <c r="F24" s="29">
        <v>22</v>
      </c>
      <c r="G24" s="29">
        <v>5163</v>
      </c>
      <c r="H24" s="29">
        <v>670</v>
      </c>
      <c r="I24" s="29">
        <v>4203</v>
      </c>
      <c r="J24" s="29">
        <v>913</v>
      </c>
      <c r="K24" s="29">
        <v>70</v>
      </c>
      <c r="L24" s="29">
        <v>71</v>
      </c>
      <c r="M24" s="29">
        <v>56</v>
      </c>
      <c r="N24" s="29">
        <v>17</v>
      </c>
      <c r="O24" s="29">
        <v>127</v>
      </c>
      <c r="P24" s="29">
        <v>0</v>
      </c>
      <c r="Q24" s="27" t="s">
        <v>47</v>
      </c>
    </row>
    <row r="25" spans="1:17">
      <c r="A25" s="27" t="s">
        <v>48</v>
      </c>
      <c r="B25" s="28">
        <f t="shared" si="1"/>
        <v>9800</v>
      </c>
      <c r="C25" s="28">
        <f t="shared" si="2"/>
        <v>8100</v>
      </c>
      <c r="D25" s="28">
        <f t="shared" si="0"/>
        <v>1700</v>
      </c>
      <c r="E25" s="29">
        <f>E26-SUM(E18:E24)</f>
        <v>977</v>
      </c>
      <c r="F25" s="29">
        <f t="shared" ref="F25:P25" si="5">F26-SUM(F18:F24)</f>
        <v>133</v>
      </c>
      <c r="G25" s="29">
        <f t="shared" si="5"/>
        <v>5085</v>
      </c>
      <c r="H25" s="29">
        <f t="shared" si="5"/>
        <v>657</v>
      </c>
      <c r="I25" s="29">
        <f t="shared" si="5"/>
        <v>0</v>
      </c>
      <c r="J25" s="29">
        <f t="shared" si="5"/>
        <v>3</v>
      </c>
      <c r="K25" s="29">
        <f t="shared" si="5"/>
        <v>1143</v>
      </c>
      <c r="L25" s="29">
        <f t="shared" si="5"/>
        <v>138</v>
      </c>
      <c r="M25" s="29">
        <f t="shared" si="5"/>
        <v>463</v>
      </c>
      <c r="N25" s="29">
        <f t="shared" si="5"/>
        <v>751</v>
      </c>
      <c r="O25" s="29">
        <f t="shared" si="5"/>
        <v>432</v>
      </c>
      <c r="P25" s="29">
        <f t="shared" si="5"/>
        <v>18</v>
      </c>
      <c r="Q25" s="27" t="s">
        <v>49</v>
      </c>
    </row>
    <row r="26" spans="1:17">
      <c r="A26" s="30" t="s">
        <v>50</v>
      </c>
      <c r="B26" s="31">
        <f t="shared" si="1"/>
        <v>78239</v>
      </c>
      <c r="C26" s="31">
        <f t="shared" si="2"/>
        <v>63313</v>
      </c>
      <c r="D26" s="31">
        <f t="shared" si="0"/>
        <v>14926</v>
      </c>
      <c r="E26" s="31">
        <v>2426</v>
      </c>
      <c r="F26" s="31">
        <v>1034</v>
      </c>
      <c r="G26" s="31">
        <v>26463</v>
      </c>
      <c r="H26" s="31">
        <v>5212</v>
      </c>
      <c r="I26" s="31">
        <v>4720</v>
      </c>
      <c r="J26" s="31">
        <v>1179</v>
      </c>
      <c r="K26" s="31">
        <v>2095</v>
      </c>
      <c r="L26" s="31">
        <v>442</v>
      </c>
      <c r="M26" s="31">
        <v>2798</v>
      </c>
      <c r="N26" s="31">
        <v>1971</v>
      </c>
      <c r="O26" s="31">
        <v>24811</v>
      </c>
      <c r="P26" s="31">
        <v>5088</v>
      </c>
      <c r="Q26" s="30" t="s">
        <v>28</v>
      </c>
    </row>
    <row r="27" spans="1:17">
      <c r="A27" s="27" t="s">
        <v>51</v>
      </c>
      <c r="B27" s="28">
        <f t="shared" si="1"/>
        <v>1986</v>
      </c>
      <c r="C27" s="28">
        <f t="shared" si="2"/>
        <v>1065</v>
      </c>
      <c r="D27" s="28">
        <f t="shared" si="0"/>
        <v>921</v>
      </c>
      <c r="E27" s="29">
        <v>64</v>
      </c>
      <c r="F27" s="29">
        <v>26</v>
      </c>
      <c r="G27" s="29">
        <v>869</v>
      </c>
      <c r="H27" s="29">
        <v>686</v>
      </c>
      <c r="I27" s="29">
        <v>0</v>
      </c>
      <c r="J27" s="29">
        <v>0</v>
      </c>
      <c r="K27" s="29">
        <v>31</v>
      </c>
      <c r="L27" s="29">
        <v>18</v>
      </c>
      <c r="M27" s="29">
        <v>40</v>
      </c>
      <c r="N27" s="29">
        <v>15</v>
      </c>
      <c r="O27" s="29">
        <v>61</v>
      </c>
      <c r="P27" s="29">
        <v>176</v>
      </c>
      <c r="Q27" s="27" t="s">
        <v>52</v>
      </c>
    </row>
    <row r="28" spans="1:17">
      <c r="A28" s="27" t="s">
        <v>53</v>
      </c>
      <c r="B28" s="28">
        <f t="shared" si="1"/>
        <v>609</v>
      </c>
      <c r="C28" s="28">
        <f t="shared" si="2"/>
        <v>335</v>
      </c>
      <c r="D28" s="28">
        <f t="shared" si="0"/>
        <v>274</v>
      </c>
      <c r="E28" s="29">
        <v>8</v>
      </c>
      <c r="F28" s="29">
        <v>10</v>
      </c>
      <c r="G28" s="29">
        <v>274</v>
      </c>
      <c r="H28" s="29">
        <v>190</v>
      </c>
      <c r="I28" s="29">
        <v>0</v>
      </c>
      <c r="J28" s="29">
        <v>0</v>
      </c>
      <c r="K28" s="29">
        <v>4</v>
      </c>
      <c r="L28" s="29">
        <v>2</v>
      </c>
      <c r="M28" s="29">
        <v>27</v>
      </c>
      <c r="N28" s="29">
        <v>35</v>
      </c>
      <c r="O28" s="29">
        <v>22</v>
      </c>
      <c r="P28" s="29">
        <v>37</v>
      </c>
      <c r="Q28" s="27" t="s">
        <v>54</v>
      </c>
    </row>
    <row r="29" spans="1:17">
      <c r="A29" s="27" t="s">
        <v>55</v>
      </c>
      <c r="B29" s="28">
        <f t="shared" si="1"/>
        <v>172</v>
      </c>
      <c r="C29" s="28">
        <f t="shared" si="2"/>
        <v>125</v>
      </c>
      <c r="D29" s="28">
        <f t="shared" si="0"/>
        <v>47</v>
      </c>
      <c r="E29" s="29">
        <v>51</v>
      </c>
      <c r="F29" s="29">
        <v>9</v>
      </c>
      <c r="G29" s="29">
        <v>69</v>
      </c>
      <c r="H29" s="29">
        <v>17</v>
      </c>
      <c r="I29" s="29">
        <v>0</v>
      </c>
      <c r="J29" s="29">
        <v>0</v>
      </c>
      <c r="K29" s="29">
        <v>0</v>
      </c>
      <c r="L29" s="29">
        <v>0</v>
      </c>
      <c r="M29" s="29">
        <v>5</v>
      </c>
      <c r="N29" s="29">
        <v>21</v>
      </c>
      <c r="O29" s="29">
        <v>0</v>
      </c>
      <c r="P29" s="29">
        <v>0</v>
      </c>
      <c r="Q29" s="27" t="s">
        <v>56</v>
      </c>
    </row>
    <row r="30" spans="1:17">
      <c r="A30" s="27" t="s">
        <v>57</v>
      </c>
      <c r="B30" s="28">
        <f t="shared" si="1"/>
        <v>240</v>
      </c>
      <c r="C30" s="28">
        <f t="shared" si="2"/>
        <v>144</v>
      </c>
      <c r="D30" s="28">
        <f t="shared" si="0"/>
        <v>96</v>
      </c>
      <c r="E30" s="29">
        <v>2</v>
      </c>
      <c r="F30" s="29">
        <v>5</v>
      </c>
      <c r="G30" s="29">
        <v>136</v>
      </c>
      <c r="H30" s="29">
        <v>82</v>
      </c>
      <c r="I30" s="29">
        <v>0</v>
      </c>
      <c r="J30" s="29">
        <v>0</v>
      </c>
      <c r="K30" s="29">
        <v>0</v>
      </c>
      <c r="L30" s="29">
        <v>9</v>
      </c>
      <c r="M30" s="29">
        <v>6</v>
      </c>
      <c r="N30" s="29">
        <v>0</v>
      </c>
      <c r="O30" s="29">
        <v>0</v>
      </c>
      <c r="P30" s="29">
        <v>0</v>
      </c>
      <c r="Q30" s="27" t="s">
        <v>58</v>
      </c>
    </row>
    <row r="31" spans="1:17">
      <c r="A31" s="27" t="s">
        <v>59</v>
      </c>
      <c r="B31" s="28">
        <f t="shared" si="1"/>
        <v>124</v>
      </c>
      <c r="C31" s="28">
        <f t="shared" si="2"/>
        <v>102</v>
      </c>
      <c r="D31" s="28">
        <f t="shared" si="0"/>
        <v>22</v>
      </c>
      <c r="E31" s="29">
        <v>21</v>
      </c>
      <c r="F31" s="29">
        <v>2</v>
      </c>
      <c r="G31" s="29">
        <v>63</v>
      </c>
      <c r="H31" s="29">
        <v>20</v>
      </c>
      <c r="I31" s="29">
        <v>0</v>
      </c>
      <c r="J31" s="29">
        <v>0</v>
      </c>
      <c r="K31" s="29">
        <v>17</v>
      </c>
      <c r="L31" s="29">
        <v>0</v>
      </c>
      <c r="M31" s="29">
        <v>1</v>
      </c>
      <c r="N31" s="29">
        <v>0</v>
      </c>
      <c r="O31" s="29">
        <v>0</v>
      </c>
      <c r="P31" s="29">
        <v>0</v>
      </c>
      <c r="Q31" s="27" t="s">
        <v>60</v>
      </c>
    </row>
    <row r="32" spans="1:17">
      <c r="A32" s="27" t="s">
        <v>61</v>
      </c>
      <c r="B32" s="28">
        <f t="shared" si="1"/>
        <v>14659</v>
      </c>
      <c r="C32" s="28">
        <f t="shared" si="2"/>
        <v>10834</v>
      </c>
      <c r="D32" s="28">
        <f t="shared" si="0"/>
        <v>3825</v>
      </c>
      <c r="E32" s="29">
        <v>4485</v>
      </c>
      <c r="F32" s="29">
        <v>2035</v>
      </c>
      <c r="G32" s="29">
        <v>1355</v>
      </c>
      <c r="H32" s="29">
        <v>1242</v>
      </c>
      <c r="I32" s="29">
        <v>0</v>
      </c>
      <c r="J32" s="29">
        <v>0</v>
      </c>
      <c r="K32" s="29">
        <v>4797</v>
      </c>
      <c r="L32" s="29">
        <v>468</v>
      </c>
      <c r="M32" s="29">
        <v>34</v>
      </c>
      <c r="N32" s="29">
        <v>11</v>
      </c>
      <c r="O32" s="29">
        <v>163</v>
      </c>
      <c r="P32" s="29">
        <v>69</v>
      </c>
      <c r="Q32" s="27" t="s">
        <v>62</v>
      </c>
    </row>
    <row r="33" spans="1:17">
      <c r="A33" s="30" t="s">
        <v>63</v>
      </c>
      <c r="B33" s="31">
        <f t="shared" si="1"/>
        <v>17790</v>
      </c>
      <c r="C33" s="31">
        <f t="shared" si="2"/>
        <v>12605</v>
      </c>
      <c r="D33" s="31">
        <f t="shared" si="0"/>
        <v>5185</v>
      </c>
      <c r="E33" s="31">
        <f>SUM(E27:E32)</f>
        <v>4631</v>
      </c>
      <c r="F33" s="31">
        <f t="shared" ref="F33:P33" si="6">SUM(F27:F32)</f>
        <v>2087</v>
      </c>
      <c r="G33" s="31">
        <f t="shared" si="6"/>
        <v>2766</v>
      </c>
      <c r="H33" s="31">
        <f t="shared" si="6"/>
        <v>2237</v>
      </c>
      <c r="I33" s="31">
        <f t="shared" si="6"/>
        <v>0</v>
      </c>
      <c r="J33" s="31">
        <f t="shared" si="6"/>
        <v>0</v>
      </c>
      <c r="K33" s="31">
        <f t="shared" si="6"/>
        <v>4849</v>
      </c>
      <c r="L33" s="31">
        <f t="shared" si="6"/>
        <v>497</v>
      </c>
      <c r="M33" s="31">
        <f t="shared" si="6"/>
        <v>113</v>
      </c>
      <c r="N33" s="31">
        <f t="shared" si="6"/>
        <v>82</v>
      </c>
      <c r="O33" s="31">
        <f t="shared" si="6"/>
        <v>246</v>
      </c>
      <c r="P33" s="31">
        <f t="shared" si="6"/>
        <v>282</v>
      </c>
      <c r="Q33" s="30" t="s">
        <v>28</v>
      </c>
    </row>
    <row r="34" spans="1:17" ht="23.25">
      <c r="A34" s="36" t="s">
        <v>64</v>
      </c>
      <c r="B34" s="37">
        <f t="shared" si="1"/>
        <v>117291</v>
      </c>
      <c r="C34" s="37">
        <f t="shared" si="2"/>
        <v>94432</v>
      </c>
      <c r="D34" s="37">
        <f t="shared" si="0"/>
        <v>22859</v>
      </c>
      <c r="E34" s="37">
        <f t="shared" ref="E34:P34" si="7">SUM(E14,E17,E26,E33)</f>
        <v>7964</v>
      </c>
      <c r="F34" s="37">
        <f t="shared" si="7"/>
        <v>3801</v>
      </c>
      <c r="G34" s="37">
        <f t="shared" si="7"/>
        <v>38245</v>
      </c>
      <c r="H34" s="37">
        <f t="shared" si="7"/>
        <v>9382</v>
      </c>
      <c r="I34" s="37">
        <f t="shared" si="7"/>
        <v>9576</v>
      </c>
      <c r="J34" s="37">
        <f t="shared" si="7"/>
        <v>1294</v>
      </c>
      <c r="K34" s="37">
        <f t="shared" si="7"/>
        <v>7462</v>
      </c>
      <c r="L34" s="37">
        <f t="shared" si="7"/>
        <v>957</v>
      </c>
      <c r="M34" s="37">
        <f t="shared" si="7"/>
        <v>2922</v>
      </c>
      <c r="N34" s="37">
        <f t="shared" si="7"/>
        <v>2053</v>
      </c>
      <c r="O34" s="37">
        <f t="shared" si="7"/>
        <v>28263</v>
      </c>
      <c r="P34" s="37">
        <f t="shared" si="7"/>
        <v>5372</v>
      </c>
      <c r="Q34" s="36" t="s">
        <v>65</v>
      </c>
    </row>
    <row r="35" spans="1:17">
      <c r="A35" s="3" t="s">
        <v>66</v>
      </c>
      <c r="B35" s="38"/>
    </row>
    <row r="36" spans="1:17">
      <c r="A36" s="3" t="s">
        <v>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8" spans="1:17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</sheetData>
  <mergeCells count="9">
    <mergeCell ref="O4:P5"/>
    <mergeCell ref="K5:L5"/>
    <mergeCell ref="M5:N5"/>
    <mergeCell ref="A4:A6"/>
    <mergeCell ref="B4:D5"/>
    <mergeCell ref="E4:F5"/>
    <mergeCell ref="G4:H5"/>
    <mergeCell ref="I4:J5"/>
    <mergeCell ref="K4:N4"/>
  </mergeCells>
  <printOptions horizontalCentered="1"/>
  <pageMargins left="0.4" right="0.19" top="1" bottom="1" header="0.5" footer="0.5"/>
  <pageSetup paperSize="9" scale="90" orientation="landscape" horizontalDpi="300" verticalDpi="300" r:id="rId1"/>
  <headerFooter alignWithMargins="0">
    <oddHeader>&amp;Cตารางที่ 3.3 (ต่อ) / TABLE 3.3 (Cont'd)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3.3</vt:lpstr>
      <vt:lpstr>'3.3'!Print_Titles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2016-06-06T08:12:00Z</dcterms:created>
  <dcterms:modified xsi:type="dcterms:W3CDTF">2016-06-06T08:12:50Z</dcterms:modified>
</cp:coreProperties>
</file>