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85" windowWidth="11970" windowHeight="3330" activeTab="6"/>
  </bookViews>
  <sheets>
    <sheet name="BKK" sheetId="1" r:id="rId1"/>
    <sheet name="DMK" sheetId="2" r:id="rId2"/>
    <sheet name="CNX" sheetId="3" r:id="rId3"/>
    <sheet name="HDY" sheetId="4" r:id="rId4"/>
    <sheet name="HKT" sheetId="5" r:id="rId5"/>
    <sheet name="CEI" sheetId="6" r:id="rId6"/>
    <sheet name="TOTAL" sheetId="7" r:id="rId7"/>
  </sheets>
  <definedNames>
    <definedName name="__123Graph_ACHART1" hidden="1">'DMK'!#REF!</definedName>
    <definedName name="__123Graph_ACHART2" hidden="1">'DMK'!#REF!</definedName>
    <definedName name="__123Graph_ACHART3" hidden="1">'DMK'!#REF!</definedName>
    <definedName name="__123Graph_BCHART1" hidden="1">'DMK'!#REF!</definedName>
    <definedName name="__123Graph_BCHART2" hidden="1">'DMK'!#REF!</definedName>
    <definedName name="__123Graph_BCHART3" hidden="1">'DMK'!#REF!</definedName>
    <definedName name="__123Graph_CCHART1" hidden="1">'DMK'!#REF!</definedName>
    <definedName name="__123Graph_CCHART2" hidden="1">'DMK'!#REF!</definedName>
    <definedName name="__123Graph_CCHART3" hidden="1">'DMK'!#REF!</definedName>
    <definedName name="__123Graph_XCHART1" hidden="1">'DMK'!#REF!</definedName>
    <definedName name="__123Graph_XCHART2" hidden="1">'DMK'!#REF!</definedName>
    <definedName name="__123Graph_XCHART3" hidden="1">'DMK'!#REF!</definedName>
    <definedName name="_xlnm.Print_Titles" localSheetId="5">'CEI'!$1:$1</definedName>
    <definedName name="_xlnm.Print_Titles" localSheetId="2">'CNX'!$1:$1</definedName>
    <definedName name="_xlnm.Print_Titles" localSheetId="3">'HDY'!$1:$1</definedName>
    <definedName name="_xlnm.Print_Titles" localSheetId="4">'HKT'!$1:$1</definedName>
    <definedName name="_xlnm.Print_Titles" localSheetId="6">'TOTAL'!$1:$1</definedName>
  </definedNames>
  <calcPr fullCalcOnLoad="1"/>
</workbook>
</file>

<file path=xl/sharedStrings.xml><?xml version="1.0" encoding="utf-8"?>
<sst xmlns="http://schemas.openxmlformats.org/spreadsheetml/2006/main" count="345" uniqueCount="27">
  <si>
    <t>INTERNATIONAL   TRAFFIC</t>
  </si>
  <si>
    <t>Aircraft</t>
  </si>
  <si>
    <t>PASSENGER</t>
  </si>
  <si>
    <t>YEAR</t>
  </si>
  <si>
    <t>Movements</t>
  </si>
  <si>
    <t>(%)</t>
  </si>
  <si>
    <t>Total</t>
  </si>
  <si>
    <t>Change</t>
  </si>
  <si>
    <t>DOMESTIC   TRAFFIC</t>
  </si>
  <si>
    <t>TOTAL   TRAFFIC  (INTERNATIONAL+DOMESTIC)</t>
  </si>
  <si>
    <t>INTERNATIONAL TRAFFIC</t>
  </si>
  <si>
    <t>DOMESTIC TRAFFIC</t>
  </si>
  <si>
    <t>TOTAL TRAFFIC  (INTERNATIONAL+DOMESTIC)</t>
  </si>
  <si>
    <t>TOTAL TRAFFIC (INTERNATIONAL+DOMESTIC)</t>
  </si>
  <si>
    <t>หมายเหตุ</t>
  </si>
  <si>
    <t>(Emb.+Disemb.)</t>
  </si>
  <si>
    <t>* สายการบินต้นทุนต่ำเริ่มให้บริการ Dec. 2003</t>
  </si>
  <si>
    <t>FISCAL</t>
  </si>
  <si>
    <t>SUVARNABHUMI  AIRPORT : LCCs</t>
  </si>
  <si>
    <t>DON MUEANG  INTERNATIONAL  AIRPORT : LCCs</t>
  </si>
  <si>
    <t>CHIANG MAI  INTERNATIONAL  AIRPORT : LCCs</t>
  </si>
  <si>
    <t>HAT YAI  INTERNATIONAL  AIRPORT : LCCs</t>
  </si>
  <si>
    <t>PHUKET  INTERNATIONAL  AIRPORT : LCCs</t>
  </si>
  <si>
    <t>CHIANG RAI  INTERNATIONAL  AIRPORT : LCCs</t>
  </si>
  <si>
    <t>Ratio</t>
  </si>
  <si>
    <t>LCCs / Total Traffic</t>
  </si>
  <si>
    <t>AIRPORTS  AUTHORITY  OF  THAILAND  (BKK ,DMK, CNX, HDY, HKT, CEI) : LCCs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</si>
</sst>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t&quot;£&quot;#,##0_);\(t&quot;£&quot;#,##0\)"/>
    <numFmt numFmtId="194" formatCode="t&quot;£&quot;#,##0_);[Red]\(t&quot;£&quot;#,##0\)"/>
    <numFmt numFmtId="195" formatCode="t&quot;£&quot;#,##0.00_);\(t&quot;£&quot;#,##0.00\)"/>
    <numFmt numFmtId="196" formatCode="t&quot;£&quot;#,##0.00_);[Red]\(t&quot;£&quot;#,##0.00\)"/>
    <numFmt numFmtId="197" formatCode="#,##0_);\(#,##0\)"/>
    <numFmt numFmtId="198" formatCode="0.00_)"/>
    <numFmt numFmtId="199" formatCode="mm/dd/yy_)"/>
    <numFmt numFmtId="200" formatCode="_-* #,##0.0_-;\-* #,##0.0_-;_-* &quot;-&quot;??_-;_-@_-"/>
    <numFmt numFmtId="201" formatCode="_-* #,##0_-;\-* #,##0_-;_-* &quot;-&quot;??_-;_-@_-"/>
    <numFmt numFmtId="202" formatCode="_-* #,##0.000_-;\-* #,##0.000_-;_-* &quot;-&quot;??_-;_-@_-"/>
    <numFmt numFmtId="203" formatCode="0.0_)"/>
    <numFmt numFmtId="204" formatCode="0.0%"/>
    <numFmt numFmtId="205" formatCode="_-* #,##0.0000_-;\-* #,##0.0000_-;_-* &quot;-&quot;??_-;_-@_-"/>
    <numFmt numFmtId="206" formatCode="_-* #,##0.00000_-;\-* #,##0.00000_-;_-* &quot;-&quot;??_-;_-@_-"/>
  </numFmts>
  <fonts count="54">
    <font>
      <sz val="10"/>
      <name val="Arial"/>
      <family val="2"/>
    </font>
    <font>
      <b/>
      <sz val="14"/>
      <name val="Poster Bodoni ATT"/>
      <family val="1"/>
    </font>
    <font>
      <b/>
      <sz val="10"/>
      <name val="Century Schoolbook"/>
      <family val="1"/>
    </font>
    <font>
      <sz val="10"/>
      <name val="Century Schoolbook"/>
      <family val="1"/>
    </font>
    <font>
      <b/>
      <u val="single"/>
      <sz val="8"/>
      <name val="Arial MT"/>
      <family val="2"/>
    </font>
    <font>
      <sz val="10"/>
      <name val="Arial MT"/>
      <family val="2"/>
    </font>
    <font>
      <b/>
      <u val="single"/>
      <sz val="16"/>
      <name val="AngsanaUPC"/>
      <family val="1"/>
    </font>
    <font>
      <b/>
      <sz val="18"/>
      <name val="AngsanaUPC"/>
      <family val="1"/>
    </font>
    <font>
      <sz val="10"/>
      <name val="Poster Bodoni ATT"/>
      <family val="1"/>
    </font>
    <font>
      <b/>
      <sz val="20"/>
      <name val="AngsanaUPC"/>
      <family val="1"/>
    </font>
    <font>
      <sz val="16"/>
      <name val="AngsanaUPC"/>
      <family val="1"/>
    </font>
    <font>
      <b/>
      <sz val="16"/>
      <name val="AngsanaUPC"/>
      <family val="1"/>
    </font>
    <font>
      <sz val="16"/>
      <name val="Poster Bodoni ATT"/>
      <family val="1"/>
    </font>
    <font>
      <sz val="16"/>
      <name val="Arial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color indexed="8"/>
      <name val="Arial"/>
      <family val="0"/>
    </font>
    <font>
      <sz val="6"/>
      <color indexed="8"/>
      <name val="-JS Wansika"/>
      <family val="0"/>
    </font>
    <font>
      <sz val="10"/>
      <color indexed="8"/>
      <name val="Arial MT"/>
      <family val="0"/>
    </font>
    <font>
      <sz val="9"/>
      <color indexed="8"/>
      <name val="Arial MT"/>
      <family val="0"/>
    </font>
    <font>
      <sz val="18"/>
      <color indexed="8"/>
      <name val="Arial MT"/>
      <family val="0"/>
    </font>
    <font>
      <sz val="9.2"/>
      <color indexed="8"/>
      <name val="Arial 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8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/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"/>
    </xf>
    <xf numFmtId="197" fontId="3" fillId="0" borderId="0" xfId="0" applyNumberFormat="1" applyFont="1" applyAlignment="1" applyProtection="1">
      <alignment/>
      <protection/>
    </xf>
    <xf numFmtId="198" fontId="3" fillId="0" borderId="0" xfId="0" applyNumberFormat="1" applyFont="1" applyAlignment="1" applyProtection="1">
      <alignment/>
      <protection/>
    </xf>
    <xf numFmtId="197" fontId="2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197" fontId="8" fillId="0" borderId="0" xfId="0" applyNumberFormat="1" applyFont="1" applyAlignment="1">
      <alignment/>
    </xf>
    <xf numFmtId="197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10" fillId="33" borderId="11" xfId="0" applyFont="1" applyFill="1" applyBorder="1" applyAlignment="1">
      <alignment/>
    </xf>
    <xf numFmtId="0" fontId="11" fillId="0" borderId="12" xfId="0" applyFont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0" fontId="10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10" fillId="0" borderId="0" xfId="0" applyFont="1" applyAlignment="1">
      <alignment/>
    </xf>
    <xf numFmtId="0" fontId="11" fillId="33" borderId="16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Continuous"/>
    </xf>
    <xf numFmtId="0" fontId="10" fillId="34" borderId="18" xfId="0" applyFont="1" applyFill="1" applyBorder="1" applyAlignment="1">
      <alignment horizontal="centerContinuous"/>
    </xf>
    <xf numFmtId="0" fontId="11" fillId="33" borderId="12" xfId="0" applyFont="1" applyFill="1" applyBorder="1" applyAlignment="1">
      <alignment horizontal="centerContinuous"/>
    </xf>
    <xf numFmtId="0" fontId="10" fillId="33" borderId="15" xfId="0" applyFont="1" applyFill="1" applyBorder="1" applyAlignment="1">
      <alignment horizontal="centerContinuous"/>
    </xf>
    <xf numFmtId="0" fontId="11" fillId="34" borderId="12" xfId="0" applyFont="1" applyFill="1" applyBorder="1" applyAlignment="1">
      <alignment horizontal="centerContinuous"/>
    </xf>
    <xf numFmtId="0" fontId="10" fillId="34" borderId="15" xfId="0" applyFont="1" applyFill="1" applyBorder="1" applyAlignment="1">
      <alignment horizontal="centerContinuous"/>
    </xf>
    <xf numFmtId="0" fontId="11" fillId="33" borderId="17" xfId="0" applyFont="1" applyFill="1" applyBorder="1" applyAlignment="1">
      <alignment horizontal="centerContinuous"/>
    </xf>
    <xf numFmtId="0" fontId="10" fillId="33" borderId="18" xfId="0" applyFont="1" applyFill="1" applyBorder="1" applyAlignment="1">
      <alignment horizontal="centerContinuous"/>
    </xf>
    <xf numFmtId="43" fontId="10" fillId="0" borderId="19" xfId="42" applyFont="1" applyBorder="1" applyAlignment="1" applyProtection="1">
      <alignment/>
      <protection/>
    </xf>
    <xf numFmtId="43" fontId="10" fillId="0" borderId="20" xfId="42" applyFont="1" applyBorder="1" applyAlignment="1" applyProtection="1">
      <alignment/>
      <protection/>
    </xf>
    <xf numFmtId="43" fontId="10" fillId="0" borderId="21" xfId="42" applyFont="1" applyBorder="1" applyAlignment="1" applyProtection="1">
      <alignment/>
      <protection/>
    </xf>
    <xf numFmtId="43" fontId="11" fillId="0" borderId="21" xfId="42" applyFont="1" applyFill="1" applyBorder="1" applyAlignment="1" applyProtection="1">
      <alignment/>
      <protection/>
    </xf>
    <xf numFmtId="43" fontId="10" fillId="0" borderId="16" xfId="42" applyFont="1" applyBorder="1" applyAlignment="1" applyProtection="1">
      <alignment/>
      <protection/>
    </xf>
    <xf numFmtId="43" fontId="10" fillId="0" borderId="11" xfId="42" applyFont="1" applyBorder="1" applyAlignment="1" applyProtection="1">
      <alignment/>
      <protection/>
    </xf>
    <xf numFmtId="43" fontId="10" fillId="0" borderId="22" xfId="42" applyFont="1" applyBorder="1" applyAlignment="1" applyProtection="1">
      <alignment/>
      <protection/>
    </xf>
    <xf numFmtId="43" fontId="10" fillId="0" borderId="23" xfId="42" applyFont="1" applyBorder="1" applyAlignment="1" applyProtection="1">
      <alignment/>
      <protection/>
    </xf>
    <xf numFmtId="43" fontId="11" fillId="0" borderId="20" xfId="42" applyFont="1" applyFill="1" applyBorder="1" applyAlignment="1" applyProtection="1">
      <alignment/>
      <protection/>
    </xf>
    <xf numFmtId="43" fontId="10" fillId="0" borderId="24" xfId="42" applyFont="1" applyBorder="1" applyAlignment="1" applyProtection="1">
      <alignment/>
      <protection/>
    </xf>
    <xf numFmtId="197" fontId="10" fillId="0" borderId="25" xfId="0" applyNumberFormat="1" applyFont="1" applyBorder="1" applyAlignment="1" applyProtection="1">
      <alignment/>
      <protection/>
    </xf>
    <xf numFmtId="43" fontId="10" fillId="0" borderId="26" xfId="42" applyFont="1" applyBorder="1" applyAlignment="1" applyProtection="1">
      <alignment/>
      <protection/>
    </xf>
    <xf numFmtId="43" fontId="10" fillId="0" borderId="27" xfId="42" applyFont="1" applyBorder="1" applyAlignment="1" applyProtection="1">
      <alignment/>
      <protection/>
    </xf>
    <xf numFmtId="201" fontId="10" fillId="0" borderId="27" xfId="42" applyNumberFormat="1" applyFont="1" applyFill="1" applyBorder="1" applyAlignment="1" applyProtection="1">
      <alignment/>
      <protection/>
    </xf>
    <xf numFmtId="197" fontId="10" fillId="0" borderId="28" xfId="0" applyNumberFormat="1" applyFont="1" applyBorder="1" applyAlignment="1" applyProtection="1">
      <alignment/>
      <protection/>
    </xf>
    <xf numFmtId="43" fontId="10" fillId="0" borderId="29" xfId="42" applyFont="1" applyBorder="1" applyAlignment="1" applyProtection="1">
      <alignment/>
      <protection/>
    </xf>
    <xf numFmtId="43" fontId="10" fillId="0" borderId="30" xfId="42" applyFont="1" applyBorder="1" applyAlignment="1" applyProtection="1">
      <alignment/>
      <protection/>
    </xf>
    <xf numFmtId="201" fontId="10" fillId="0" borderId="31" xfId="42" applyNumberFormat="1" applyFont="1" applyFill="1" applyBorder="1" applyAlignment="1" applyProtection="1">
      <alignment/>
      <protection/>
    </xf>
    <xf numFmtId="43" fontId="10" fillId="0" borderId="28" xfId="42" applyFont="1" applyBorder="1" applyAlignment="1" applyProtection="1">
      <alignment/>
      <protection/>
    </xf>
    <xf numFmtId="43" fontId="10" fillId="0" borderId="32" xfId="42" applyFont="1" applyBorder="1" applyAlignment="1" applyProtection="1">
      <alignment/>
      <protection/>
    </xf>
    <xf numFmtId="201" fontId="11" fillId="0" borderId="20" xfId="42" applyNumberFormat="1" applyFont="1" applyFill="1" applyBorder="1" applyAlignment="1" applyProtection="1">
      <alignment/>
      <protection/>
    </xf>
    <xf numFmtId="43" fontId="10" fillId="0" borderId="33" xfId="42" applyFont="1" applyBorder="1" applyAlignment="1" applyProtection="1">
      <alignment/>
      <protection/>
    </xf>
    <xf numFmtId="43" fontId="10" fillId="0" borderId="31" xfId="42" applyFont="1" applyBorder="1" applyAlignment="1" applyProtection="1">
      <alignment/>
      <protection/>
    </xf>
    <xf numFmtId="201" fontId="10" fillId="0" borderId="34" xfId="42" applyNumberFormat="1" applyFont="1" applyBorder="1" applyAlignment="1" applyProtection="1">
      <alignment/>
      <protection/>
    </xf>
    <xf numFmtId="201" fontId="10" fillId="0" borderId="35" xfId="42" applyNumberFormat="1" applyFont="1" applyBorder="1" applyAlignment="1" applyProtection="1">
      <alignment/>
      <protection/>
    </xf>
    <xf numFmtId="197" fontId="10" fillId="0" borderId="19" xfId="0" applyNumberFormat="1" applyFont="1" applyBorder="1" applyAlignment="1" applyProtection="1">
      <alignment/>
      <protection/>
    </xf>
    <xf numFmtId="197" fontId="10" fillId="35" borderId="21" xfId="0" applyNumberFormat="1" applyFont="1" applyFill="1" applyBorder="1" applyAlignment="1" applyProtection="1">
      <alignment/>
      <protection/>
    </xf>
    <xf numFmtId="197" fontId="10" fillId="0" borderId="36" xfId="0" applyNumberFormat="1" applyFont="1" applyBorder="1" applyAlignment="1" applyProtection="1">
      <alignment/>
      <protection/>
    </xf>
    <xf numFmtId="197" fontId="10" fillId="35" borderId="23" xfId="0" applyNumberFormat="1" applyFont="1" applyFill="1" applyBorder="1" applyAlignment="1" applyProtection="1">
      <alignment/>
      <protection/>
    </xf>
    <xf numFmtId="197" fontId="10" fillId="0" borderId="22" xfId="0" applyNumberFormat="1" applyFont="1" applyBorder="1" applyAlignment="1" applyProtection="1">
      <alignment/>
      <protection/>
    </xf>
    <xf numFmtId="197" fontId="10" fillId="35" borderId="20" xfId="0" applyNumberFormat="1" applyFont="1" applyFill="1" applyBorder="1" applyAlignment="1" applyProtection="1">
      <alignment/>
      <protection/>
    </xf>
    <xf numFmtId="197" fontId="10" fillId="35" borderId="27" xfId="0" applyNumberFormat="1" applyFont="1" applyFill="1" applyBorder="1" applyAlignment="1" applyProtection="1">
      <alignment/>
      <protection/>
    </xf>
    <xf numFmtId="197" fontId="10" fillId="35" borderId="31" xfId="0" applyNumberFormat="1" applyFont="1" applyFill="1" applyBorder="1" applyAlignment="1" applyProtection="1">
      <alignment/>
      <protection/>
    </xf>
    <xf numFmtId="43" fontId="10" fillId="35" borderId="21" xfId="42" applyFont="1" applyFill="1" applyBorder="1" applyAlignment="1" applyProtection="1">
      <alignment/>
      <protection/>
    </xf>
    <xf numFmtId="43" fontId="10" fillId="0" borderId="36" xfId="42" applyFont="1" applyBorder="1" applyAlignment="1" applyProtection="1">
      <alignment/>
      <protection/>
    </xf>
    <xf numFmtId="43" fontId="10" fillId="35" borderId="23" xfId="42" applyFont="1" applyFill="1" applyBorder="1" applyAlignment="1" applyProtection="1">
      <alignment/>
      <protection/>
    </xf>
    <xf numFmtId="43" fontId="10" fillId="35" borderId="20" xfId="42" applyFont="1" applyFill="1" applyBorder="1" applyAlignment="1" applyProtection="1">
      <alignment/>
      <protection/>
    </xf>
    <xf numFmtId="43" fontId="10" fillId="0" borderId="25" xfId="42" applyFont="1" applyBorder="1" applyAlignment="1" applyProtection="1">
      <alignment/>
      <protection/>
    </xf>
    <xf numFmtId="43" fontId="10" fillId="35" borderId="27" xfId="42" applyFont="1" applyFill="1" applyBorder="1" applyAlignment="1" applyProtection="1">
      <alignment/>
      <protection/>
    </xf>
    <xf numFmtId="43" fontId="10" fillId="35" borderId="31" xfId="42" applyFont="1" applyFill="1" applyBorder="1" applyAlignment="1" applyProtection="1">
      <alignment/>
      <protection/>
    </xf>
    <xf numFmtId="197" fontId="10" fillId="0" borderId="37" xfId="0" applyNumberFormat="1" applyFont="1" applyBorder="1" applyAlignment="1" applyProtection="1">
      <alignment/>
      <protection/>
    </xf>
    <xf numFmtId="0" fontId="11" fillId="0" borderId="32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33" borderId="38" xfId="0" applyFont="1" applyFill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35" borderId="2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33" borderId="38" xfId="0" applyFont="1" applyFill="1" applyBorder="1" applyAlignment="1">
      <alignment/>
    </xf>
    <xf numFmtId="0" fontId="10" fillId="35" borderId="18" xfId="0" applyFont="1" applyFill="1" applyBorder="1" applyAlignment="1">
      <alignment horizontal="center"/>
    </xf>
    <xf numFmtId="0" fontId="11" fillId="35" borderId="20" xfId="0" applyFont="1" applyFill="1" applyBorder="1" applyAlignment="1">
      <alignment horizontal="center"/>
    </xf>
    <xf numFmtId="0" fontId="11" fillId="35" borderId="18" xfId="0" applyFont="1" applyFill="1" applyBorder="1" applyAlignment="1">
      <alignment horizontal="center"/>
    </xf>
    <xf numFmtId="43" fontId="0" fillId="0" borderId="0" xfId="42" applyFont="1" applyAlignment="1">
      <alignment/>
    </xf>
    <xf numFmtId="43" fontId="10" fillId="0" borderId="39" xfId="42" applyFont="1" applyBorder="1" applyAlignment="1" applyProtection="1">
      <alignment/>
      <protection/>
    </xf>
    <xf numFmtId="43" fontId="10" fillId="0" borderId="40" xfId="42" applyFont="1" applyBorder="1" applyAlignment="1" applyProtection="1">
      <alignment/>
      <protection/>
    </xf>
    <xf numFmtId="10" fontId="10" fillId="0" borderId="27" xfId="57" applyNumberFormat="1" applyFont="1" applyBorder="1" applyAlignment="1" applyProtection="1">
      <alignment/>
      <protection/>
    </xf>
    <xf numFmtId="10" fontId="10" fillId="0" borderId="33" xfId="57" applyNumberFormat="1" applyFont="1" applyBorder="1" applyAlignment="1" applyProtection="1">
      <alignment/>
      <protection/>
    </xf>
    <xf numFmtId="10" fontId="10" fillId="0" borderId="30" xfId="57" applyNumberFormat="1" applyFont="1" applyBorder="1" applyAlignment="1" applyProtection="1">
      <alignment/>
      <protection/>
    </xf>
    <xf numFmtId="10" fontId="10" fillId="0" borderId="24" xfId="57" applyNumberFormat="1" applyFont="1" applyBorder="1" applyAlignment="1" applyProtection="1">
      <alignment/>
      <protection/>
    </xf>
    <xf numFmtId="10" fontId="10" fillId="0" borderId="16" xfId="57" applyNumberFormat="1" applyFont="1" applyBorder="1" applyAlignment="1" applyProtection="1">
      <alignment/>
      <protection/>
    </xf>
    <xf numFmtId="10" fontId="10" fillId="0" borderId="31" xfId="57" applyNumberFormat="1" applyFont="1" applyBorder="1" applyAlignment="1" applyProtection="1">
      <alignment/>
      <protection/>
    </xf>
    <xf numFmtId="10" fontId="10" fillId="0" borderId="23" xfId="57" applyNumberFormat="1" applyFont="1" applyBorder="1" applyAlignment="1" applyProtection="1">
      <alignment/>
      <protection/>
    </xf>
    <xf numFmtId="10" fontId="10" fillId="0" borderId="20" xfId="57" applyNumberFormat="1" applyFont="1" applyBorder="1" applyAlignment="1" applyProtection="1">
      <alignment/>
      <protection/>
    </xf>
    <xf numFmtId="10" fontId="10" fillId="0" borderId="11" xfId="57" applyNumberFormat="1" applyFont="1" applyBorder="1" applyAlignment="1" applyProtection="1">
      <alignment/>
      <protection/>
    </xf>
    <xf numFmtId="10" fontId="10" fillId="0" borderId="21" xfId="57" applyNumberFormat="1" applyFont="1" applyBorder="1" applyAlignment="1" applyProtection="1">
      <alignment/>
      <protection/>
    </xf>
    <xf numFmtId="0" fontId="11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Aircraft Movement</a:t>
            </a:r>
          </a:p>
        </c:rich>
      </c:tx>
      <c:layout/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International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DMK!#REF!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DMK!#REF!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Domestic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DMK!#REF!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DMK!#REF!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DMK!#REF!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DMK!#REF!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477820"/>
        <c:axId val="20538333"/>
      </c:lineChart>
      <c:catAx>
        <c:axId val="54477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0538333"/>
        <c:crosses val="autoZero"/>
        <c:auto val="1"/>
        <c:lblOffset val="100"/>
        <c:tickLblSkip val="1"/>
        <c:noMultiLvlLbl val="0"/>
      </c:catAx>
      <c:valAx>
        <c:axId val="20538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Movement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4778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Passenger Movements</a:t>
            </a:r>
          </a:p>
        </c:rich>
      </c:tx>
      <c:layout/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International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DMK!#REF!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DMK!#REF!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Domestic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DMK!#REF!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DMK!#REF!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DMK!#REF!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DMK!#REF!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0627270"/>
        <c:axId val="52992247"/>
      </c:lineChart>
      <c:catAx>
        <c:axId val="50627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2992247"/>
        <c:crosses val="autoZero"/>
        <c:auto val="1"/>
        <c:lblOffset val="100"/>
        <c:tickLblSkip val="1"/>
        <c:noMultiLvlLbl val="0"/>
      </c:catAx>
      <c:valAx>
        <c:axId val="52992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Passengers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6272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Freight Movements</a:t>
            </a:r>
          </a:p>
        </c:rich>
      </c:tx>
      <c:layout/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International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DMK!#REF!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DMK!#REF!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Domestic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DMK!#REF!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DMK!#REF!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DMK!#REF!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DMK!#REF!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168176"/>
        <c:axId val="64513585"/>
      </c:lineChart>
      <c:catAx>
        <c:axId val="7168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4513585"/>
        <c:crosses val="autoZero"/>
        <c:auto val="1"/>
        <c:lblOffset val="100"/>
        <c:tickLblSkip val="1"/>
        <c:noMultiLvlLbl val="0"/>
      </c:catAx>
      <c:valAx>
        <c:axId val="64513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Tonnes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1681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13</xdr:row>
      <xdr:rowOff>0</xdr:rowOff>
    </xdr:from>
    <xdr:to>
      <xdr:col>9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9629775" y="3124200"/>
        <a:ext cx="0" cy="106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9629775" y="3124200"/>
        <a:ext cx="0" cy="1066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17</xdr:row>
      <xdr:rowOff>0</xdr:rowOff>
    </xdr:to>
    <xdr:graphicFrame>
      <xdr:nvGraphicFramePr>
        <xdr:cNvPr id="3" name="Chart 3"/>
        <xdr:cNvGraphicFramePr/>
      </xdr:nvGraphicFramePr>
      <xdr:xfrm>
        <a:off x="9629775" y="3124200"/>
        <a:ext cx="0" cy="1066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1" width="12.7109375" style="15" customWidth="1"/>
    <col min="2" max="2" width="22.7109375" style="15" customWidth="1"/>
    <col min="3" max="3" width="10.7109375" style="15" customWidth="1"/>
    <col min="4" max="5" width="22.7109375" style="15" customWidth="1"/>
    <col min="6" max="6" width="10.7109375" style="15" customWidth="1"/>
    <col min="7" max="7" width="22.7109375" style="15" customWidth="1"/>
    <col min="8" max="16384" width="9.140625" style="15" customWidth="1"/>
  </cols>
  <sheetData>
    <row r="1" spans="1:7" s="21" customFormat="1" ht="29.25">
      <c r="A1" s="20" t="s">
        <v>18</v>
      </c>
      <c r="B1" s="20"/>
      <c r="C1" s="20"/>
      <c r="D1" s="20"/>
      <c r="E1" s="20"/>
      <c r="F1" s="20"/>
      <c r="G1" s="20"/>
    </row>
    <row r="2" spans="1:7" ht="4.5" customHeight="1" thickBot="1">
      <c r="A2" s="13"/>
      <c r="B2" s="14"/>
      <c r="C2" s="14"/>
      <c r="D2" s="14"/>
      <c r="E2" s="14"/>
      <c r="F2" s="14"/>
      <c r="G2" s="14"/>
    </row>
    <row r="3" spans="1:7" s="27" customFormat="1" ht="21" customHeight="1" thickBot="1" thickTop="1">
      <c r="A3" s="22"/>
      <c r="B3" s="23" t="s">
        <v>10</v>
      </c>
      <c r="C3" s="24"/>
      <c r="D3" s="24"/>
      <c r="E3" s="24"/>
      <c r="F3" s="25"/>
      <c r="G3" s="26"/>
    </row>
    <row r="4" spans="1:7" s="27" customFormat="1" ht="21" customHeight="1" thickBot="1" thickTop="1">
      <c r="A4" s="28" t="s">
        <v>17</v>
      </c>
      <c r="B4" s="29" t="s">
        <v>1</v>
      </c>
      <c r="C4" s="30"/>
      <c r="D4" s="30"/>
      <c r="E4" s="31" t="s">
        <v>2</v>
      </c>
      <c r="F4" s="32"/>
      <c r="G4" s="32"/>
    </row>
    <row r="5" spans="1:7" s="86" customFormat="1" ht="21" customHeight="1" thickTop="1">
      <c r="A5" s="28" t="s">
        <v>3</v>
      </c>
      <c r="B5" s="110" t="s">
        <v>4</v>
      </c>
      <c r="C5" s="83" t="s">
        <v>5</v>
      </c>
      <c r="D5" s="83" t="s">
        <v>24</v>
      </c>
      <c r="E5" s="84" t="s">
        <v>6</v>
      </c>
      <c r="F5" s="85" t="s">
        <v>5</v>
      </c>
      <c r="G5" s="83" t="s">
        <v>24</v>
      </c>
    </row>
    <row r="6" spans="1:7" s="86" customFormat="1" ht="21" customHeight="1" thickBot="1">
      <c r="A6" s="87"/>
      <c r="B6" s="111"/>
      <c r="C6" s="88" t="s">
        <v>7</v>
      </c>
      <c r="D6" s="88" t="s">
        <v>25</v>
      </c>
      <c r="E6" s="89" t="s">
        <v>15</v>
      </c>
      <c r="F6" s="90" t="s">
        <v>7</v>
      </c>
      <c r="G6" s="88" t="s">
        <v>25</v>
      </c>
    </row>
    <row r="7" spans="1:7" ht="18.75" customHeight="1" thickTop="1">
      <c r="A7" s="78">
        <v>2004</v>
      </c>
      <c r="B7" s="37">
        <v>0</v>
      </c>
      <c r="C7" s="38"/>
      <c r="D7" s="39"/>
      <c r="E7" s="40">
        <v>0</v>
      </c>
      <c r="F7" s="41">
        <v>0</v>
      </c>
      <c r="G7" s="42"/>
    </row>
    <row r="8" spans="1:7" ht="18.75" customHeight="1">
      <c r="A8" s="79">
        <v>2005</v>
      </c>
      <c r="B8" s="43">
        <v>0</v>
      </c>
      <c r="C8" s="44">
        <f>ROUND(IF(B7=0,0,((B8/B7)-1)*100),2)</f>
        <v>0</v>
      </c>
      <c r="D8" s="38"/>
      <c r="E8" s="45">
        <v>0</v>
      </c>
      <c r="F8" s="46">
        <f>ROUND(IF(E7=0,0,((E8/E7)-1)*100),2)</f>
        <v>0</v>
      </c>
      <c r="G8" s="46"/>
    </row>
    <row r="9" spans="1:7" ht="18.75" customHeight="1">
      <c r="A9" s="80">
        <v>2006</v>
      </c>
      <c r="B9" s="47">
        <v>312</v>
      </c>
      <c r="C9" s="48">
        <f>ROUND(IF(B8=0,0,((B9/B8)-1)*100),2)</f>
        <v>0</v>
      </c>
      <c r="D9" s="100">
        <v>0.20526315789473684</v>
      </c>
      <c r="E9" s="50">
        <v>28834</v>
      </c>
      <c r="F9" s="44">
        <f>ROUND(IF(E8=0,0,((E9/E8)-1)*100),2)</f>
        <v>0</v>
      </c>
      <c r="G9" s="103">
        <v>0.13017665993977398</v>
      </c>
    </row>
    <row r="10" spans="1:8" ht="18.75" customHeight="1">
      <c r="A10" s="80">
        <v>2007</v>
      </c>
      <c r="B10" s="47">
        <v>20130</v>
      </c>
      <c r="C10" s="98">
        <f>ROUND(IF(B9=0,0,((B10/B9)-1)*100),2)</f>
        <v>6351.92</v>
      </c>
      <c r="D10" s="100">
        <v>0.10517461179961964</v>
      </c>
      <c r="E10" s="50">
        <v>2259846</v>
      </c>
      <c r="F10" s="43">
        <f>ROUND(IF(E9=0,0,((E10/E9)-1)*100),2)</f>
        <v>7737.43</v>
      </c>
      <c r="G10" s="104">
        <v>0.06913160896950143</v>
      </c>
      <c r="H10" s="17"/>
    </row>
    <row r="11" spans="1:8" ht="18.75" customHeight="1">
      <c r="A11" s="80">
        <v>2008</v>
      </c>
      <c r="B11" s="47">
        <v>23330</v>
      </c>
      <c r="C11" s="99">
        <f>ROUND(IF(B10=0,0,((B11/B10)-1)*100),2)</f>
        <v>15.9</v>
      </c>
      <c r="D11" s="101">
        <v>0.11843902141852684</v>
      </c>
      <c r="E11" s="50">
        <v>2780570</v>
      </c>
      <c r="F11" s="74">
        <f>ROUND(IF(E10=0,0,((E11/E10)-1)*100),2)</f>
        <v>23.04</v>
      </c>
      <c r="G11" s="101">
        <v>0.08172056473204971</v>
      </c>
      <c r="H11" s="17"/>
    </row>
    <row r="12" spans="1:8" ht="18.75" customHeight="1" thickBot="1">
      <c r="A12" s="81">
        <v>2009</v>
      </c>
      <c r="B12" s="51">
        <v>23629</v>
      </c>
      <c r="C12" s="52">
        <f>ROUND(IF(B11=0,0,((B12/B11)-1)*100),2)</f>
        <v>1.28</v>
      </c>
      <c r="D12" s="102">
        <v>0.13433582535035107</v>
      </c>
      <c r="E12" s="54">
        <v>2727282</v>
      </c>
      <c r="F12" s="55">
        <f>ROUND(IF(E11=0,0,((E12/E11)-1)*100),2)</f>
        <v>-1.92</v>
      </c>
      <c r="G12" s="102">
        <v>0.0970349754102079</v>
      </c>
      <c r="H12" s="17"/>
    </row>
    <row r="13" ht="13.5" customHeight="1" thickBot="1" thickTop="1"/>
    <row r="14" spans="1:7" s="27" customFormat="1" ht="21" customHeight="1" thickBot="1" thickTop="1">
      <c r="A14" s="22"/>
      <c r="B14" s="23" t="s">
        <v>11</v>
      </c>
      <c r="C14" s="24"/>
      <c r="D14" s="24"/>
      <c r="E14" s="24"/>
      <c r="F14" s="25"/>
      <c r="G14" s="26"/>
    </row>
    <row r="15" spans="1:7" s="27" customFormat="1" ht="21" customHeight="1" thickBot="1" thickTop="1">
      <c r="A15" s="28" t="s">
        <v>17</v>
      </c>
      <c r="B15" s="33" t="s">
        <v>1</v>
      </c>
      <c r="C15" s="34"/>
      <c r="D15" s="34"/>
      <c r="E15" s="31" t="s">
        <v>2</v>
      </c>
      <c r="F15" s="32"/>
      <c r="G15" s="32"/>
    </row>
    <row r="16" spans="1:7" s="86" customFormat="1" ht="21" customHeight="1" thickTop="1">
      <c r="A16" s="28" t="s">
        <v>3</v>
      </c>
      <c r="B16" s="110" t="s">
        <v>4</v>
      </c>
      <c r="C16" s="83" t="s">
        <v>5</v>
      </c>
      <c r="D16" s="83" t="s">
        <v>24</v>
      </c>
      <c r="E16" s="84" t="s">
        <v>6</v>
      </c>
      <c r="F16" s="85" t="s">
        <v>5</v>
      </c>
      <c r="G16" s="83" t="s">
        <v>24</v>
      </c>
    </row>
    <row r="17" spans="1:7" s="86" customFormat="1" ht="21" customHeight="1" thickBot="1">
      <c r="A17" s="87"/>
      <c r="B17" s="111"/>
      <c r="C17" s="88" t="s">
        <v>7</v>
      </c>
      <c r="D17" s="88" t="s">
        <v>25</v>
      </c>
      <c r="E17" s="89" t="s">
        <v>15</v>
      </c>
      <c r="F17" s="90" t="s">
        <v>7</v>
      </c>
      <c r="G17" s="88" t="s">
        <v>25</v>
      </c>
    </row>
    <row r="18" spans="1:7" ht="18.75" customHeight="1" thickTop="1">
      <c r="A18" s="82">
        <v>2004</v>
      </c>
      <c r="B18" s="37">
        <v>0</v>
      </c>
      <c r="C18" s="39">
        <v>0</v>
      </c>
      <c r="D18" s="39"/>
      <c r="E18" s="40">
        <v>0</v>
      </c>
      <c r="F18" s="56">
        <v>0</v>
      </c>
      <c r="G18" s="42"/>
    </row>
    <row r="19" spans="1:7" ht="18.75" customHeight="1">
      <c r="A19" s="79">
        <v>2005</v>
      </c>
      <c r="B19" s="43">
        <v>0</v>
      </c>
      <c r="C19" s="38">
        <f>ROUND(IF(B18=0,0,((B19/B18)-1)*100),2)</f>
        <v>0</v>
      </c>
      <c r="D19" s="38"/>
      <c r="E19" s="57">
        <v>0</v>
      </c>
      <c r="F19" s="41">
        <f>ROUND(IF(E18=0,0,((E19/E18)-1)*100),2)</f>
        <v>0</v>
      </c>
      <c r="G19" s="46"/>
    </row>
    <row r="20" spans="1:7" ht="18.75" customHeight="1">
      <c r="A20" s="80">
        <v>2006</v>
      </c>
      <c r="B20" s="47">
        <v>420</v>
      </c>
      <c r="C20" s="49">
        <f>ROUND(IF(B19=0,0,((B20/B19)-1)*100),2)</f>
        <v>0</v>
      </c>
      <c r="D20" s="100">
        <v>0.42042042042042044</v>
      </c>
      <c r="E20" s="50">
        <v>39942</v>
      </c>
      <c r="F20" s="58">
        <f>ROUND(IF(E19=0,0,((E20/E19)-1)*100),2)</f>
        <v>0</v>
      </c>
      <c r="G20" s="103">
        <v>0.41397537415530034</v>
      </c>
    </row>
    <row r="21" spans="1:7" ht="18.75" customHeight="1">
      <c r="A21" s="80">
        <v>2007</v>
      </c>
      <c r="B21" s="47">
        <v>31494</v>
      </c>
      <c r="C21" s="49">
        <f>ROUND(IF(B20=0,0,((B21/B20)-1)*100),2)</f>
        <v>7398.57</v>
      </c>
      <c r="D21" s="100">
        <v>0.41352958941162565</v>
      </c>
      <c r="E21" s="50">
        <v>3613439</v>
      </c>
      <c r="F21" s="58">
        <f>ROUND(IF(E20=0,0,((E21/E20)-1)*100),2)</f>
        <v>8946.72</v>
      </c>
      <c r="G21" s="104">
        <v>0.39081299777178213</v>
      </c>
    </row>
    <row r="22" spans="1:7" ht="18.75" customHeight="1">
      <c r="A22" s="80">
        <v>2008</v>
      </c>
      <c r="B22" s="47">
        <v>20815</v>
      </c>
      <c r="C22" s="49">
        <f>ROUND(IF(B21=0,0,((B22/B21)-1)*100),2)</f>
        <v>-33.91</v>
      </c>
      <c r="D22" s="100">
        <v>0.351967398840021</v>
      </c>
      <c r="E22" s="50">
        <v>2440701</v>
      </c>
      <c r="F22" s="58">
        <f>ROUND(IF(E21=0,0,((E22/E21)-1)*100),2)</f>
        <v>-32.45</v>
      </c>
      <c r="G22" s="101">
        <v>0.34111270872477817</v>
      </c>
    </row>
    <row r="23" spans="1:7" ht="18.75" customHeight="1" thickBot="1">
      <c r="A23" s="81">
        <v>2009</v>
      </c>
      <c r="B23" s="51">
        <v>21424</v>
      </c>
      <c r="C23" s="59">
        <f>ROUND(IF(B22=0,0,((B23/B22)-1)*100),2)</f>
        <v>2.93</v>
      </c>
      <c r="D23" s="105">
        <v>0.324276870449695</v>
      </c>
      <c r="E23" s="54">
        <v>2610190</v>
      </c>
      <c r="F23" s="53">
        <f>ROUND(IF(E22=0,0,((E23/E22)-1)*100),2)</f>
        <v>6.94</v>
      </c>
      <c r="G23" s="102">
        <v>0.2918034465627162</v>
      </c>
    </row>
    <row r="24" ht="13.5" customHeight="1" thickBot="1" thickTop="1"/>
    <row r="25" spans="1:7" s="27" customFormat="1" ht="21" customHeight="1" thickBot="1" thickTop="1">
      <c r="A25" s="22"/>
      <c r="B25" s="23" t="s">
        <v>13</v>
      </c>
      <c r="C25" s="24"/>
      <c r="D25" s="24"/>
      <c r="E25" s="24"/>
      <c r="F25" s="25"/>
      <c r="G25" s="26"/>
    </row>
    <row r="26" spans="1:7" s="27" customFormat="1" ht="21" customHeight="1" thickBot="1" thickTop="1">
      <c r="A26" s="28" t="s">
        <v>17</v>
      </c>
      <c r="B26" s="33" t="s">
        <v>1</v>
      </c>
      <c r="C26" s="34"/>
      <c r="D26" s="34"/>
      <c r="E26" s="31" t="s">
        <v>2</v>
      </c>
      <c r="F26" s="32"/>
      <c r="G26" s="32"/>
    </row>
    <row r="27" spans="1:7" s="86" customFormat="1" ht="21" customHeight="1" thickTop="1">
      <c r="A27" s="28" t="s">
        <v>3</v>
      </c>
      <c r="B27" s="110" t="s">
        <v>4</v>
      </c>
      <c r="C27" s="83" t="s">
        <v>5</v>
      </c>
      <c r="D27" s="83" t="s">
        <v>24</v>
      </c>
      <c r="E27" s="84" t="s">
        <v>6</v>
      </c>
      <c r="F27" s="85" t="s">
        <v>5</v>
      </c>
      <c r="G27" s="83" t="s">
        <v>24</v>
      </c>
    </row>
    <row r="28" spans="1:7" s="86" customFormat="1" ht="21" customHeight="1" thickBot="1">
      <c r="A28" s="87"/>
      <c r="B28" s="111"/>
      <c r="C28" s="88" t="s">
        <v>7</v>
      </c>
      <c r="D28" s="88" t="s">
        <v>25</v>
      </c>
      <c r="E28" s="89" t="s">
        <v>15</v>
      </c>
      <c r="F28" s="90" t="s">
        <v>7</v>
      </c>
      <c r="G28" s="88" t="s">
        <v>25</v>
      </c>
    </row>
    <row r="29" spans="1:7" ht="18.75" customHeight="1" thickTop="1">
      <c r="A29" s="78">
        <v>2004</v>
      </c>
      <c r="B29" s="37">
        <v>0</v>
      </c>
      <c r="C29" s="39">
        <v>0</v>
      </c>
      <c r="D29" s="39"/>
      <c r="E29" s="40">
        <f aca="true" t="shared" si="0" ref="E29:E34">E7+E18</f>
        <v>0</v>
      </c>
      <c r="F29" s="56">
        <v>0</v>
      </c>
      <c r="G29" s="42"/>
    </row>
    <row r="30" spans="1:7" ht="18.75" customHeight="1">
      <c r="A30" s="79">
        <v>2005</v>
      </c>
      <c r="B30" s="43">
        <v>0</v>
      </c>
      <c r="C30" s="38">
        <f>ROUND(IF(B29=0,0,((B30/B29)-1)*100),2)</f>
        <v>0</v>
      </c>
      <c r="D30" s="38"/>
      <c r="E30" s="45">
        <f t="shared" si="0"/>
        <v>0</v>
      </c>
      <c r="F30" s="41">
        <f>ROUND(IF(E29=0,0,((E30/E29)-1)*100),2)</f>
        <v>0</v>
      </c>
      <c r="G30" s="103"/>
    </row>
    <row r="31" spans="1:7" ht="18.75" customHeight="1">
      <c r="A31" s="80">
        <v>2006</v>
      </c>
      <c r="B31" s="60">
        <f>B9+B20</f>
        <v>732</v>
      </c>
      <c r="C31" s="49">
        <f>ROUND(IF(B30=0,0,((B31/B30)-1)*100),2)</f>
        <v>0</v>
      </c>
      <c r="D31" s="100">
        <v>0.2905915045653037</v>
      </c>
      <c r="E31" s="50">
        <f t="shared" si="0"/>
        <v>68776</v>
      </c>
      <c r="F31" s="49">
        <f>ROUND(IF(E30=0,0,((E31/E30)-1)*100),2)</f>
        <v>0</v>
      </c>
      <c r="G31" s="103">
        <v>0.2162882921414038</v>
      </c>
    </row>
    <row r="32" spans="1:7" ht="18.75" customHeight="1">
      <c r="A32" s="80">
        <v>2007</v>
      </c>
      <c r="B32" s="60">
        <f>B10+B21</f>
        <v>51624</v>
      </c>
      <c r="C32" s="49">
        <f>ROUND(IF(B31=0,0,((B32/B31)-1)*100),2)</f>
        <v>6952.46</v>
      </c>
      <c r="D32" s="100">
        <v>0.19294724449178674</v>
      </c>
      <c r="E32" s="50">
        <f t="shared" si="0"/>
        <v>5873285</v>
      </c>
      <c r="F32" s="49">
        <f>ROUND(IF(E31=0,0,((E32/E31)-1)*100),2)</f>
        <v>8439.73</v>
      </c>
      <c r="G32" s="104">
        <v>0.14005689043244193</v>
      </c>
    </row>
    <row r="33" spans="1:7" ht="18.75" customHeight="1">
      <c r="A33" s="80">
        <v>2008</v>
      </c>
      <c r="B33" s="60">
        <f>B11+B22</f>
        <v>44145</v>
      </c>
      <c r="C33" s="49">
        <f>ROUND(IF(B32=0,0,((B33/B32)-1)*100),2)</f>
        <v>-14.49</v>
      </c>
      <c r="D33" s="100">
        <v>0.17236195815991068</v>
      </c>
      <c r="E33" s="50">
        <f t="shared" si="0"/>
        <v>5221271</v>
      </c>
      <c r="F33" s="49">
        <f>ROUND(IF(E32=0,0,((E33/E32)-1)*100),2)</f>
        <v>-11.1</v>
      </c>
      <c r="G33" s="101">
        <v>0.1267900238890021</v>
      </c>
    </row>
    <row r="34" spans="1:7" ht="18.75" customHeight="1" thickBot="1">
      <c r="A34" s="81">
        <v>2009</v>
      </c>
      <c r="B34" s="61">
        <f>B12+B23</f>
        <v>45053</v>
      </c>
      <c r="C34" s="59">
        <f>ROUND(IF(B33=0,0,((B34/B33)-1)*100),2)</f>
        <v>2.06</v>
      </c>
      <c r="D34" s="105">
        <v>0.1861986592936081</v>
      </c>
      <c r="E34" s="54">
        <f t="shared" si="0"/>
        <v>5337472</v>
      </c>
      <c r="F34" s="59">
        <f>ROUND(IF(E33=0,0,((E34/E33)-1)*100),2)</f>
        <v>2.23</v>
      </c>
      <c r="G34" s="102">
        <v>0.14405664507033686</v>
      </c>
    </row>
    <row r="35" ht="13.5" thickTop="1"/>
  </sheetData>
  <sheetProtection/>
  <mergeCells count="3">
    <mergeCell ref="B5:B6"/>
    <mergeCell ref="B16:B17"/>
    <mergeCell ref="B27:B2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9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38"/>
  <sheetViews>
    <sheetView defaultGridColor="0" zoomScalePageLayoutView="0" colorId="22" workbookViewId="0" topLeftCell="A15">
      <selection activeCell="G31" sqref="G31"/>
    </sheetView>
  </sheetViews>
  <sheetFormatPr defaultColWidth="9.7109375" defaultRowHeight="12.75"/>
  <cols>
    <col min="1" max="1" width="12.7109375" style="0" customWidth="1"/>
    <col min="2" max="2" width="22.7109375" style="0" customWidth="1"/>
    <col min="3" max="3" width="10.7109375" style="0" customWidth="1"/>
    <col min="4" max="5" width="22.7109375" style="0" customWidth="1"/>
    <col min="6" max="6" width="10.7109375" style="0" customWidth="1"/>
    <col min="7" max="7" width="22.7109375" style="0" customWidth="1"/>
  </cols>
  <sheetData>
    <row r="1" spans="1:7" s="21" customFormat="1" ht="29.25">
      <c r="A1" s="20" t="s">
        <v>19</v>
      </c>
      <c r="B1" s="20"/>
      <c r="C1" s="20"/>
      <c r="D1" s="20"/>
      <c r="E1" s="20"/>
      <c r="F1" s="20"/>
      <c r="G1" s="20"/>
    </row>
    <row r="2" spans="1:7" ht="6" customHeight="1" thickBot="1">
      <c r="A2" s="1"/>
      <c r="B2" s="2"/>
      <c r="C2" s="2"/>
      <c r="D2" s="2"/>
      <c r="E2" s="2"/>
      <c r="F2" s="2"/>
      <c r="G2" s="2"/>
    </row>
    <row r="3" spans="1:7" s="27" customFormat="1" ht="21" customHeight="1" thickBot="1" thickTop="1">
      <c r="A3" s="22"/>
      <c r="B3" s="23" t="s">
        <v>0</v>
      </c>
      <c r="C3" s="24"/>
      <c r="D3" s="24"/>
      <c r="E3" s="24"/>
      <c r="F3" s="26"/>
      <c r="G3" s="26"/>
    </row>
    <row r="4" spans="1:7" s="27" customFormat="1" ht="21" customHeight="1" thickBot="1" thickTop="1">
      <c r="A4" s="28" t="s">
        <v>17</v>
      </c>
      <c r="B4" s="35" t="s">
        <v>1</v>
      </c>
      <c r="C4" s="36"/>
      <c r="D4" s="36"/>
      <c r="E4" s="31" t="s">
        <v>2</v>
      </c>
      <c r="F4" s="32"/>
      <c r="G4" s="32"/>
    </row>
    <row r="5" spans="1:7" s="92" customFormat="1" ht="21" customHeight="1" thickTop="1">
      <c r="A5" s="28" t="s">
        <v>3</v>
      </c>
      <c r="B5" s="110" t="s">
        <v>4</v>
      </c>
      <c r="C5" s="83" t="s">
        <v>5</v>
      </c>
      <c r="D5" s="83" t="s">
        <v>24</v>
      </c>
      <c r="E5" s="95" t="s">
        <v>6</v>
      </c>
      <c r="F5" s="85" t="s">
        <v>5</v>
      </c>
      <c r="G5" s="83" t="s">
        <v>24</v>
      </c>
    </row>
    <row r="6" spans="1:7" s="92" customFormat="1" ht="21" customHeight="1" thickBot="1">
      <c r="A6" s="93"/>
      <c r="B6" s="111"/>
      <c r="C6" s="88" t="s">
        <v>7</v>
      </c>
      <c r="D6" s="88" t="s">
        <v>25</v>
      </c>
      <c r="E6" s="96" t="s">
        <v>15</v>
      </c>
      <c r="F6" s="90" t="s">
        <v>7</v>
      </c>
      <c r="G6" s="88" t="s">
        <v>25</v>
      </c>
    </row>
    <row r="7" spans="1:7" ht="18.75" customHeight="1" thickTop="1">
      <c r="A7" s="82">
        <v>2004</v>
      </c>
      <c r="B7" s="64">
        <f>3053</f>
        <v>3053</v>
      </c>
      <c r="C7" s="44">
        <v>0</v>
      </c>
      <c r="D7" s="106">
        <v>0.019181955265141996</v>
      </c>
      <c r="E7" s="65">
        <f>312534</f>
        <v>312534</v>
      </c>
      <c r="F7" s="44">
        <v>0</v>
      </c>
      <c r="G7" s="108">
        <v>0.011639896389749082</v>
      </c>
    </row>
    <row r="8" spans="1:8" ht="18.75" customHeight="1">
      <c r="A8" s="82">
        <v>2005</v>
      </c>
      <c r="B8" s="64">
        <f>12601</f>
        <v>12601</v>
      </c>
      <c r="C8" s="44">
        <f>ROUND(IF(B7=0,0,((B8/B7)-1)*100),2)</f>
        <v>312.74</v>
      </c>
      <c r="D8" s="106">
        <v>0.0717842087273556</v>
      </c>
      <c r="E8" s="65">
        <f>1249926</f>
        <v>1249926</v>
      </c>
      <c r="F8" s="44">
        <f>ROUND(IF(E7=0,0,((E8/E7)-1)*100),2)</f>
        <v>299.93</v>
      </c>
      <c r="G8" s="103">
        <v>0.044029051735965746</v>
      </c>
      <c r="H8" s="18"/>
    </row>
    <row r="9" spans="1:7" ht="18.75" customHeight="1">
      <c r="A9" s="79">
        <v>2006</v>
      </c>
      <c r="B9" s="66">
        <f>14331</f>
        <v>14331</v>
      </c>
      <c r="C9" s="38">
        <f>ROUND(IF(B8=0,0,((B9/B8)-1)*100),2)</f>
        <v>13.73</v>
      </c>
      <c r="D9" s="107">
        <v>0.07933590571145446</v>
      </c>
      <c r="E9" s="67">
        <f>1647425</f>
        <v>1647425</v>
      </c>
      <c r="F9" s="38">
        <f>ROUND(IF(E8=0,0,((E9/E8)-1)*100),2)</f>
        <v>31.8</v>
      </c>
      <c r="G9" s="103">
        <v>0.053350328061973006</v>
      </c>
    </row>
    <row r="10" spans="1:7" ht="18.75" customHeight="1">
      <c r="A10" s="80">
        <v>2007</v>
      </c>
      <c r="B10" s="74">
        <v>0</v>
      </c>
      <c r="C10" s="49">
        <f>ROUND(IF(B9=0,0,((B10/B9)-1)*100),2)</f>
        <v>-100</v>
      </c>
      <c r="D10" s="49">
        <v>0</v>
      </c>
      <c r="E10" s="75">
        <v>0</v>
      </c>
      <c r="F10" s="49">
        <f>ROUND(IF(E9=0,0,((E10/E9)-1)*100),2)</f>
        <v>-100</v>
      </c>
      <c r="G10" s="46">
        <v>0</v>
      </c>
    </row>
    <row r="11" spans="1:7" ht="18.75" customHeight="1">
      <c r="A11" s="80">
        <v>2008</v>
      </c>
      <c r="B11" s="74">
        <v>0</v>
      </c>
      <c r="C11" s="49">
        <f>ROUND(IF(B10=0,0,((B11/B10)-1)*100),2)</f>
        <v>0</v>
      </c>
      <c r="D11" s="49">
        <v>0</v>
      </c>
      <c r="E11" s="75">
        <v>0</v>
      </c>
      <c r="F11" s="49">
        <f>ROUND(IF(E10=0,0,((E11/E10)-1)*100),2)</f>
        <v>0</v>
      </c>
      <c r="G11" s="58">
        <v>0</v>
      </c>
    </row>
    <row r="12" spans="1:7" ht="18.75" customHeight="1" thickBot="1">
      <c r="A12" s="81">
        <v>2009</v>
      </c>
      <c r="B12" s="55">
        <v>0</v>
      </c>
      <c r="C12" s="59">
        <f>ROUND(IF(B11=0,0,((B12/B11)-1)*100),2)</f>
        <v>0</v>
      </c>
      <c r="D12" s="59">
        <v>0</v>
      </c>
      <c r="E12" s="76">
        <v>0</v>
      </c>
      <c r="F12" s="59">
        <f>ROUND(IF(E11=0,0,((E12/E11)-1)*100),2)</f>
        <v>0</v>
      </c>
      <c r="G12" s="53">
        <v>0</v>
      </c>
    </row>
    <row r="13" spans="1:7" ht="14.25" thickBot="1" thickTop="1">
      <c r="A13" s="3"/>
      <c r="B13" s="4"/>
      <c r="C13" s="5"/>
      <c r="D13" s="5"/>
      <c r="E13" s="6"/>
      <c r="F13" s="5"/>
      <c r="G13" s="5"/>
    </row>
    <row r="14" spans="1:7" s="27" customFormat="1" ht="21" customHeight="1" thickBot="1" thickTop="1">
      <c r="A14" s="22"/>
      <c r="B14" s="23" t="s">
        <v>8</v>
      </c>
      <c r="C14" s="24"/>
      <c r="D14" s="24"/>
      <c r="E14" s="24"/>
      <c r="F14" s="26"/>
      <c r="G14" s="26"/>
    </row>
    <row r="15" spans="1:7" s="27" customFormat="1" ht="21" customHeight="1" thickBot="1" thickTop="1">
      <c r="A15" s="28" t="s">
        <v>17</v>
      </c>
      <c r="B15" s="31" t="s">
        <v>1</v>
      </c>
      <c r="C15" s="32"/>
      <c r="D15" s="32"/>
      <c r="E15" s="31" t="s">
        <v>2</v>
      </c>
      <c r="F15" s="32"/>
      <c r="G15" s="32"/>
    </row>
    <row r="16" spans="1:7" s="92" customFormat="1" ht="21" customHeight="1" thickTop="1">
      <c r="A16" s="28" t="s">
        <v>3</v>
      </c>
      <c r="B16" s="110" t="s">
        <v>4</v>
      </c>
      <c r="C16" s="83" t="s">
        <v>5</v>
      </c>
      <c r="D16" s="83" t="s">
        <v>24</v>
      </c>
      <c r="E16" s="95" t="s">
        <v>6</v>
      </c>
      <c r="F16" s="85" t="s">
        <v>5</v>
      </c>
      <c r="G16" s="83" t="s">
        <v>24</v>
      </c>
    </row>
    <row r="17" spans="1:7" s="92" customFormat="1" ht="21" customHeight="1" thickBot="1">
      <c r="A17" s="93"/>
      <c r="B17" s="111"/>
      <c r="C17" s="88" t="s">
        <v>7</v>
      </c>
      <c r="D17" s="88" t="s">
        <v>25</v>
      </c>
      <c r="E17" s="96" t="s">
        <v>15</v>
      </c>
      <c r="F17" s="90" t="s">
        <v>7</v>
      </c>
      <c r="G17" s="88" t="s">
        <v>25</v>
      </c>
    </row>
    <row r="18" spans="1:7" ht="18.75" customHeight="1" thickTop="1">
      <c r="A18" s="82">
        <v>2004</v>
      </c>
      <c r="B18" s="64">
        <v>10028</v>
      </c>
      <c r="C18" s="44">
        <v>0</v>
      </c>
      <c r="D18" s="106">
        <v>0.13625</v>
      </c>
      <c r="E18" s="65">
        <v>1243945</v>
      </c>
      <c r="F18" s="44">
        <v>0</v>
      </c>
      <c r="G18" s="108">
        <v>0.130752098511557</v>
      </c>
    </row>
    <row r="19" spans="1:7" ht="18.75" customHeight="1">
      <c r="A19" s="82">
        <v>2005</v>
      </c>
      <c r="B19" s="64">
        <v>24607</v>
      </c>
      <c r="C19" s="44">
        <f>ROUND(IF(B18=0,0,((B19/B18)-1)*100),2)</f>
        <v>145.38</v>
      </c>
      <c r="D19" s="106">
        <v>0.2746868790605256</v>
      </c>
      <c r="E19" s="65">
        <v>3010935</v>
      </c>
      <c r="F19" s="44">
        <f>ROUND(IF(E18=0,0,((E19/E18)-1)*100),2)</f>
        <v>142.05</v>
      </c>
      <c r="G19" s="103">
        <v>0.2867403122346571</v>
      </c>
    </row>
    <row r="20" spans="1:7" ht="18.75" customHeight="1">
      <c r="A20" s="79">
        <v>2006</v>
      </c>
      <c r="B20" s="66">
        <v>33331</v>
      </c>
      <c r="C20" s="38">
        <f>ROUND(IF(B19=0,0,((B20/B19)-1)*100),2)</f>
        <v>35.45</v>
      </c>
      <c r="D20" s="107">
        <v>0.3416881945298725</v>
      </c>
      <c r="E20" s="67">
        <v>3903362</v>
      </c>
      <c r="F20" s="38">
        <f>ROUND(IF(E19=0,0,((E20/E19)-1)*100),2)</f>
        <v>29.64</v>
      </c>
      <c r="G20" s="103">
        <v>0.34965972476278556</v>
      </c>
    </row>
    <row r="21" spans="1:7" ht="18.75" customHeight="1">
      <c r="A21" s="80">
        <v>2007</v>
      </c>
      <c r="B21" s="47">
        <v>14669</v>
      </c>
      <c r="C21" s="49">
        <f>ROUND(IF(B20=0,0,((B21/B20)-1)*100),2)</f>
        <v>-55.99</v>
      </c>
      <c r="D21" s="100">
        <v>0.384448055351714</v>
      </c>
      <c r="E21" s="68">
        <v>1699953</v>
      </c>
      <c r="F21" s="49">
        <f>ROUND(IF(E20=0,0,((E21/E20)-1)*100),2)</f>
        <v>-56.45</v>
      </c>
      <c r="G21" s="103">
        <v>0.5349404437485131</v>
      </c>
    </row>
    <row r="22" spans="1:7" ht="18.75" customHeight="1">
      <c r="A22" s="80">
        <v>2008</v>
      </c>
      <c r="B22" s="47">
        <v>24051</v>
      </c>
      <c r="C22" s="49">
        <f>ROUND(IF(B21=0,0,((B22/B21)-1)*100),2)</f>
        <v>63.96</v>
      </c>
      <c r="D22" s="100">
        <v>0.4555890208558277</v>
      </c>
      <c r="E22" s="68">
        <v>2865726</v>
      </c>
      <c r="F22" s="49">
        <f>ROUND(IF(E21=0,0,((E22/E21)-1)*100),2)</f>
        <v>68.58</v>
      </c>
      <c r="G22" s="101">
        <v>0.5007383364077693</v>
      </c>
    </row>
    <row r="23" spans="1:7" ht="18.75" customHeight="1" thickBot="1">
      <c r="A23" s="81">
        <v>2009</v>
      </c>
      <c r="B23" s="51">
        <v>12853</v>
      </c>
      <c r="C23" s="59">
        <f>ROUND(IF(B22=0,0,((B23/B22)-1)*100),2)</f>
        <v>-46.56</v>
      </c>
      <c r="D23" s="105">
        <v>0.43350534588013084</v>
      </c>
      <c r="E23" s="69">
        <v>1399638</v>
      </c>
      <c r="F23" s="59">
        <f>ROUND(IF(E22=0,0,((E23/E22)-1)*100),2)</f>
        <v>-51.16</v>
      </c>
      <c r="G23" s="102">
        <v>0.5069961835047424</v>
      </c>
    </row>
    <row r="24" spans="1:7" ht="14.25" thickBot="1" thickTop="1">
      <c r="A24" s="11"/>
      <c r="B24" s="11"/>
      <c r="C24" s="11"/>
      <c r="D24" s="11"/>
      <c r="E24" s="11"/>
      <c r="F24" s="11"/>
      <c r="G24" s="16"/>
    </row>
    <row r="25" spans="1:7" s="27" customFormat="1" ht="21" customHeight="1" thickBot="1" thickTop="1">
      <c r="A25" s="22"/>
      <c r="B25" s="23" t="s">
        <v>9</v>
      </c>
      <c r="C25" s="24"/>
      <c r="D25" s="24"/>
      <c r="E25" s="24"/>
      <c r="F25" s="26"/>
      <c r="G25" s="26"/>
    </row>
    <row r="26" spans="1:7" s="27" customFormat="1" ht="21" customHeight="1" thickBot="1" thickTop="1">
      <c r="A26" s="28" t="s">
        <v>17</v>
      </c>
      <c r="B26" s="31" t="s">
        <v>1</v>
      </c>
      <c r="C26" s="32"/>
      <c r="D26" s="32"/>
      <c r="E26" s="31" t="s">
        <v>2</v>
      </c>
      <c r="F26" s="32"/>
      <c r="G26" s="32"/>
    </row>
    <row r="27" spans="1:7" s="92" customFormat="1" ht="21" customHeight="1" thickTop="1">
      <c r="A27" s="28" t="s">
        <v>3</v>
      </c>
      <c r="B27" s="110" t="s">
        <v>4</v>
      </c>
      <c r="C27" s="83" t="s">
        <v>5</v>
      </c>
      <c r="D27" s="83" t="s">
        <v>24</v>
      </c>
      <c r="E27" s="95" t="s">
        <v>6</v>
      </c>
      <c r="F27" s="85" t="s">
        <v>5</v>
      </c>
      <c r="G27" s="83" t="s">
        <v>24</v>
      </c>
    </row>
    <row r="28" spans="1:7" s="92" customFormat="1" ht="21" customHeight="1" thickBot="1">
      <c r="A28" s="93"/>
      <c r="B28" s="111"/>
      <c r="C28" s="88" t="s">
        <v>7</v>
      </c>
      <c r="D28" s="88" t="s">
        <v>25</v>
      </c>
      <c r="E28" s="96" t="s">
        <v>15</v>
      </c>
      <c r="F28" s="90" t="s">
        <v>7</v>
      </c>
      <c r="G28" s="88" t="s">
        <v>25</v>
      </c>
    </row>
    <row r="29" spans="1:7" ht="18.75" customHeight="1" thickTop="1">
      <c r="A29" s="78">
        <v>2004</v>
      </c>
      <c r="B29" s="62">
        <f aca="true" t="shared" si="0" ref="B29:B34">B7+B18</f>
        <v>13081</v>
      </c>
      <c r="C29" s="39">
        <v>0</v>
      </c>
      <c r="D29" s="109">
        <v>0.056199518817666265</v>
      </c>
      <c r="E29" s="63">
        <f aca="true" t="shared" si="1" ref="E29:E34">E7+E18</f>
        <v>1556479</v>
      </c>
      <c r="F29" s="39">
        <v>0</v>
      </c>
      <c r="G29" s="108">
        <v>0.04280273741017423</v>
      </c>
    </row>
    <row r="30" spans="1:7" ht="18.75" customHeight="1">
      <c r="A30" s="82">
        <v>2005</v>
      </c>
      <c r="B30" s="64">
        <f t="shared" si="0"/>
        <v>37208</v>
      </c>
      <c r="C30" s="44">
        <f>ROUND(IF(B29=0,0,((B30/B29)-1)*100),2)</f>
        <v>184.44</v>
      </c>
      <c r="D30" s="106">
        <v>0.14034293645944132</v>
      </c>
      <c r="E30" s="65">
        <f t="shared" si="1"/>
        <v>4260861</v>
      </c>
      <c r="F30" s="44">
        <f>ROUND(IF(E29=0,0,((E30/E29)-1)*100),2)</f>
        <v>173.75</v>
      </c>
      <c r="G30" s="103">
        <v>0.1095640389270767</v>
      </c>
    </row>
    <row r="31" spans="1:7" ht="18.75" customHeight="1">
      <c r="A31" s="79">
        <v>2006</v>
      </c>
      <c r="B31" s="66">
        <f t="shared" si="0"/>
        <v>47662</v>
      </c>
      <c r="C31" s="38">
        <f>ROUND(IF(B30=0,0,((B31/B30)-1)*100),2)</f>
        <v>28.1</v>
      </c>
      <c r="D31" s="107">
        <v>0.17133202724805435</v>
      </c>
      <c r="E31" s="67">
        <f t="shared" si="1"/>
        <v>5550787</v>
      </c>
      <c r="F31" s="38">
        <f>ROUND(IF(E30=0,0,((E31/E30)-1)*100),2)</f>
        <v>30.27</v>
      </c>
      <c r="G31" s="103">
        <v>0.13202738311613943</v>
      </c>
    </row>
    <row r="32" spans="1:7" ht="18.75" customHeight="1">
      <c r="A32" s="80">
        <v>2007</v>
      </c>
      <c r="B32" s="47">
        <f t="shared" si="0"/>
        <v>14669</v>
      </c>
      <c r="C32" s="49">
        <f>ROUND(IF(B31=0,0,((B32/B31)-1)*100),2)</f>
        <v>-69.22</v>
      </c>
      <c r="D32" s="100">
        <v>0.3695986293431429</v>
      </c>
      <c r="E32" s="68">
        <f t="shared" si="1"/>
        <v>1699953</v>
      </c>
      <c r="F32" s="49">
        <f>ROUND(IF(E31=0,0,((E32/E31)-1)*100),2)</f>
        <v>-69.37</v>
      </c>
      <c r="G32" s="103">
        <v>0.5330760908763073</v>
      </c>
    </row>
    <row r="33" spans="1:7" ht="18.75" customHeight="1">
      <c r="A33" s="80">
        <v>2008</v>
      </c>
      <c r="B33" s="47">
        <f t="shared" si="0"/>
        <v>24051</v>
      </c>
      <c r="C33" s="49">
        <f>ROUND(IF(B32=0,0,((B33/B32)-1)*100),2)</f>
        <v>63.96</v>
      </c>
      <c r="D33" s="100">
        <v>0.4347849666467813</v>
      </c>
      <c r="E33" s="68">
        <f t="shared" si="1"/>
        <v>2865726</v>
      </c>
      <c r="F33" s="49">
        <f>ROUND(IF(E32=0,0,((E33/E32)-1)*100),2)</f>
        <v>68.58</v>
      </c>
      <c r="G33" s="101">
        <v>0.4982431165113666</v>
      </c>
    </row>
    <row r="34" spans="1:7" ht="18.75" customHeight="1" thickBot="1">
      <c r="A34" s="81">
        <v>2009</v>
      </c>
      <c r="B34" s="51">
        <f t="shared" si="0"/>
        <v>12853</v>
      </c>
      <c r="C34" s="59">
        <f>ROUND(IF(B33=0,0,((B34/B33)-1)*100),2)</f>
        <v>-46.56</v>
      </c>
      <c r="D34" s="105">
        <v>0.4131468981035037</v>
      </c>
      <c r="E34" s="69">
        <f t="shared" si="1"/>
        <v>1399638</v>
      </c>
      <c r="F34" s="59">
        <f>ROUND(IF(E33=0,0,((E34/E33)-1)*100),2)</f>
        <v>-51.16</v>
      </c>
      <c r="G34" s="102">
        <v>0.502791032342495</v>
      </c>
    </row>
    <row r="35" ht="13.5" thickTop="1"/>
    <row r="37" spans="2:5" ht="12.75">
      <c r="B37" s="18"/>
      <c r="E37" s="18"/>
    </row>
    <row r="38" ht="12.75">
      <c r="E38" s="18"/>
    </row>
  </sheetData>
  <sheetProtection/>
  <mergeCells count="3">
    <mergeCell ref="B5:B6"/>
    <mergeCell ref="B16:B17"/>
    <mergeCell ref="B27:B28"/>
  </mergeCells>
  <printOptions horizontalCentered="1"/>
  <pageMargins left="1.87" right="0.1968503937007874" top="0.7480314960629921" bottom="0.48" header="0.7480314960629921" footer="0.22"/>
  <pageSetup fitToHeight="1" fitToWidth="1" horizontalDpi="180" verticalDpi="180" orientation="landscape" paperSize="39" scale="74" r:id="rId2"/>
  <headerFooter alignWithMargins="0">
    <oddFooter>&amp;C&amp;D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34"/>
  <sheetViews>
    <sheetView defaultGridColor="0" zoomScalePageLayoutView="0" colorId="22" workbookViewId="0" topLeftCell="D18">
      <selection activeCell="D32" sqref="D32"/>
    </sheetView>
  </sheetViews>
  <sheetFormatPr defaultColWidth="9.7109375" defaultRowHeight="12.75"/>
  <cols>
    <col min="1" max="1" width="12.7109375" style="0" customWidth="1"/>
    <col min="2" max="2" width="22.7109375" style="0" customWidth="1"/>
    <col min="3" max="3" width="10.7109375" style="0" customWidth="1"/>
    <col min="4" max="5" width="22.7109375" style="0" customWidth="1"/>
    <col min="6" max="6" width="10.7109375" style="0" customWidth="1"/>
    <col min="7" max="7" width="22.7109375" style="0" customWidth="1"/>
  </cols>
  <sheetData>
    <row r="1" spans="1:7" s="21" customFormat="1" ht="29.25">
      <c r="A1" s="20" t="s">
        <v>20</v>
      </c>
      <c r="B1" s="20"/>
      <c r="C1" s="20"/>
      <c r="D1" s="20"/>
      <c r="E1" s="20"/>
      <c r="F1" s="20"/>
      <c r="G1" s="20"/>
    </row>
    <row r="2" spans="1:7" ht="3.75" customHeight="1" thickBot="1">
      <c r="A2" s="1"/>
      <c r="B2" s="2"/>
      <c r="C2" s="2"/>
      <c r="D2" s="2"/>
      <c r="E2" s="2"/>
      <c r="F2" s="2"/>
      <c r="G2" s="2"/>
    </row>
    <row r="3" spans="1:7" s="27" customFormat="1" ht="21" customHeight="1" thickBot="1" thickTop="1">
      <c r="A3" s="22"/>
      <c r="B3" s="23" t="s">
        <v>10</v>
      </c>
      <c r="C3" s="24"/>
      <c r="D3" s="24"/>
      <c r="E3" s="24"/>
      <c r="F3" s="26"/>
      <c r="G3" s="26"/>
    </row>
    <row r="4" spans="1:7" s="27" customFormat="1" ht="21" customHeight="1" thickBot="1" thickTop="1">
      <c r="A4" s="28" t="s">
        <v>17</v>
      </c>
      <c r="B4" s="35" t="s">
        <v>1</v>
      </c>
      <c r="C4" s="36"/>
      <c r="D4" s="36"/>
      <c r="E4" s="31" t="s">
        <v>2</v>
      </c>
      <c r="F4" s="32"/>
      <c r="G4" s="32"/>
    </row>
    <row r="5" spans="1:7" s="92" customFormat="1" ht="21" customHeight="1" thickTop="1">
      <c r="A5" s="28" t="s">
        <v>3</v>
      </c>
      <c r="B5" s="110" t="s">
        <v>4</v>
      </c>
      <c r="C5" s="83" t="s">
        <v>5</v>
      </c>
      <c r="D5" s="83" t="s">
        <v>24</v>
      </c>
      <c r="E5" s="95" t="s">
        <v>6</v>
      </c>
      <c r="F5" s="85" t="s">
        <v>5</v>
      </c>
      <c r="G5" s="83" t="s">
        <v>24</v>
      </c>
    </row>
    <row r="6" spans="1:7" s="92" customFormat="1" ht="21" customHeight="1" thickBot="1">
      <c r="A6" s="93"/>
      <c r="B6" s="111"/>
      <c r="C6" s="88" t="s">
        <v>7</v>
      </c>
      <c r="D6" s="88" t="s">
        <v>25</v>
      </c>
      <c r="E6" s="96" t="s">
        <v>15</v>
      </c>
      <c r="F6" s="90" t="s">
        <v>7</v>
      </c>
      <c r="G6" s="88" t="s">
        <v>25</v>
      </c>
    </row>
    <row r="7" spans="1:7" ht="18.75" customHeight="1" thickTop="1">
      <c r="A7" s="82">
        <v>2004</v>
      </c>
      <c r="B7" s="71">
        <v>0</v>
      </c>
      <c r="C7" s="44">
        <v>0</v>
      </c>
      <c r="D7" s="44">
        <v>0</v>
      </c>
      <c r="E7" s="72">
        <v>0</v>
      </c>
      <c r="F7" s="44">
        <v>0</v>
      </c>
      <c r="G7" s="42"/>
    </row>
    <row r="8" spans="1:8" ht="18.75" customHeight="1">
      <c r="A8" s="82">
        <v>2005</v>
      </c>
      <c r="B8" s="64">
        <v>241</v>
      </c>
      <c r="C8" s="44">
        <f>ROUND(IF(B7=0,0,((B8/B7)-1)*100),2)</f>
        <v>0</v>
      </c>
      <c r="D8" s="106">
        <v>0.049344799344799344</v>
      </c>
      <c r="E8" s="65">
        <v>27978</v>
      </c>
      <c r="F8" s="44">
        <f>ROUND(IF(E7=0,0,((E8/E7)-1)*100),2)</f>
        <v>0</v>
      </c>
      <c r="G8" s="103">
        <v>0.11013096208122247</v>
      </c>
      <c r="H8" s="18"/>
    </row>
    <row r="9" spans="1:7" ht="18.75" customHeight="1">
      <c r="A9" s="79">
        <v>2006</v>
      </c>
      <c r="B9" s="66">
        <v>1117</v>
      </c>
      <c r="C9" s="38">
        <f>ROUND(IF(B8=0,0,((B9/B8)-1)*100),2)</f>
        <v>363.49</v>
      </c>
      <c r="D9" s="107">
        <v>0.19630931458699472</v>
      </c>
      <c r="E9" s="67">
        <v>127604</v>
      </c>
      <c r="F9" s="38">
        <f>ROUND(IF(E8=0,0,((E9/E8)-1)*100),2)</f>
        <v>356.09</v>
      </c>
      <c r="G9" s="103">
        <v>0.38700833133668366</v>
      </c>
    </row>
    <row r="10" spans="1:7" ht="18.75" customHeight="1">
      <c r="A10" s="80">
        <v>2007</v>
      </c>
      <c r="B10" s="47">
        <v>1194</v>
      </c>
      <c r="C10" s="49">
        <f>ROUND(IF(B9=0,0,((B10/B9)-1)*100),2)</f>
        <v>6.89</v>
      </c>
      <c r="D10" s="100">
        <v>0.23606168446026096</v>
      </c>
      <c r="E10" s="68">
        <v>148174</v>
      </c>
      <c r="F10" s="49">
        <f>ROUND(IF(E9=0,0,((E10/E9)-1)*100),2)</f>
        <v>16.12</v>
      </c>
      <c r="G10" s="104">
        <v>0.422288911118521</v>
      </c>
    </row>
    <row r="11" spans="1:7" ht="18.75" customHeight="1">
      <c r="A11" s="80">
        <v>2008</v>
      </c>
      <c r="B11" s="47">
        <v>930</v>
      </c>
      <c r="C11" s="49">
        <f>ROUND(IF(B10=0,0,((B11/B10)-1)*100),2)</f>
        <v>-22.11</v>
      </c>
      <c r="D11" s="100">
        <v>0.25683512841756423</v>
      </c>
      <c r="E11" s="68">
        <v>131616</v>
      </c>
      <c r="F11" s="49">
        <f>ROUND(IF(E10=0,0,((E11/E10)-1)*100),2)</f>
        <v>-11.17</v>
      </c>
      <c r="G11" s="101">
        <v>0.3788393841442178</v>
      </c>
    </row>
    <row r="12" spans="1:7" ht="18.75" customHeight="1" thickBot="1">
      <c r="A12" s="81">
        <v>2009</v>
      </c>
      <c r="B12" s="51">
        <v>730</v>
      </c>
      <c r="C12" s="59">
        <f>ROUND(IF(B11=0,0,((B12/B11)-1)*100),2)</f>
        <v>-21.51</v>
      </c>
      <c r="D12" s="105">
        <v>0.2753677857412297</v>
      </c>
      <c r="E12" s="69">
        <v>88352</v>
      </c>
      <c r="F12" s="59">
        <f>ROUND(IF(E11=0,0,((E12/E11)-1)*100),2)</f>
        <v>-32.87</v>
      </c>
      <c r="G12" s="102">
        <v>0.37346453963664644</v>
      </c>
    </row>
    <row r="13" spans="1:2" ht="13.5" customHeight="1" thickBot="1" thickTop="1">
      <c r="A13" s="7"/>
      <c r="B13" s="8"/>
    </row>
    <row r="14" spans="1:7" s="27" customFormat="1" ht="21" customHeight="1" thickBot="1" thickTop="1">
      <c r="A14" s="22"/>
      <c r="B14" s="23" t="s">
        <v>11</v>
      </c>
      <c r="C14" s="24"/>
      <c r="D14" s="24"/>
      <c r="E14" s="24"/>
      <c r="F14" s="26"/>
      <c r="G14" s="26"/>
    </row>
    <row r="15" spans="1:7" s="27" customFormat="1" ht="21" customHeight="1" thickBot="1" thickTop="1">
      <c r="A15" s="28" t="s">
        <v>17</v>
      </c>
      <c r="B15" s="31" t="s">
        <v>1</v>
      </c>
      <c r="C15" s="32"/>
      <c r="D15" s="32"/>
      <c r="E15" s="31" t="s">
        <v>2</v>
      </c>
      <c r="F15" s="32"/>
      <c r="G15" s="32"/>
    </row>
    <row r="16" spans="1:7" s="92" customFormat="1" ht="21" customHeight="1" thickTop="1">
      <c r="A16" s="28" t="s">
        <v>3</v>
      </c>
      <c r="B16" s="110" t="s">
        <v>4</v>
      </c>
      <c r="C16" s="83" t="s">
        <v>5</v>
      </c>
      <c r="D16" s="83" t="s">
        <v>24</v>
      </c>
      <c r="E16" s="95" t="s">
        <v>6</v>
      </c>
      <c r="F16" s="85" t="s">
        <v>5</v>
      </c>
      <c r="G16" s="83" t="s">
        <v>24</v>
      </c>
    </row>
    <row r="17" spans="1:7" s="92" customFormat="1" ht="21" customHeight="1" thickBot="1">
      <c r="A17" s="93"/>
      <c r="B17" s="111"/>
      <c r="C17" s="88" t="s">
        <v>7</v>
      </c>
      <c r="D17" s="88" t="s">
        <v>25</v>
      </c>
      <c r="E17" s="96" t="s">
        <v>15</v>
      </c>
      <c r="F17" s="90" t="s">
        <v>7</v>
      </c>
      <c r="G17" s="88" t="s">
        <v>25</v>
      </c>
    </row>
    <row r="18" spans="1:7" ht="18.75" customHeight="1" thickTop="1">
      <c r="A18" s="82">
        <v>2004</v>
      </c>
      <c r="B18" s="64">
        <v>3391</v>
      </c>
      <c r="C18" s="44">
        <v>0</v>
      </c>
      <c r="D18" s="106">
        <v>0.2302573504447613</v>
      </c>
      <c r="E18" s="65">
        <v>426664</v>
      </c>
      <c r="F18" s="44">
        <v>0</v>
      </c>
      <c r="G18" s="108">
        <v>0.17711124496008124</v>
      </c>
    </row>
    <row r="19" spans="1:7" ht="18.75" customHeight="1">
      <c r="A19" s="82">
        <v>2005</v>
      </c>
      <c r="B19" s="64">
        <v>7275</v>
      </c>
      <c r="C19" s="44">
        <f>ROUND(IF(B18=0,0,((B19/B18)-1)*100),2)</f>
        <v>114.54</v>
      </c>
      <c r="D19" s="106">
        <v>0.4162375557844147</v>
      </c>
      <c r="E19" s="65">
        <v>946559</v>
      </c>
      <c r="F19" s="44">
        <f>ROUND(IF(E18=0,0,((E19/E18)-1)*100),2)</f>
        <v>121.85</v>
      </c>
      <c r="G19" s="103">
        <v>0.34322053871931785</v>
      </c>
    </row>
    <row r="20" spans="1:7" ht="18.75" customHeight="1">
      <c r="A20" s="79">
        <v>2006</v>
      </c>
      <c r="B20" s="66">
        <v>9634</v>
      </c>
      <c r="C20" s="38">
        <f>ROUND(IF(B19=0,0,((B20/B19)-1)*100),2)</f>
        <v>32.43</v>
      </c>
      <c r="D20" s="107">
        <v>0.5130198626124927</v>
      </c>
      <c r="E20" s="67">
        <v>1094438</v>
      </c>
      <c r="F20" s="38">
        <f>ROUND(IF(E19=0,0,((E20/E19)-1)*100),2)</f>
        <v>15.62</v>
      </c>
      <c r="G20" s="103">
        <v>0.3982037790933538</v>
      </c>
    </row>
    <row r="21" spans="1:7" ht="18.75" customHeight="1">
      <c r="A21" s="80">
        <v>2007</v>
      </c>
      <c r="B21" s="47">
        <v>11389</v>
      </c>
      <c r="C21" s="49">
        <f>ROUND(IF(B20=0,0,((B21/B20)-1)*100),2)</f>
        <v>18.22</v>
      </c>
      <c r="D21" s="100">
        <v>0.5260508083140878</v>
      </c>
      <c r="E21" s="68">
        <v>1335567</v>
      </c>
      <c r="F21" s="49">
        <f>ROUND(IF(E20=0,0,((E21/E20)-1)*100),2)</f>
        <v>22.03</v>
      </c>
      <c r="G21" s="104">
        <v>0.44226869977538313</v>
      </c>
    </row>
    <row r="22" spans="1:7" ht="18.75" customHeight="1">
      <c r="A22" s="80">
        <v>2008</v>
      </c>
      <c r="B22" s="47">
        <v>10136</v>
      </c>
      <c r="C22" s="49">
        <f>ROUND(IF(B21=0,0,((B22/B21)-1)*100),2)</f>
        <v>-11</v>
      </c>
      <c r="D22" s="100">
        <v>0.4654024519032095</v>
      </c>
      <c r="E22" s="68">
        <v>1184546</v>
      </c>
      <c r="F22" s="49">
        <f>ROUND(IF(E21=0,0,((E22/E21)-1)*100),2)</f>
        <v>-11.31</v>
      </c>
      <c r="G22" s="101">
        <v>0.4044351273007863</v>
      </c>
    </row>
    <row r="23" spans="1:7" ht="18.75" customHeight="1" thickBot="1">
      <c r="A23" s="81">
        <v>2009</v>
      </c>
      <c r="B23" s="51">
        <v>7570</v>
      </c>
      <c r="C23" s="59">
        <f>ROUND(IF(B22=0,0,((B23/B22)-1)*100),2)</f>
        <v>-25.32</v>
      </c>
      <c r="D23" s="105">
        <v>0.3741782413128367</v>
      </c>
      <c r="E23" s="69">
        <v>851206</v>
      </c>
      <c r="F23" s="59">
        <f>ROUND(IF(E22=0,0,((E23/E22)-1)*100),2)</f>
        <v>-28.14</v>
      </c>
      <c r="G23" s="102">
        <v>0.3229437144032185</v>
      </c>
    </row>
    <row r="24" spans="1:2" ht="13.5" customHeight="1" thickBot="1" thickTop="1">
      <c r="A24" s="7"/>
      <c r="B24" s="8"/>
    </row>
    <row r="25" spans="1:7" s="27" customFormat="1" ht="21" customHeight="1" thickBot="1" thickTop="1">
      <c r="A25" s="22"/>
      <c r="B25" s="23" t="s">
        <v>12</v>
      </c>
      <c r="C25" s="24"/>
      <c r="D25" s="24"/>
      <c r="E25" s="24"/>
      <c r="F25" s="26"/>
      <c r="G25" s="26"/>
    </row>
    <row r="26" spans="1:7" s="27" customFormat="1" ht="21" customHeight="1" thickBot="1" thickTop="1">
      <c r="A26" s="28" t="s">
        <v>17</v>
      </c>
      <c r="B26" s="31" t="s">
        <v>1</v>
      </c>
      <c r="C26" s="32"/>
      <c r="D26" s="32"/>
      <c r="E26" s="31" t="s">
        <v>2</v>
      </c>
      <c r="F26" s="32"/>
      <c r="G26" s="32"/>
    </row>
    <row r="27" spans="1:7" s="92" customFormat="1" ht="21" customHeight="1" thickTop="1">
      <c r="A27" s="28" t="s">
        <v>3</v>
      </c>
      <c r="B27" s="110" t="s">
        <v>4</v>
      </c>
      <c r="C27" s="83" t="s">
        <v>5</v>
      </c>
      <c r="D27" s="83" t="s">
        <v>24</v>
      </c>
      <c r="E27" s="95" t="s">
        <v>6</v>
      </c>
      <c r="F27" s="85" t="s">
        <v>5</v>
      </c>
      <c r="G27" s="83" t="s">
        <v>24</v>
      </c>
    </row>
    <row r="28" spans="1:7" s="92" customFormat="1" ht="21" customHeight="1" thickBot="1">
      <c r="A28" s="93"/>
      <c r="B28" s="111"/>
      <c r="C28" s="88" t="s">
        <v>7</v>
      </c>
      <c r="D28" s="88" t="s">
        <v>25</v>
      </c>
      <c r="E28" s="96" t="s">
        <v>15</v>
      </c>
      <c r="F28" s="90" t="s">
        <v>7</v>
      </c>
      <c r="G28" s="88" t="s">
        <v>25</v>
      </c>
    </row>
    <row r="29" spans="1:7" ht="18.75" customHeight="1" thickTop="1">
      <c r="A29" s="82">
        <v>2004</v>
      </c>
      <c r="B29" s="64">
        <f aca="true" t="shared" si="0" ref="B29:B34">B7+B18</f>
        <v>3391</v>
      </c>
      <c r="C29" s="44">
        <v>0</v>
      </c>
      <c r="D29" s="106">
        <v>0.16775502127238548</v>
      </c>
      <c r="E29" s="65">
        <f aca="true" t="shared" si="1" ref="E29:E34">E7+E18</f>
        <v>426664</v>
      </c>
      <c r="F29" s="44">
        <v>0</v>
      </c>
      <c r="G29" s="108">
        <v>0.1601597603594608</v>
      </c>
    </row>
    <row r="30" spans="1:7" ht="18.75" customHeight="1">
      <c r="A30" s="82">
        <v>2005</v>
      </c>
      <c r="B30" s="64">
        <f t="shared" si="0"/>
        <v>7516</v>
      </c>
      <c r="C30" s="44">
        <f>ROUND(IF(B29=0,0,((B30/B29)-1)*100),2)</f>
        <v>121.65</v>
      </c>
      <c r="D30" s="106">
        <v>0.3361058939271979</v>
      </c>
      <c r="E30" s="65">
        <f t="shared" si="1"/>
        <v>974537</v>
      </c>
      <c r="F30" s="44">
        <f>ROUND(IF(E29=0,0,((E30/E29)-1)*100),2)</f>
        <v>128.41</v>
      </c>
      <c r="G30" s="103">
        <v>0.32356037699578044</v>
      </c>
    </row>
    <row r="31" spans="1:7" ht="18.75" customHeight="1">
      <c r="A31" s="79">
        <v>2006</v>
      </c>
      <c r="B31" s="66">
        <f t="shared" si="0"/>
        <v>10751</v>
      </c>
      <c r="C31" s="38">
        <f>ROUND(IF(B30=0,0,((B31/B30)-1)*100),2)</f>
        <v>43.04</v>
      </c>
      <c r="D31" s="107">
        <v>0.4393722669500184</v>
      </c>
      <c r="E31" s="67">
        <f t="shared" si="1"/>
        <v>1222042</v>
      </c>
      <c r="F31" s="38">
        <f>ROUND(IF(E30=0,0,((E31/E30)-1)*100),2)</f>
        <v>25.4</v>
      </c>
      <c r="G31" s="103">
        <v>0.39700457026869335</v>
      </c>
    </row>
    <row r="32" spans="1:7" ht="18.75" customHeight="1">
      <c r="A32" s="80">
        <v>2007</v>
      </c>
      <c r="B32" s="47">
        <f t="shared" si="0"/>
        <v>12583</v>
      </c>
      <c r="C32" s="49">
        <f>ROUND(IF(B31=0,0,((B32/B31)-1)*100),2)</f>
        <v>17.04</v>
      </c>
      <c r="D32" s="100">
        <v>0.47113224502021867</v>
      </c>
      <c r="E32" s="68">
        <f t="shared" si="1"/>
        <v>1483741</v>
      </c>
      <c r="F32" s="49">
        <f>ROUND(IF(E31=0,0,((E32/E31)-1)*100),2)</f>
        <v>21.41</v>
      </c>
      <c r="G32" s="104">
        <v>0.440188839561728</v>
      </c>
    </row>
    <row r="33" spans="1:7" ht="18.75" customHeight="1">
      <c r="A33" s="80">
        <v>2008</v>
      </c>
      <c r="B33" s="47">
        <f t="shared" si="0"/>
        <v>11066</v>
      </c>
      <c r="C33" s="49">
        <f>ROUND(IF(B32=0,0,((B33/B32)-1)*100),2)</f>
        <v>-12.06</v>
      </c>
      <c r="D33" s="100">
        <v>0.4356692913385827</v>
      </c>
      <c r="E33" s="68">
        <f t="shared" si="1"/>
        <v>1316162</v>
      </c>
      <c r="F33" s="49">
        <f>ROUND(IF(E32=0,0,((E33/E32)-1)*100),2)</f>
        <v>-11.29</v>
      </c>
      <c r="G33" s="101">
        <v>0.4017209609960477</v>
      </c>
    </row>
    <row r="34" spans="1:7" ht="18.75" customHeight="1" thickBot="1">
      <c r="A34" s="81">
        <v>2009</v>
      </c>
      <c r="B34" s="51">
        <f t="shared" si="0"/>
        <v>8300</v>
      </c>
      <c r="C34" s="59">
        <f>ROUND(IF(B33=0,0,((B34/B33)-1)*100),2)</f>
        <v>-25</v>
      </c>
      <c r="D34" s="105">
        <v>0.362730530548029</v>
      </c>
      <c r="E34" s="69">
        <f t="shared" si="1"/>
        <v>939558</v>
      </c>
      <c r="F34" s="59">
        <f>ROUND(IF(E33=0,0,((E34/E33)-1)*100),2)</f>
        <v>-28.61</v>
      </c>
      <c r="G34" s="102">
        <v>0.32710474295227665</v>
      </c>
    </row>
    <row r="35" ht="13.5" thickTop="1"/>
  </sheetData>
  <sheetProtection/>
  <mergeCells count="3">
    <mergeCell ref="B5:B6"/>
    <mergeCell ref="B16:B17"/>
    <mergeCell ref="B27:B28"/>
  </mergeCells>
  <printOptions horizontalCentered="1"/>
  <pageMargins left="0.35433070866141736" right="0.1968503937007874" top="0.9448818897637796" bottom="0.53" header="0.5118110236220472" footer="0.22"/>
  <pageSetup fitToHeight="1" fitToWidth="1" horizontalDpi="180" verticalDpi="180" orientation="landscape" paperSize="39" scale="69" r:id="rId1"/>
  <headerFooter alignWithMargins="0">
    <oddFooter>&amp;C&amp;D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34"/>
  <sheetViews>
    <sheetView defaultGridColor="0" zoomScalePageLayoutView="0" colorId="22" workbookViewId="0" topLeftCell="C1">
      <selection activeCell="G9" sqref="G9"/>
    </sheetView>
  </sheetViews>
  <sheetFormatPr defaultColWidth="9.7109375" defaultRowHeight="12.75"/>
  <cols>
    <col min="1" max="1" width="12.7109375" style="0" customWidth="1"/>
    <col min="2" max="2" width="22.7109375" style="0" customWidth="1"/>
    <col min="3" max="3" width="10.7109375" style="0" customWidth="1"/>
    <col min="4" max="5" width="22.7109375" style="0" customWidth="1"/>
    <col min="6" max="6" width="10.7109375" style="0" customWidth="1"/>
    <col min="7" max="7" width="22.7109375" style="0" customWidth="1"/>
  </cols>
  <sheetData>
    <row r="1" spans="1:7" s="21" customFormat="1" ht="29.25">
      <c r="A1" s="20" t="s">
        <v>21</v>
      </c>
      <c r="B1" s="20"/>
      <c r="C1" s="20"/>
      <c r="D1" s="20"/>
      <c r="E1" s="20"/>
      <c r="F1" s="20"/>
      <c r="G1" s="20"/>
    </row>
    <row r="2" spans="1:7" ht="7.5" customHeight="1" thickBot="1">
      <c r="A2" s="1"/>
      <c r="B2" s="2"/>
      <c r="C2" s="2"/>
      <c r="D2" s="2"/>
      <c r="E2" s="2"/>
      <c r="F2" s="2"/>
      <c r="G2" s="2"/>
    </row>
    <row r="3" spans="1:7" s="27" customFormat="1" ht="21" customHeight="1" thickBot="1" thickTop="1">
      <c r="A3" s="22"/>
      <c r="B3" s="23" t="s">
        <v>10</v>
      </c>
      <c r="C3" s="24"/>
      <c r="D3" s="24"/>
      <c r="E3" s="24"/>
      <c r="F3" s="26"/>
      <c r="G3" s="26"/>
    </row>
    <row r="4" spans="1:7" s="27" customFormat="1" ht="21" customHeight="1" thickBot="1" thickTop="1">
      <c r="A4" s="28" t="s">
        <v>17</v>
      </c>
      <c r="B4" s="35" t="s">
        <v>1</v>
      </c>
      <c r="C4" s="36"/>
      <c r="D4" s="36"/>
      <c r="E4" s="31" t="s">
        <v>2</v>
      </c>
      <c r="F4" s="32"/>
      <c r="G4" s="32"/>
    </row>
    <row r="5" spans="1:7" s="92" customFormat="1" ht="21" customHeight="1" thickTop="1">
      <c r="A5" s="28" t="s">
        <v>3</v>
      </c>
      <c r="B5" s="110" t="s">
        <v>4</v>
      </c>
      <c r="C5" s="83" t="s">
        <v>5</v>
      </c>
      <c r="D5" s="83" t="s">
        <v>24</v>
      </c>
      <c r="E5" s="95" t="s">
        <v>6</v>
      </c>
      <c r="F5" s="85" t="s">
        <v>5</v>
      </c>
      <c r="G5" s="83" t="s">
        <v>24</v>
      </c>
    </row>
    <row r="6" spans="1:7" s="92" customFormat="1" ht="21" customHeight="1" thickBot="1">
      <c r="A6" s="93"/>
      <c r="B6" s="111"/>
      <c r="C6" s="88" t="s">
        <v>7</v>
      </c>
      <c r="D6" s="88" t="s">
        <v>25</v>
      </c>
      <c r="E6" s="96" t="s">
        <v>15</v>
      </c>
      <c r="F6" s="90" t="s">
        <v>7</v>
      </c>
      <c r="G6" s="88" t="s">
        <v>25</v>
      </c>
    </row>
    <row r="7" spans="1:7" ht="18.75" customHeight="1" thickTop="1">
      <c r="A7" s="82">
        <v>2004</v>
      </c>
      <c r="B7" s="64">
        <v>120</v>
      </c>
      <c r="C7" s="44">
        <v>0</v>
      </c>
      <c r="D7" s="106">
        <v>0.09584664536741214</v>
      </c>
      <c r="E7" s="65">
        <v>10272</v>
      </c>
      <c r="F7" s="44">
        <v>0</v>
      </c>
      <c r="G7" s="108">
        <v>0.10160237388724036</v>
      </c>
    </row>
    <row r="8" spans="1:8" ht="18.75" customHeight="1">
      <c r="A8" s="82">
        <v>2005</v>
      </c>
      <c r="B8" s="64">
        <v>1394</v>
      </c>
      <c r="C8" s="44">
        <f>ROUND(IF(B7=0,0,((B8/B7)-1)*100),2)</f>
        <v>1061.67</v>
      </c>
      <c r="D8" s="106">
        <v>0.7822671156004489</v>
      </c>
      <c r="E8" s="65">
        <v>121797</v>
      </c>
      <c r="F8" s="44">
        <f>ROUND(IF(E7=0,0,((E8/E7)-1)*100),2)</f>
        <v>1085.72</v>
      </c>
      <c r="G8" s="103">
        <v>0.8168045924594606</v>
      </c>
      <c r="H8" s="18"/>
    </row>
    <row r="9" spans="1:7" ht="18.75" customHeight="1">
      <c r="A9" s="79">
        <v>2006</v>
      </c>
      <c r="B9" s="66">
        <v>1136</v>
      </c>
      <c r="C9" s="38">
        <f>ROUND(IF(B8=0,0,((B9/B8)-1)*100),2)</f>
        <v>-18.51</v>
      </c>
      <c r="D9" s="107">
        <v>0.9015873015873016</v>
      </c>
      <c r="E9" s="67">
        <v>121352</v>
      </c>
      <c r="F9" s="38">
        <f>ROUND(IF(E8=0,0,((E9/E8)-1)*100),2)</f>
        <v>-0.37</v>
      </c>
      <c r="G9" s="103">
        <v>0.8975540483569151</v>
      </c>
    </row>
    <row r="10" spans="1:7" ht="18.75" customHeight="1">
      <c r="A10" s="80">
        <v>2007</v>
      </c>
      <c r="B10" s="47">
        <v>872</v>
      </c>
      <c r="C10" s="49">
        <f>ROUND(IF(B9=0,0,((B10/B9)-1)*100),2)</f>
        <v>-23.24</v>
      </c>
      <c r="D10" s="100">
        <v>0.8763819095477386</v>
      </c>
      <c r="E10" s="68">
        <v>81507</v>
      </c>
      <c r="F10" s="49">
        <f>ROUND(IF(E9=0,0,((E10/E9)-1)*100),2)</f>
        <v>-32.83</v>
      </c>
      <c r="G10" s="104">
        <v>0.8614869149790724</v>
      </c>
    </row>
    <row r="11" spans="1:7" ht="18.75" customHeight="1">
      <c r="A11" s="80">
        <v>2008</v>
      </c>
      <c r="B11" s="47">
        <v>54</v>
      </c>
      <c r="C11" s="49">
        <f>ROUND(IF(B10=0,0,((B11/B10)-1)*100),2)</f>
        <v>-93.81</v>
      </c>
      <c r="D11" s="100">
        <v>0.25116279069767444</v>
      </c>
      <c r="E11" s="68">
        <v>6648</v>
      </c>
      <c r="F11" s="49">
        <f>ROUND(IF(E10=0,0,((E11/E10)-1)*100),2)</f>
        <v>-91.84</v>
      </c>
      <c r="G11" s="101">
        <v>0.28089745214856127</v>
      </c>
    </row>
    <row r="12" spans="1:7" ht="18.75" customHeight="1" thickBot="1">
      <c r="A12" s="81">
        <v>2009</v>
      </c>
      <c r="B12" s="55">
        <v>0</v>
      </c>
      <c r="C12" s="59">
        <f>ROUND(IF(B11=0,0,((B12/B11)-1)*100),2)</f>
        <v>-100</v>
      </c>
      <c r="D12" s="59">
        <v>0</v>
      </c>
      <c r="E12" s="76">
        <v>0</v>
      </c>
      <c r="F12" s="59">
        <f>ROUND(IF(E11=0,0,((E12/E11)-1)*100),2)</f>
        <v>-100</v>
      </c>
      <c r="G12" s="53">
        <v>0</v>
      </c>
    </row>
    <row r="13" spans="1:2" ht="13.5" customHeight="1" thickBot="1" thickTop="1">
      <c r="A13" s="7"/>
      <c r="B13" s="8"/>
    </row>
    <row r="14" spans="1:7" s="27" customFormat="1" ht="21" customHeight="1" thickBot="1" thickTop="1">
      <c r="A14" s="22"/>
      <c r="B14" s="23" t="s">
        <v>11</v>
      </c>
      <c r="C14" s="24"/>
      <c r="D14" s="24"/>
      <c r="E14" s="24"/>
      <c r="F14" s="26"/>
      <c r="G14" s="26"/>
    </row>
    <row r="15" spans="1:7" s="27" customFormat="1" ht="21" customHeight="1" thickBot="1" thickTop="1">
      <c r="A15" s="28" t="s">
        <v>17</v>
      </c>
      <c r="B15" s="31" t="s">
        <v>1</v>
      </c>
      <c r="C15" s="32"/>
      <c r="D15" s="32"/>
      <c r="E15" s="31" t="s">
        <v>2</v>
      </c>
      <c r="F15" s="32"/>
      <c r="G15" s="32"/>
    </row>
    <row r="16" spans="1:7" s="92" customFormat="1" ht="21" customHeight="1" thickTop="1">
      <c r="A16" s="28" t="s">
        <v>3</v>
      </c>
      <c r="B16" s="110" t="s">
        <v>4</v>
      </c>
      <c r="C16" s="83" t="s">
        <v>5</v>
      </c>
      <c r="D16" s="83" t="s">
        <v>24</v>
      </c>
      <c r="E16" s="95" t="s">
        <v>6</v>
      </c>
      <c r="F16" s="85" t="s">
        <v>5</v>
      </c>
      <c r="G16" s="83" t="s">
        <v>24</v>
      </c>
    </row>
    <row r="17" spans="1:7" s="92" customFormat="1" ht="21" customHeight="1" thickBot="1">
      <c r="A17" s="93"/>
      <c r="B17" s="111"/>
      <c r="C17" s="88" t="s">
        <v>7</v>
      </c>
      <c r="D17" s="88" t="s">
        <v>25</v>
      </c>
      <c r="E17" s="96" t="s">
        <v>15</v>
      </c>
      <c r="F17" s="90" t="s">
        <v>7</v>
      </c>
      <c r="G17" s="88" t="s">
        <v>25</v>
      </c>
    </row>
    <row r="18" spans="1:7" ht="18.75" customHeight="1" thickTop="1">
      <c r="A18" s="82">
        <v>2004</v>
      </c>
      <c r="B18" s="64">
        <v>1960</v>
      </c>
      <c r="C18" s="44">
        <v>0</v>
      </c>
      <c r="D18" s="106">
        <v>0.3000612369871402</v>
      </c>
      <c r="E18" s="65">
        <v>272246</v>
      </c>
      <c r="F18" s="44">
        <v>0</v>
      </c>
      <c r="G18" s="108">
        <v>0.29965218922667136</v>
      </c>
    </row>
    <row r="19" spans="1:7" ht="18.75" customHeight="1">
      <c r="A19" s="82">
        <v>2005</v>
      </c>
      <c r="B19" s="64">
        <v>5136</v>
      </c>
      <c r="C19" s="44">
        <f>ROUND(IF(B18=0,0,((B19/B18)-1)*100),2)</f>
        <v>162.04</v>
      </c>
      <c r="D19" s="106">
        <v>0.5493048128342246</v>
      </c>
      <c r="E19" s="65">
        <v>669259</v>
      </c>
      <c r="F19" s="44">
        <f>ROUND(IF(E18=0,0,((E19/E18)-1)*100),2)</f>
        <v>145.83</v>
      </c>
      <c r="G19" s="103">
        <v>0.5879135214338485</v>
      </c>
    </row>
    <row r="20" spans="1:7" ht="18.75" customHeight="1">
      <c r="A20" s="79">
        <v>2006</v>
      </c>
      <c r="B20" s="66">
        <v>6622</v>
      </c>
      <c r="C20" s="38">
        <f>ROUND(IF(B19=0,0,((B20/B19)-1)*100),2)</f>
        <v>28.93</v>
      </c>
      <c r="D20" s="107">
        <v>0.7141932700603969</v>
      </c>
      <c r="E20" s="67">
        <v>785485</v>
      </c>
      <c r="F20" s="38">
        <f>ROUND(IF(E19=0,0,((E20/E19)-1)*100),2)</f>
        <v>17.37</v>
      </c>
      <c r="G20" s="103">
        <v>0.6782736720304992</v>
      </c>
    </row>
    <row r="21" spans="1:7" ht="18.75" customHeight="1">
      <c r="A21" s="80">
        <v>2007</v>
      </c>
      <c r="B21" s="47">
        <v>8171</v>
      </c>
      <c r="C21" s="49">
        <f>ROUND(IF(B20=0,0,((B21/B20)-1)*100),2)</f>
        <v>23.39</v>
      </c>
      <c r="D21" s="100">
        <v>0.7598809634520599</v>
      </c>
      <c r="E21" s="68">
        <v>921818</v>
      </c>
      <c r="F21" s="49">
        <f>ROUND(IF(E20=0,0,((E21/E20)-1)*100),2)</f>
        <v>17.36</v>
      </c>
      <c r="G21" s="104">
        <v>0.7427624777711437</v>
      </c>
    </row>
    <row r="22" spans="1:7" ht="18.75" customHeight="1">
      <c r="A22" s="80">
        <v>2008</v>
      </c>
      <c r="B22" s="47">
        <v>7435</v>
      </c>
      <c r="C22" s="49">
        <f>ROUND(IF(B21=0,0,((B22/B21)-1)*100),2)</f>
        <v>-9.01</v>
      </c>
      <c r="D22" s="100">
        <v>0.739433117851815</v>
      </c>
      <c r="E22" s="68">
        <v>947959</v>
      </c>
      <c r="F22" s="49">
        <f>ROUND(IF(E21=0,0,((E22/E21)-1)*100),2)</f>
        <v>2.84</v>
      </c>
      <c r="G22" s="101">
        <v>0.6988688598434555</v>
      </c>
    </row>
    <row r="23" spans="1:7" ht="18.75" customHeight="1" thickBot="1">
      <c r="A23" s="81">
        <v>2009</v>
      </c>
      <c r="B23" s="51">
        <v>5792</v>
      </c>
      <c r="C23" s="59">
        <f>ROUND(IF(B22=0,0,((B23/B22)-1)*100),2)</f>
        <v>-22.1</v>
      </c>
      <c r="D23" s="105">
        <v>0.6496186630776133</v>
      </c>
      <c r="E23" s="69">
        <v>742106</v>
      </c>
      <c r="F23" s="59">
        <f>ROUND(IF(E22=0,0,((E23/E22)-1)*100),2)</f>
        <v>-21.72</v>
      </c>
      <c r="G23" s="102">
        <v>0.584318409621137</v>
      </c>
    </row>
    <row r="24" spans="1:2" ht="13.5" customHeight="1" thickBot="1" thickTop="1">
      <c r="A24" s="7"/>
      <c r="B24" s="8"/>
    </row>
    <row r="25" spans="1:7" s="27" customFormat="1" ht="21" customHeight="1" thickBot="1" thickTop="1">
      <c r="A25" s="22"/>
      <c r="B25" s="23" t="s">
        <v>12</v>
      </c>
      <c r="C25" s="24"/>
      <c r="D25" s="24"/>
      <c r="E25" s="24"/>
      <c r="F25" s="26"/>
      <c r="G25" s="26"/>
    </row>
    <row r="26" spans="1:7" s="27" customFormat="1" ht="21" customHeight="1" thickBot="1" thickTop="1">
      <c r="A26" s="28" t="s">
        <v>17</v>
      </c>
      <c r="B26" s="31" t="s">
        <v>1</v>
      </c>
      <c r="C26" s="32"/>
      <c r="D26" s="32"/>
      <c r="E26" s="31" t="s">
        <v>2</v>
      </c>
      <c r="F26" s="32"/>
      <c r="G26" s="32"/>
    </row>
    <row r="27" spans="1:7" s="92" customFormat="1" ht="21" customHeight="1" thickTop="1">
      <c r="A27" s="28" t="s">
        <v>3</v>
      </c>
      <c r="B27" s="110" t="s">
        <v>4</v>
      </c>
      <c r="C27" s="83" t="s">
        <v>5</v>
      </c>
      <c r="D27" s="83" t="s">
        <v>24</v>
      </c>
      <c r="E27" s="95" t="s">
        <v>6</v>
      </c>
      <c r="F27" s="85" t="s">
        <v>5</v>
      </c>
      <c r="G27" s="83" t="s">
        <v>24</v>
      </c>
    </row>
    <row r="28" spans="1:7" s="92" customFormat="1" ht="21" customHeight="1" thickBot="1">
      <c r="A28" s="93"/>
      <c r="B28" s="111"/>
      <c r="C28" s="88" t="s">
        <v>7</v>
      </c>
      <c r="D28" s="88" t="s">
        <v>25</v>
      </c>
      <c r="E28" s="96" t="s">
        <v>15</v>
      </c>
      <c r="F28" s="90" t="s">
        <v>7</v>
      </c>
      <c r="G28" s="88" t="s">
        <v>25</v>
      </c>
    </row>
    <row r="29" spans="1:7" ht="18.75" customHeight="1" thickTop="1">
      <c r="A29" s="82">
        <v>2004</v>
      </c>
      <c r="B29" s="64">
        <f aca="true" t="shared" si="0" ref="B29:B34">B7+B18</f>
        <v>2080</v>
      </c>
      <c r="C29" s="44">
        <v>0</v>
      </c>
      <c r="D29" s="106">
        <v>0.2672147995889003</v>
      </c>
      <c r="E29" s="65">
        <f aca="true" t="shared" si="1" ref="E29:E34">E7+E18</f>
        <v>282518</v>
      </c>
      <c r="F29" s="44">
        <v>0</v>
      </c>
      <c r="G29" s="108">
        <v>0.2798205300899331</v>
      </c>
    </row>
    <row r="30" spans="1:7" ht="18.75" customHeight="1">
      <c r="A30" s="82">
        <v>2005</v>
      </c>
      <c r="B30" s="64">
        <f t="shared" si="0"/>
        <v>6530</v>
      </c>
      <c r="C30" s="44">
        <f>ROUND(IF(B29=0,0,((B30/B29)-1)*100),2)</f>
        <v>213.94</v>
      </c>
      <c r="D30" s="106">
        <v>0.5865971972691341</v>
      </c>
      <c r="E30" s="65">
        <f t="shared" si="1"/>
        <v>791056</v>
      </c>
      <c r="F30" s="44">
        <f>ROUND(IF(E29=0,0,((E30/E29)-1)*100),2)</f>
        <v>180</v>
      </c>
      <c r="G30" s="103">
        <v>0.6144234032918646</v>
      </c>
    </row>
    <row r="31" spans="1:7" ht="18.75" customHeight="1">
      <c r="A31" s="79">
        <v>2006</v>
      </c>
      <c r="B31" s="66">
        <f t="shared" si="0"/>
        <v>7758</v>
      </c>
      <c r="C31" s="38">
        <f>ROUND(IF(B30=0,0,((B31/B30)-1)*100),2)</f>
        <v>18.81</v>
      </c>
      <c r="D31" s="107">
        <v>0.7366122293961261</v>
      </c>
      <c r="E31" s="67">
        <f t="shared" si="1"/>
        <v>906837</v>
      </c>
      <c r="F31" s="38">
        <f>ROUND(IF(E30=0,0,((E31/E30)-1)*100),2)</f>
        <v>14.64</v>
      </c>
      <c r="G31" s="103">
        <v>0.7011980502107839</v>
      </c>
    </row>
    <row r="32" spans="1:7" ht="18.75" customHeight="1">
      <c r="A32" s="80">
        <v>2007</v>
      </c>
      <c r="B32" s="47">
        <f t="shared" si="0"/>
        <v>9043</v>
      </c>
      <c r="C32" s="49">
        <f>ROUND(IF(B31=0,0,((B32/B31)-1)*100),2)</f>
        <v>16.56</v>
      </c>
      <c r="D32" s="100">
        <v>0.7697480422199523</v>
      </c>
      <c r="E32" s="68">
        <f t="shared" si="1"/>
        <v>1003325</v>
      </c>
      <c r="F32" s="49">
        <f>ROUND(IF(E31=0,0,((E32/E31)-1)*100),2)</f>
        <v>10.64</v>
      </c>
      <c r="G32" s="104">
        <v>0.7511722502188025</v>
      </c>
    </row>
    <row r="33" spans="1:7" ht="18.75" customHeight="1">
      <c r="A33" s="80">
        <v>2008</v>
      </c>
      <c r="B33" s="47">
        <f t="shared" si="0"/>
        <v>7489</v>
      </c>
      <c r="C33" s="49">
        <f>ROUND(IF(B32=0,0,((B33/B32)-1)*100),2)</f>
        <v>-17.18</v>
      </c>
      <c r="D33" s="100">
        <v>0.7292112950340799</v>
      </c>
      <c r="E33" s="68">
        <f t="shared" si="1"/>
        <v>954607</v>
      </c>
      <c r="F33" s="49">
        <f>ROUND(IF(E32=0,0,((E33/E32)-1)*100),2)</f>
        <v>-4.86</v>
      </c>
      <c r="G33" s="101">
        <v>0.691701096888165</v>
      </c>
    </row>
    <row r="34" spans="1:7" ht="18.75" customHeight="1" thickBot="1">
      <c r="A34" s="81">
        <v>2009</v>
      </c>
      <c r="B34" s="51">
        <f t="shared" si="0"/>
        <v>5792</v>
      </c>
      <c r="C34" s="59">
        <f>ROUND(IF(B33=0,0,((B34/B33)-1)*100),2)</f>
        <v>-22.66</v>
      </c>
      <c r="D34" s="105">
        <v>0.6404954108149951</v>
      </c>
      <c r="E34" s="69">
        <f t="shared" si="1"/>
        <v>742106</v>
      </c>
      <c r="F34" s="59">
        <f>ROUND(IF(E33=0,0,((E34/E33)-1)*100),2)</f>
        <v>-22.26</v>
      </c>
      <c r="G34" s="102">
        <v>0.5783371208224618</v>
      </c>
    </row>
    <row r="35" ht="13.5" thickTop="1"/>
  </sheetData>
  <sheetProtection/>
  <mergeCells count="3">
    <mergeCell ref="B5:B6"/>
    <mergeCell ref="B16:B17"/>
    <mergeCell ref="B27:B28"/>
  </mergeCells>
  <printOptions horizontalCentered="1"/>
  <pageMargins left="0.31496062992125984" right="0.2362204724409449" top="0.9448818897637796" bottom="0.45" header="0.5118110236220472" footer="0.22"/>
  <pageSetup fitToHeight="1" fitToWidth="1" horizontalDpi="180" verticalDpi="180" orientation="landscape" paperSize="39" scale="70" r:id="rId1"/>
  <headerFooter alignWithMargins="0">
    <oddFooter>&amp;C&amp;D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34"/>
  <sheetViews>
    <sheetView defaultGridColor="0" zoomScalePageLayoutView="0" colorId="22" workbookViewId="0" topLeftCell="D3">
      <selection activeCell="D8" sqref="D8"/>
    </sheetView>
  </sheetViews>
  <sheetFormatPr defaultColWidth="9.7109375" defaultRowHeight="12.75"/>
  <cols>
    <col min="1" max="1" width="12.7109375" style="0" customWidth="1"/>
    <col min="2" max="2" width="22.7109375" style="0" customWidth="1"/>
    <col min="3" max="3" width="10.7109375" style="0" customWidth="1"/>
    <col min="4" max="5" width="22.7109375" style="0" customWidth="1"/>
    <col min="6" max="6" width="10.7109375" style="0" customWidth="1"/>
    <col min="7" max="7" width="22.7109375" style="0" customWidth="1"/>
  </cols>
  <sheetData>
    <row r="1" spans="1:7" s="21" customFormat="1" ht="29.25">
      <c r="A1" s="20" t="s">
        <v>22</v>
      </c>
      <c r="B1" s="20"/>
      <c r="C1" s="20"/>
      <c r="D1" s="20"/>
      <c r="E1" s="20"/>
      <c r="F1" s="20"/>
      <c r="G1" s="20"/>
    </row>
    <row r="2" spans="1:7" ht="5.25" customHeight="1" thickBot="1">
      <c r="A2" s="1"/>
      <c r="B2" s="2"/>
      <c r="C2" s="2"/>
      <c r="D2" s="2"/>
      <c r="E2" s="2"/>
      <c r="F2" s="2"/>
      <c r="G2" s="2"/>
    </row>
    <row r="3" spans="1:7" s="27" customFormat="1" ht="21" customHeight="1" thickBot="1" thickTop="1">
      <c r="A3" s="22"/>
      <c r="B3" s="23" t="s">
        <v>10</v>
      </c>
      <c r="C3" s="24"/>
      <c r="D3" s="24"/>
      <c r="E3" s="24"/>
      <c r="F3" s="26"/>
      <c r="G3" s="26"/>
    </row>
    <row r="4" spans="1:7" s="27" customFormat="1" ht="21" customHeight="1" thickBot="1" thickTop="1">
      <c r="A4" s="28" t="s">
        <v>17</v>
      </c>
      <c r="B4" s="35" t="s">
        <v>1</v>
      </c>
      <c r="C4" s="36"/>
      <c r="D4" s="36"/>
      <c r="E4" s="31" t="s">
        <v>2</v>
      </c>
      <c r="F4" s="32"/>
      <c r="G4" s="32"/>
    </row>
    <row r="5" spans="1:7" s="92" customFormat="1" ht="21" customHeight="1" thickTop="1">
      <c r="A5" s="28" t="s">
        <v>3</v>
      </c>
      <c r="B5" s="110" t="s">
        <v>4</v>
      </c>
      <c r="C5" s="83" t="s">
        <v>5</v>
      </c>
      <c r="D5" s="83" t="s">
        <v>24</v>
      </c>
      <c r="E5" s="95" t="s">
        <v>6</v>
      </c>
      <c r="F5" s="85" t="s">
        <v>5</v>
      </c>
      <c r="G5" s="83" t="s">
        <v>24</v>
      </c>
    </row>
    <row r="6" spans="1:7" s="92" customFormat="1" ht="21" customHeight="1" thickBot="1">
      <c r="A6" s="93"/>
      <c r="B6" s="111"/>
      <c r="C6" s="88" t="s">
        <v>7</v>
      </c>
      <c r="D6" s="88" t="s">
        <v>25</v>
      </c>
      <c r="E6" s="96" t="s">
        <v>15</v>
      </c>
      <c r="F6" s="90" t="s">
        <v>7</v>
      </c>
      <c r="G6" s="88" t="s">
        <v>25</v>
      </c>
    </row>
    <row r="7" spans="1:7" ht="18.75" customHeight="1" thickTop="1">
      <c r="A7" s="82">
        <v>2004</v>
      </c>
      <c r="B7" s="64">
        <v>616</v>
      </c>
      <c r="C7" s="44">
        <v>0</v>
      </c>
      <c r="D7" s="106">
        <v>0.04155984347591418</v>
      </c>
      <c r="E7" s="65">
        <v>60218</v>
      </c>
      <c r="F7" s="44">
        <v>0</v>
      </c>
      <c r="G7" s="108">
        <v>0.031560085385916356</v>
      </c>
    </row>
    <row r="8" spans="1:8" ht="18.75" customHeight="1">
      <c r="A8" s="82">
        <v>2005</v>
      </c>
      <c r="B8" s="64">
        <v>1854</v>
      </c>
      <c r="C8" s="44">
        <f>ROUND(IF(B7=0,0,((B8/B7)-1)*100),2)</f>
        <v>200.97</v>
      </c>
      <c r="D8" s="106">
        <v>0.16166724799441926</v>
      </c>
      <c r="E8" s="65">
        <v>158666</v>
      </c>
      <c r="F8" s="44">
        <f>ROUND(IF(E7=0,0,((E8/E7)-1)*100),2)</f>
        <v>163.49</v>
      </c>
      <c r="G8" s="103">
        <v>0.14237297869152102</v>
      </c>
      <c r="H8" s="18"/>
    </row>
    <row r="9" spans="1:7" ht="18.75" customHeight="1">
      <c r="A9" s="79">
        <v>2006</v>
      </c>
      <c r="B9" s="66">
        <v>2075</v>
      </c>
      <c r="C9" s="38">
        <f>ROUND(IF(B8=0,0,((B9/B8)-1)*100),2)</f>
        <v>11.92</v>
      </c>
      <c r="D9" s="107">
        <v>0.16355324347757547</v>
      </c>
      <c r="E9" s="67">
        <v>250955</v>
      </c>
      <c r="F9" s="38">
        <f>ROUND(IF(E8=0,0,((E9/E8)-1)*100),2)</f>
        <v>58.17</v>
      </c>
      <c r="G9" s="103">
        <v>0.1625903801798533</v>
      </c>
    </row>
    <row r="10" spans="1:7" ht="18.75" customHeight="1">
      <c r="A10" s="80">
        <v>2007</v>
      </c>
      <c r="B10" s="47">
        <v>4097</v>
      </c>
      <c r="C10" s="49">
        <f>ROUND(IF(B9=0,0,((B10/B9)-1)*100),2)</f>
        <v>97.45</v>
      </c>
      <c r="D10" s="100">
        <v>0.2522938604593879</v>
      </c>
      <c r="E10" s="68">
        <v>450224</v>
      </c>
      <c r="F10" s="49">
        <f>ROUND(IF(E9=0,0,((E10/E9)-1)*100),2)</f>
        <v>79.4</v>
      </c>
      <c r="G10" s="104">
        <v>0.21908902365081542</v>
      </c>
    </row>
    <row r="11" spans="1:7" ht="18.75" customHeight="1">
      <c r="A11" s="80">
        <v>2008</v>
      </c>
      <c r="B11" s="47">
        <v>4266</v>
      </c>
      <c r="C11" s="49">
        <f>ROUND(IF(B10=0,0,((B11/B10)-1)*100),2)</f>
        <v>4.12</v>
      </c>
      <c r="D11" s="100">
        <v>0.2463475197782526</v>
      </c>
      <c r="E11" s="68">
        <v>501484</v>
      </c>
      <c r="F11" s="49">
        <f>ROUND(IF(E10=0,0,((E11/E10)-1)*100),2)</f>
        <v>11.39</v>
      </c>
      <c r="G11" s="101">
        <v>0.20794443580573266</v>
      </c>
    </row>
    <row r="12" spans="1:7" ht="18.75" customHeight="1" thickBot="1">
      <c r="A12" s="81">
        <v>2009</v>
      </c>
      <c r="B12" s="51">
        <v>4952</v>
      </c>
      <c r="C12" s="59">
        <f>ROUND(IF(B11=0,0,((B12/B11)-1)*100),2)</f>
        <v>16.08</v>
      </c>
      <c r="D12" s="105">
        <v>0.2999212646114711</v>
      </c>
      <c r="E12" s="69">
        <v>569395</v>
      </c>
      <c r="F12" s="59">
        <f>ROUND(IF(E11=0,0,((E12/E11)-1)*100),2)</f>
        <v>13.54</v>
      </c>
      <c r="G12" s="102">
        <v>0.2556006848398823</v>
      </c>
    </row>
    <row r="13" spans="1:7" ht="16.5" customHeight="1" thickBot="1" thickTop="1">
      <c r="A13" s="7"/>
      <c r="B13" s="8"/>
      <c r="F13" s="12"/>
      <c r="G13" s="12"/>
    </row>
    <row r="14" spans="1:7" s="27" customFormat="1" ht="21" customHeight="1" thickBot="1" thickTop="1">
      <c r="A14" s="22"/>
      <c r="B14" s="23" t="s">
        <v>11</v>
      </c>
      <c r="C14" s="24"/>
      <c r="D14" s="24"/>
      <c r="E14" s="24"/>
      <c r="F14" s="26"/>
      <c r="G14" s="26"/>
    </row>
    <row r="15" spans="1:7" s="27" customFormat="1" ht="21" customHeight="1" thickBot="1" thickTop="1">
      <c r="A15" s="28" t="s">
        <v>17</v>
      </c>
      <c r="B15" s="31" t="s">
        <v>1</v>
      </c>
      <c r="C15" s="32"/>
      <c r="D15" s="32"/>
      <c r="E15" s="31" t="s">
        <v>2</v>
      </c>
      <c r="F15" s="32"/>
      <c r="G15" s="32"/>
    </row>
    <row r="16" spans="1:7" s="92" customFormat="1" ht="21" customHeight="1" thickTop="1">
      <c r="A16" s="28" t="s">
        <v>3</v>
      </c>
      <c r="B16" s="110" t="s">
        <v>4</v>
      </c>
      <c r="C16" s="83" t="s">
        <v>5</v>
      </c>
      <c r="D16" s="83" t="s">
        <v>24</v>
      </c>
      <c r="E16" s="95" t="s">
        <v>6</v>
      </c>
      <c r="F16" s="85" t="s">
        <v>5</v>
      </c>
      <c r="G16" s="83" t="s">
        <v>24</v>
      </c>
    </row>
    <row r="17" spans="1:7" s="92" customFormat="1" ht="21" customHeight="1" thickBot="1">
      <c r="A17" s="93"/>
      <c r="B17" s="111"/>
      <c r="C17" s="88" t="s">
        <v>7</v>
      </c>
      <c r="D17" s="88" t="s">
        <v>25</v>
      </c>
      <c r="E17" s="96" t="s">
        <v>15</v>
      </c>
      <c r="F17" s="90" t="s">
        <v>7</v>
      </c>
      <c r="G17" s="88" t="s">
        <v>25</v>
      </c>
    </row>
    <row r="18" spans="1:7" ht="18.75" customHeight="1" thickTop="1">
      <c r="A18" s="82">
        <v>2004</v>
      </c>
      <c r="B18" s="64">
        <v>1789</v>
      </c>
      <c r="C18" s="44">
        <v>0</v>
      </c>
      <c r="D18" s="106">
        <v>0.11930643547849283</v>
      </c>
      <c r="E18" s="65">
        <v>250606</v>
      </c>
      <c r="F18" s="44">
        <v>0</v>
      </c>
      <c r="G18" s="108">
        <v>0.09586867912113556</v>
      </c>
    </row>
    <row r="19" spans="1:7" ht="18.75" customHeight="1">
      <c r="A19" s="82">
        <v>2005</v>
      </c>
      <c r="B19" s="64">
        <v>4507</v>
      </c>
      <c r="C19" s="44">
        <f>ROUND(IF(B18=0,0,((B19/B18)-1)*100),2)</f>
        <v>151.93</v>
      </c>
      <c r="D19" s="106">
        <v>0.2939028366481904</v>
      </c>
      <c r="E19" s="65">
        <v>597701</v>
      </c>
      <c r="F19" s="44">
        <f>ROUND(IF(E18=0,0,((E19/E18)-1)*100),2)</f>
        <v>138.5</v>
      </c>
      <c r="G19" s="103">
        <v>0.25345505261823253</v>
      </c>
    </row>
    <row r="20" spans="1:7" ht="18.75" customHeight="1">
      <c r="A20" s="79">
        <v>2006</v>
      </c>
      <c r="B20" s="66">
        <v>6609</v>
      </c>
      <c r="C20" s="38">
        <f>ROUND(IF(B19=0,0,((B20/B19)-1)*100),2)</f>
        <v>46.64</v>
      </c>
      <c r="D20" s="107">
        <v>0.40536064769381747</v>
      </c>
      <c r="E20" s="67">
        <v>841850</v>
      </c>
      <c r="F20" s="38">
        <f>ROUND(IF(E19=0,0,((E20/E19)-1)*100),2)</f>
        <v>40.85</v>
      </c>
      <c r="G20" s="103">
        <v>0.2878609759883905</v>
      </c>
    </row>
    <row r="21" spans="1:7" ht="18.75" customHeight="1">
      <c r="A21" s="80">
        <v>2007</v>
      </c>
      <c r="B21" s="47">
        <v>9856</v>
      </c>
      <c r="C21" s="49">
        <f>ROUND(IF(B20=0,0,((B21/B20)-1)*100),2)</f>
        <v>49.13</v>
      </c>
      <c r="D21" s="100">
        <v>0.4453884043562746</v>
      </c>
      <c r="E21" s="68">
        <v>1184812</v>
      </c>
      <c r="F21" s="49">
        <f>ROUND(IF(E20=0,0,((E21/E20)-1)*100),2)</f>
        <v>40.74</v>
      </c>
      <c r="G21" s="104">
        <v>0.3461169593547473</v>
      </c>
    </row>
    <row r="22" spans="1:7" ht="18.75" customHeight="1">
      <c r="A22" s="80">
        <v>2008</v>
      </c>
      <c r="B22" s="47">
        <v>9681</v>
      </c>
      <c r="C22" s="49">
        <f>ROUND(IF(B21=0,0,((B22/B21)-1)*100),2)</f>
        <v>-1.78</v>
      </c>
      <c r="D22" s="100">
        <v>0.4227326317628051</v>
      </c>
      <c r="E22" s="68">
        <v>1167422</v>
      </c>
      <c r="F22" s="49">
        <f>ROUND(IF(E21=0,0,((E22/E21)-1)*100),2)</f>
        <v>-1.47</v>
      </c>
      <c r="G22" s="101">
        <v>0.3305418728975212</v>
      </c>
    </row>
    <row r="23" spans="1:7" ht="18.75" customHeight="1" thickBot="1">
      <c r="A23" s="81">
        <v>2009</v>
      </c>
      <c r="B23" s="51">
        <v>7186</v>
      </c>
      <c r="C23" s="59">
        <f>ROUND(IF(B22=0,0,((B23/B22)-1)*100),2)</f>
        <v>-25.77</v>
      </c>
      <c r="D23" s="105">
        <v>0.36881543830835556</v>
      </c>
      <c r="E23" s="69">
        <v>865213</v>
      </c>
      <c r="F23" s="59">
        <f>ROUND(IF(E22=0,0,((E23/E22)-1)*100),2)</f>
        <v>-25.89</v>
      </c>
      <c r="G23" s="102">
        <v>0.26920876153695605</v>
      </c>
    </row>
    <row r="24" spans="1:2" ht="16.5" customHeight="1" thickBot="1" thickTop="1">
      <c r="A24" s="7"/>
      <c r="B24" s="8"/>
    </row>
    <row r="25" spans="1:7" s="27" customFormat="1" ht="21" customHeight="1" thickBot="1" thickTop="1">
      <c r="A25" s="22"/>
      <c r="B25" s="23" t="s">
        <v>12</v>
      </c>
      <c r="C25" s="24"/>
      <c r="D25" s="24"/>
      <c r="E25" s="24"/>
      <c r="F25" s="26"/>
      <c r="G25" s="26"/>
    </row>
    <row r="26" spans="1:7" s="27" customFormat="1" ht="21" customHeight="1" thickBot="1" thickTop="1">
      <c r="A26" s="28" t="s">
        <v>17</v>
      </c>
      <c r="B26" s="31" t="s">
        <v>1</v>
      </c>
      <c r="C26" s="32"/>
      <c r="D26" s="32"/>
      <c r="E26" s="31" t="s">
        <v>2</v>
      </c>
      <c r="F26" s="32"/>
      <c r="G26" s="32"/>
    </row>
    <row r="27" spans="1:7" s="92" customFormat="1" ht="21" customHeight="1" thickTop="1">
      <c r="A27" s="28" t="s">
        <v>3</v>
      </c>
      <c r="B27" s="110" t="s">
        <v>4</v>
      </c>
      <c r="C27" s="83" t="s">
        <v>5</v>
      </c>
      <c r="D27" s="83" t="s">
        <v>24</v>
      </c>
      <c r="E27" s="95" t="s">
        <v>6</v>
      </c>
      <c r="F27" s="85" t="s">
        <v>5</v>
      </c>
      <c r="G27" s="83" t="s">
        <v>24</v>
      </c>
    </row>
    <row r="28" spans="1:7" s="92" customFormat="1" ht="21" customHeight="1" thickBot="1">
      <c r="A28" s="93"/>
      <c r="B28" s="111"/>
      <c r="C28" s="88" t="s">
        <v>7</v>
      </c>
      <c r="D28" s="88" t="s">
        <v>25</v>
      </c>
      <c r="E28" s="96" t="s">
        <v>15</v>
      </c>
      <c r="F28" s="90" t="s">
        <v>7</v>
      </c>
      <c r="G28" s="88" t="s">
        <v>25</v>
      </c>
    </row>
    <row r="29" spans="1:7" ht="18.75" customHeight="1" thickTop="1">
      <c r="A29" s="82">
        <v>2004</v>
      </c>
      <c r="B29" s="64">
        <f aca="true" t="shared" si="0" ref="B29:B34">B7+B18</f>
        <v>2405</v>
      </c>
      <c r="C29" s="44">
        <v>0</v>
      </c>
      <c r="D29" s="106">
        <v>0.08065868464298889</v>
      </c>
      <c r="E29" s="65">
        <f aca="true" t="shared" si="1" ref="E29:E34">E7+E18</f>
        <v>310824</v>
      </c>
      <c r="F29" s="44">
        <v>0</v>
      </c>
      <c r="G29" s="108">
        <v>0.06873446793943873</v>
      </c>
    </row>
    <row r="30" spans="1:7" ht="18.75" customHeight="1">
      <c r="A30" s="82">
        <v>2005</v>
      </c>
      <c r="B30" s="64">
        <f t="shared" si="0"/>
        <v>6361</v>
      </c>
      <c r="C30" s="44">
        <f>ROUND(IF(B29=0,0,((B30/B29)-1)*100),2)</f>
        <v>164.49</v>
      </c>
      <c r="D30" s="106">
        <v>0.23732418012909004</v>
      </c>
      <c r="E30" s="65">
        <f t="shared" si="1"/>
        <v>756367</v>
      </c>
      <c r="F30" s="44">
        <f>ROUND(IF(E29=0,0,((E30/E29)-1)*100),2)</f>
        <v>143.34</v>
      </c>
      <c r="G30" s="103">
        <v>0.2178067367533516</v>
      </c>
    </row>
    <row r="31" spans="1:7" ht="18.75" customHeight="1">
      <c r="A31" s="79">
        <v>2006</v>
      </c>
      <c r="B31" s="66">
        <f t="shared" si="0"/>
        <v>8684</v>
      </c>
      <c r="C31" s="38">
        <f>ROUND(IF(B30=0,0,((B31/B30)-1)*100),2)</f>
        <v>36.52</v>
      </c>
      <c r="D31" s="107">
        <v>0.2995412369356007</v>
      </c>
      <c r="E31" s="67">
        <f t="shared" si="1"/>
        <v>1092805</v>
      </c>
      <c r="F31" s="38">
        <f>ROUND(IF(E30=0,0,((E31/E30)-1)*100),2)</f>
        <v>44.48</v>
      </c>
      <c r="G31" s="103">
        <v>0.2445858107754239</v>
      </c>
    </row>
    <row r="32" spans="1:7" ht="18.75" customHeight="1">
      <c r="A32" s="80">
        <v>2007</v>
      </c>
      <c r="B32" s="47">
        <f t="shared" si="0"/>
        <v>13953</v>
      </c>
      <c r="C32" s="49">
        <f>ROUND(IF(B31=0,0,((B32/B31)-1)*100),2)</f>
        <v>60.67</v>
      </c>
      <c r="D32" s="100">
        <v>0.3636624270225188</v>
      </c>
      <c r="E32" s="68">
        <f t="shared" si="1"/>
        <v>1635036</v>
      </c>
      <c r="F32" s="49">
        <f>ROUND(IF(E31=0,0,((E32/E31)-1)*100),2)</f>
        <v>49.62</v>
      </c>
      <c r="G32" s="104">
        <v>0.29846570102208103</v>
      </c>
    </row>
    <row r="33" spans="1:7" ht="18.75" customHeight="1">
      <c r="A33" s="80">
        <v>2008</v>
      </c>
      <c r="B33" s="47">
        <f t="shared" si="0"/>
        <v>13947</v>
      </c>
      <c r="C33" s="49">
        <f>ROUND(IF(B32=0,0,((B33/B32)-1)*100),2)</f>
        <v>-0.04</v>
      </c>
      <c r="D33" s="100">
        <v>0.346785021632105</v>
      </c>
      <c r="E33" s="68">
        <f t="shared" si="1"/>
        <v>1668906</v>
      </c>
      <c r="F33" s="49">
        <f>ROUND(IF(E32=0,0,((E33/E32)-1)*100),2)</f>
        <v>2.07</v>
      </c>
      <c r="G33" s="101">
        <v>0.28079666618883115</v>
      </c>
    </row>
    <row r="34" spans="1:7" ht="18.75" customHeight="1" thickBot="1">
      <c r="A34" s="81">
        <v>2009</v>
      </c>
      <c r="B34" s="51">
        <f t="shared" si="0"/>
        <v>12138</v>
      </c>
      <c r="C34" s="59">
        <f>ROUND(IF(B33=0,0,((B34/B33)-1)*100),2)</f>
        <v>-12.97</v>
      </c>
      <c r="D34" s="105">
        <v>0.33721350187526045</v>
      </c>
      <c r="E34" s="69">
        <f t="shared" si="1"/>
        <v>1434608</v>
      </c>
      <c r="F34" s="59">
        <f>ROUND(IF(E33=0,0,((E34/E33)-1)*100),2)</f>
        <v>-14.04</v>
      </c>
      <c r="G34" s="102">
        <v>0.263637892268521</v>
      </c>
    </row>
    <row r="35" ht="16.5" customHeight="1" thickTop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</sheetData>
  <sheetProtection/>
  <mergeCells count="3">
    <mergeCell ref="B5:B6"/>
    <mergeCell ref="B16:B17"/>
    <mergeCell ref="B27:B28"/>
  </mergeCells>
  <printOptions horizontalCentered="1"/>
  <pageMargins left="0.31496062992125984" right="0.2362204724409449" top="0.9055118110236221" bottom="0.45" header="0.5118110236220472" footer="0.22"/>
  <pageSetup fitToHeight="1" fitToWidth="1" horizontalDpi="180" verticalDpi="180" orientation="landscape" paperSize="39" scale="70" r:id="rId1"/>
  <headerFooter alignWithMargins="0">
    <oddFooter>&amp;C&amp;D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34"/>
  <sheetViews>
    <sheetView defaultGridColor="0" zoomScalePageLayoutView="0" colorId="22" workbookViewId="0" topLeftCell="B24">
      <selection activeCell="G30" sqref="G30"/>
    </sheetView>
  </sheetViews>
  <sheetFormatPr defaultColWidth="9.7109375" defaultRowHeight="12.75"/>
  <cols>
    <col min="1" max="1" width="12.7109375" style="0" customWidth="1"/>
    <col min="2" max="2" width="22.7109375" style="0" customWidth="1"/>
    <col min="3" max="3" width="10.7109375" style="0" customWidth="1"/>
    <col min="4" max="5" width="22.7109375" style="0" customWidth="1"/>
    <col min="6" max="6" width="10.7109375" style="0" customWidth="1"/>
    <col min="7" max="7" width="22.7109375" style="0" customWidth="1"/>
  </cols>
  <sheetData>
    <row r="1" spans="1:7" s="21" customFormat="1" ht="29.25">
      <c r="A1" s="20" t="s">
        <v>23</v>
      </c>
      <c r="B1" s="20"/>
      <c r="C1" s="20"/>
      <c r="D1" s="20"/>
      <c r="E1" s="20"/>
      <c r="F1" s="20"/>
      <c r="G1" s="20"/>
    </row>
    <row r="2" spans="1:7" ht="4.5" customHeight="1" thickBot="1">
      <c r="A2" s="1"/>
      <c r="B2" s="2"/>
      <c r="C2" s="2"/>
      <c r="D2" s="2"/>
      <c r="E2" s="2"/>
      <c r="F2" s="2"/>
      <c r="G2" s="2"/>
    </row>
    <row r="3" spans="1:7" s="27" customFormat="1" ht="21" customHeight="1" thickBot="1" thickTop="1">
      <c r="A3" s="22"/>
      <c r="B3" s="23" t="s">
        <v>10</v>
      </c>
      <c r="C3" s="24"/>
      <c r="D3" s="24"/>
      <c r="E3" s="24"/>
      <c r="F3" s="26"/>
      <c r="G3" s="26"/>
    </row>
    <row r="4" spans="1:7" s="27" customFormat="1" ht="21" customHeight="1" thickBot="1" thickTop="1">
      <c r="A4" s="28" t="s">
        <v>17</v>
      </c>
      <c r="B4" s="35" t="s">
        <v>1</v>
      </c>
      <c r="C4" s="36"/>
      <c r="D4" s="36"/>
      <c r="E4" s="31" t="s">
        <v>2</v>
      </c>
      <c r="F4" s="32"/>
      <c r="G4" s="32"/>
    </row>
    <row r="5" spans="1:7" s="92" customFormat="1" ht="21" customHeight="1" thickTop="1">
      <c r="A5" s="28" t="s">
        <v>3</v>
      </c>
      <c r="B5" s="110" t="s">
        <v>4</v>
      </c>
      <c r="C5" s="83" t="s">
        <v>5</v>
      </c>
      <c r="D5" s="83" t="s">
        <v>24</v>
      </c>
      <c r="E5" s="95" t="s">
        <v>6</v>
      </c>
      <c r="F5" s="85" t="s">
        <v>5</v>
      </c>
      <c r="G5" s="83" t="s">
        <v>24</v>
      </c>
    </row>
    <row r="6" spans="1:7" s="92" customFormat="1" ht="21" customHeight="1" thickBot="1">
      <c r="A6" s="93"/>
      <c r="B6" s="111"/>
      <c r="C6" s="88" t="s">
        <v>7</v>
      </c>
      <c r="D6" s="88" t="s">
        <v>25</v>
      </c>
      <c r="E6" s="96" t="s">
        <v>15</v>
      </c>
      <c r="F6" s="90" t="s">
        <v>7</v>
      </c>
      <c r="G6" s="88" t="s">
        <v>25</v>
      </c>
    </row>
    <row r="7" spans="1:7" ht="18.75" customHeight="1" thickTop="1">
      <c r="A7" s="78">
        <v>2004</v>
      </c>
      <c r="B7" s="37">
        <v>0</v>
      </c>
      <c r="C7" s="39">
        <v>0</v>
      </c>
      <c r="D7" s="39">
        <v>0</v>
      </c>
      <c r="E7" s="70">
        <v>0</v>
      </c>
      <c r="F7" s="39">
        <v>0</v>
      </c>
      <c r="G7" s="42">
        <v>0</v>
      </c>
    </row>
    <row r="8" spans="1:8" ht="18.75" customHeight="1">
      <c r="A8" s="82">
        <v>2005</v>
      </c>
      <c r="B8" s="71">
        <v>0</v>
      </c>
      <c r="C8" s="44">
        <f>ROUND(IF(B7=0,0,((B8/B7)-1)*100),2)</f>
        <v>0</v>
      </c>
      <c r="D8" s="44">
        <v>0</v>
      </c>
      <c r="E8" s="72">
        <v>0</v>
      </c>
      <c r="F8" s="44">
        <f>ROUND(IF(E7=0,0,((E8/E7)-1)*100),2)</f>
        <v>0</v>
      </c>
      <c r="G8" s="46">
        <v>0</v>
      </c>
      <c r="H8" s="19"/>
    </row>
    <row r="9" spans="1:7" ht="18.75" customHeight="1">
      <c r="A9" s="79">
        <v>2006</v>
      </c>
      <c r="B9" s="43">
        <v>0</v>
      </c>
      <c r="C9" s="38">
        <f>ROUND(IF(B8=0,0,((B9/B8)-1)*100),2)</f>
        <v>0</v>
      </c>
      <c r="D9" s="38">
        <v>0</v>
      </c>
      <c r="E9" s="73">
        <v>0</v>
      </c>
      <c r="F9" s="38">
        <f>ROUND(IF(E8=0,0,((E9/E8)-1)*100),2)</f>
        <v>0</v>
      </c>
      <c r="G9" s="46">
        <v>0</v>
      </c>
    </row>
    <row r="10" spans="1:7" ht="18.75" customHeight="1">
      <c r="A10" s="80">
        <v>2007</v>
      </c>
      <c r="B10" s="74">
        <v>0</v>
      </c>
      <c r="C10" s="49">
        <f>ROUND(IF(B9=0,0,((B10/B9)-1)*100),2)</f>
        <v>0</v>
      </c>
      <c r="D10" s="49">
        <v>0</v>
      </c>
      <c r="E10" s="75">
        <v>0</v>
      </c>
      <c r="F10" s="49">
        <f>ROUND(IF(E9=0,0,((E10/E9)-1)*100),2)</f>
        <v>0</v>
      </c>
      <c r="G10" s="41">
        <v>0</v>
      </c>
    </row>
    <row r="11" spans="1:7" ht="18.75" customHeight="1">
      <c r="A11" s="80">
        <v>2008</v>
      </c>
      <c r="B11" s="74">
        <v>0</v>
      </c>
      <c r="C11" s="49">
        <f>ROUND(IF(B10=0,0,((B11/B10)-1)*100),2)</f>
        <v>0</v>
      </c>
      <c r="D11" s="49">
        <v>0</v>
      </c>
      <c r="E11" s="75">
        <v>0</v>
      </c>
      <c r="F11" s="49">
        <f>ROUND(IF(E10=0,0,((E11/E10)-1)*100),2)</f>
        <v>0</v>
      </c>
      <c r="G11" s="58">
        <v>0</v>
      </c>
    </row>
    <row r="12" spans="1:7" ht="18.75" customHeight="1" thickBot="1">
      <c r="A12" s="81">
        <v>2009</v>
      </c>
      <c r="B12" s="55">
        <v>0</v>
      </c>
      <c r="C12" s="59">
        <f>ROUND(IF(B11=0,0,((B12/B11)-1)*100),2)</f>
        <v>0</v>
      </c>
      <c r="D12" s="59">
        <v>0</v>
      </c>
      <c r="E12" s="76">
        <v>0</v>
      </c>
      <c r="F12" s="59">
        <f>ROUND(IF(E11=0,0,((E12/E11)-1)*100),2)</f>
        <v>0</v>
      </c>
      <c r="G12" s="53">
        <v>0</v>
      </c>
    </row>
    <row r="13" ht="13.5" customHeight="1" thickBot="1" thickTop="1"/>
    <row r="14" spans="1:7" s="27" customFormat="1" ht="21" customHeight="1" thickBot="1" thickTop="1">
      <c r="A14" s="22"/>
      <c r="B14" s="23" t="s">
        <v>11</v>
      </c>
      <c r="C14" s="24"/>
      <c r="D14" s="24"/>
      <c r="E14" s="24"/>
      <c r="F14" s="26"/>
      <c r="G14" s="26"/>
    </row>
    <row r="15" spans="1:7" s="27" customFormat="1" ht="21" customHeight="1" thickBot="1" thickTop="1">
      <c r="A15" s="28" t="s">
        <v>17</v>
      </c>
      <c r="B15" s="31" t="s">
        <v>1</v>
      </c>
      <c r="C15" s="32"/>
      <c r="D15" s="32"/>
      <c r="E15" s="31" t="s">
        <v>2</v>
      </c>
      <c r="F15" s="32"/>
      <c r="G15" s="32"/>
    </row>
    <row r="16" spans="1:7" s="92" customFormat="1" ht="21" customHeight="1" thickTop="1">
      <c r="A16" s="28" t="s">
        <v>3</v>
      </c>
      <c r="B16" s="110" t="s">
        <v>4</v>
      </c>
      <c r="C16" s="83" t="s">
        <v>5</v>
      </c>
      <c r="D16" s="83" t="s">
        <v>24</v>
      </c>
      <c r="E16" s="95" t="s">
        <v>6</v>
      </c>
      <c r="F16" s="85" t="s">
        <v>5</v>
      </c>
      <c r="G16" s="83" t="s">
        <v>24</v>
      </c>
    </row>
    <row r="17" spans="1:7" s="92" customFormat="1" ht="21" customHeight="1" thickBot="1">
      <c r="A17" s="93"/>
      <c r="B17" s="111"/>
      <c r="C17" s="88" t="s">
        <v>7</v>
      </c>
      <c r="D17" s="88" t="s">
        <v>25</v>
      </c>
      <c r="E17" s="96" t="s">
        <v>15</v>
      </c>
      <c r="F17" s="90" t="s">
        <v>7</v>
      </c>
      <c r="G17" s="88" t="s">
        <v>25</v>
      </c>
    </row>
    <row r="18" spans="1:7" ht="18.75" customHeight="1" thickTop="1">
      <c r="A18" s="78">
        <v>2004</v>
      </c>
      <c r="B18" s="62">
        <v>788</v>
      </c>
      <c r="C18" s="39">
        <v>0</v>
      </c>
      <c r="D18" s="109">
        <v>0.1626418988648091</v>
      </c>
      <c r="E18" s="63">
        <v>82169</v>
      </c>
      <c r="F18" s="39">
        <v>0</v>
      </c>
      <c r="G18" s="108">
        <v>0.14869122264144113</v>
      </c>
    </row>
    <row r="19" spans="1:7" ht="18.75" customHeight="1">
      <c r="A19" s="82">
        <v>2005</v>
      </c>
      <c r="B19" s="64">
        <v>2004</v>
      </c>
      <c r="C19" s="44">
        <f>ROUND(IF(B18=0,0,((B19/B18)-1)*100),2)</f>
        <v>154.31</v>
      </c>
      <c r="D19" s="106">
        <v>0.4078974150213719</v>
      </c>
      <c r="E19" s="65">
        <v>249478</v>
      </c>
      <c r="F19" s="44">
        <f>ROUND(IF(E18=0,0,((E19/E18)-1)*100),2)</f>
        <v>203.62</v>
      </c>
      <c r="G19" s="103">
        <v>0.36854109854136446</v>
      </c>
    </row>
    <row r="20" spans="1:7" ht="18.75" customHeight="1">
      <c r="A20" s="79">
        <v>2006</v>
      </c>
      <c r="B20" s="66">
        <v>2766</v>
      </c>
      <c r="C20" s="38">
        <f>ROUND(IF(B19=0,0,((B20/B19)-1)*100),2)</f>
        <v>38.02</v>
      </c>
      <c r="D20" s="107">
        <v>0.48990435706695007</v>
      </c>
      <c r="E20" s="67">
        <v>307499</v>
      </c>
      <c r="F20" s="38">
        <f>ROUND(IF(E19=0,0,((E20/E19)-1)*100),2)</f>
        <v>23.26</v>
      </c>
      <c r="G20" s="103">
        <v>0.4415126631986871</v>
      </c>
    </row>
    <row r="21" spans="1:7" ht="18.75" customHeight="1">
      <c r="A21" s="80">
        <v>2007</v>
      </c>
      <c r="B21" s="47">
        <v>3390</v>
      </c>
      <c r="C21" s="49">
        <f>ROUND(IF(B20=0,0,((B21/B20)-1)*100),2)</f>
        <v>22.56</v>
      </c>
      <c r="D21" s="100">
        <v>0.5458937198067633</v>
      </c>
      <c r="E21" s="68">
        <v>355358</v>
      </c>
      <c r="F21" s="49">
        <f>ROUND(IF(E20=0,0,((E21/E20)-1)*100),2)</f>
        <v>15.56</v>
      </c>
      <c r="G21" s="104">
        <v>0.4993816716226623</v>
      </c>
    </row>
    <row r="22" spans="1:7" ht="18.75" customHeight="1">
      <c r="A22" s="80">
        <v>2008</v>
      </c>
      <c r="B22" s="47">
        <v>3858</v>
      </c>
      <c r="C22" s="49">
        <f>ROUND(IF(B21=0,0,((B22/B21)-1)*100),2)</f>
        <v>13.81</v>
      </c>
      <c r="D22" s="100">
        <v>0.5741925881827653</v>
      </c>
      <c r="E22" s="68">
        <v>411672</v>
      </c>
      <c r="F22" s="49">
        <f>ROUND(IF(E21=0,0,((E22/E21)-1)*100),2)</f>
        <v>15.85</v>
      </c>
      <c r="G22" s="101">
        <v>0.5332110633601964</v>
      </c>
    </row>
    <row r="23" spans="1:7" ht="18.75" customHeight="1" thickBot="1">
      <c r="A23" s="81">
        <v>2009</v>
      </c>
      <c r="B23" s="51">
        <v>2336</v>
      </c>
      <c r="C23" s="59">
        <f>ROUND(IF(B22=0,0,((B23/B22)-1)*100),2)</f>
        <v>-39.45</v>
      </c>
      <c r="D23" s="105">
        <v>0.423879513699873</v>
      </c>
      <c r="E23" s="69">
        <v>252015</v>
      </c>
      <c r="F23" s="59">
        <f>ROUND(IF(E22=0,0,((E23/E22)-1)*100),2)</f>
        <v>-38.78</v>
      </c>
      <c r="G23" s="102">
        <v>0.3887332677256447</v>
      </c>
    </row>
    <row r="24" ht="16.5" customHeight="1" thickBot="1" thickTop="1"/>
    <row r="25" spans="1:7" s="27" customFormat="1" ht="21" customHeight="1" thickBot="1" thickTop="1">
      <c r="A25" s="22"/>
      <c r="B25" s="23" t="s">
        <v>13</v>
      </c>
      <c r="C25" s="24"/>
      <c r="D25" s="24"/>
      <c r="E25" s="24"/>
      <c r="F25" s="26"/>
      <c r="G25" s="26"/>
    </row>
    <row r="26" spans="1:7" s="27" customFormat="1" ht="21" customHeight="1" thickBot="1" thickTop="1">
      <c r="A26" s="28" t="s">
        <v>17</v>
      </c>
      <c r="B26" s="31" t="s">
        <v>1</v>
      </c>
      <c r="C26" s="32"/>
      <c r="D26" s="32"/>
      <c r="E26" s="31" t="s">
        <v>2</v>
      </c>
      <c r="F26" s="32"/>
      <c r="G26" s="32"/>
    </row>
    <row r="27" spans="1:7" s="92" customFormat="1" ht="21" customHeight="1" thickTop="1">
      <c r="A27" s="28" t="s">
        <v>3</v>
      </c>
      <c r="B27" s="110" t="s">
        <v>4</v>
      </c>
      <c r="C27" s="83" t="s">
        <v>5</v>
      </c>
      <c r="D27" s="83" t="s">
        <v>24</v>
      </c>
      <c r="E27" s="95" t="s">
        <v>6</v>
      </c>
      <c r="F27" s="85" t="s">
        <v>5</v>
      </c>
      <c r="G27" s="83" t="s">
        <v>24</v>
      </c>
    </row>
    <row r="28" spans="1:7" s="92" customFormat="1" ht="21" customHeight="1" thickBot="1">
      <c r="A28" s="93"/>
      <c r="B28" s="111"/>
      <c r="C28" s="88" t="s">
        <v>7</v>
      </c>
      <c r="D28" s="88" t="s">
        <v>25</v>
      </c>
      <c r="E28" s="96" t="s">
        <v>15</v>
      </c>
      <c r="F28" s="90" t="s">
        <v>7</v>
      </c>
      <c r="G28" s="88" t="s">
        <v>25</v>
      </c>
    </row>
    <row r="29" spans="1:7" ht="18.75" customHeight="1" thickTop="1">
      <c r="A29" s="78">
        <v>2004</v>
      </c>
      <c r="B29" s="62">
        <f>B18+B7</f>
        <v>788</v>
      </c>
      <c r="C29" s="39">
        <v>0</v>
      </c>
      <c r="D29" s="109">
        <v>0.161840213596221</v>
      </c>
      <c r="E29" s="63">
        <f aca="true" t="shared" si="0" ref="E29:E34">E18+E7</f>
        <v>82169</v>
      </c>
      <c r="F29" s="39">
        <v>0</v>
      </c>
      <c r="G29" s="108">
        <v>0.14822210677461017</v>
      </c>
    </row>
    <row r="30" spans="1:7" ht="18.75" customHeight="1">
      <c r="A30" s="82">
        <v>2005</v>
      </c>
      <c r="B30" s="77">
        <f>B19+B8</f>
        <v>2004</v>
      </c>
      <c r="C30" s="44">
        <f>ROUND(IF(B29=0,0,((B30/B29)-1)*100),2)</f>
        <v>154.31</v>
      </c>
      <c r="D30" s="106">
        <v>0.40673838035315607</v>
      </c>
      <c r="E30" s="65">
        <f t="shared" si="0"/>
        <v>249478</v>
      </c>
      <c r="F30" s="44">
        <f>ROUND(IF(E29=0,0,((E30/E29)-1)*100),2)</f>
        <v>203.62</v>
      </c>
      <c r="G30" s="103">
        <v>0.36828376441341765</v>
      </c>
    </row>
    <row r="31" spans="1:7" ht="18.75" customHeight="1">
      <c r="A31" s="79">
        <v>2006</v>
      </c>
      <c r="B31" s="66">
        <f>B20+B9</f>
        <v>2766</v>
      </c>
      <c r="C31" s="38">
        <f>ROUND(IF(B30=0,0,((B31/B30)-1)*100),2)</f>
        <v>38.02</v>
      </c>
      <c r="D31" s="107">
        <v>0.48877893620781054</v>
      </c>
      <c r="E31" s="67">
        <f t="shared" si="0"/>
        <v>307499</v>
      </c>
      <c r="F31" s="38">
        <f>ROUND(IF(E30=0,0,((E31/E30)-1)*100),2)</f>
        <v>23.26</v>
      </c>
      <c r="G31" s="103">
        <v>0.4414968154695244</v>
      </c>
    </row>
    <row r="32" spans="1:7" ht="18.75" customHeight="1">
      <c r="A32" s="80">
        <v>2007</v>
      </c>
      <c r="B32" s="47">
        <f>B10+B21</f>
        <v>3390</v>
      </c>
      <c r="C32" s="49">
        <f>ROUND(IF(B31=0,0,((B32/B31)-1)*100),2)</f>
        <v>22.56</v>
      </c>
      <c r="D32" s="100">
        <v>0.5439666238767651</v>
      </c>
      <c r="E32" s="68">
        <f t="shared" si="0"/>
        <v>355358</v>
      </c>
      <c r="F32" s="49">
        <f>ROUND(IF(E31=0,0,((E32/E31)-1)*100),2)</f>
        <v>15.56</v>
      </c>
      <c r="G32" s="104">
        <v>0.4993353586393541</v>
      </c>
    </row>
    <row r="33" spans="1:7" ht="18.75" customHeight="1">
      <c r="A33" s="80">
        <v>2008</v>
      </c>
      <c r="B33" s="47">
        <f>B11+B22</f>
        <v>3858</v>
      </c>
      <c r="C33" s="49">
        <f>ROUND(IF(B32=0,0,((B33/B32)-1)*100),2)</f>
        <v>13.81</v>
      </c>
      <c r="D33" s="100">
        <v>0.5729135729135729</v>
      </c>
      <c r="E33" s="68">
        <f t="shared" si="0"/>
        <v>411672</v>
      </c>
      <c r="F33" s="49">
        <f>ROUND(IF(E32=0,0,((E33/E32)-1)*100),2)</f>
        <v>15.85</v>
      </c>
      <c r="G33" s="101">
        <v>0.5330564065644074</v>
      </c>
    </row>
    <row r="34" spans="1:7" ht="18.75" customHeight="1" thickBot="1">
      <c r="A34" s="81">
        <v>2009</v>
      </c>
      <c r="B34" s="51">
        <f>B23+B12</f>
        <v>2336</v>
      </c>
      <c r="C34" s="59">
        <f>ROUND(IF(B33=0,0,((B34/B33)-1)*100),2)</f>
        <v>-39.45</v>
      </c>
      <c r="D34" s="105">
        <v>0.42120447169130903</v>
      </c>
      <c r="E34" s="69">
        <f t="shared" si="0"/>
        <v>252015</v>
      </c>
      <c r="F34" s="59">
        <f>ROUND(IF(E33=0,0,((E34/E33)-1)*100),2)</f>
        <v>-38.78</v>
      </c>
      <c r="G34" s="102">
        <v>0.3884426688122223</v>
      </c>
    </row>
    <row r="35" ht="16.5" customHeight="1" thickTop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</sheetData>
  <sheetProtection/>
  <mergeCells count="3">
    <mergeCell ref="B5:B6"/>
    <mergeCell ref="B16:B17"/>
    <mergeCell ref="B27:B28"/>
  </mergeCells>
  <printOptions horizontalCentered="1"/>
  <pageMargins left="0.31496062992125984" right="0.2362204724409449" top="0.9055118110236221" bottom="0.48" header="0.5118110236220472" footer="0.22"/>
  <pageSetup fitToHeight="1" fitToWidth="1" horizontalDpi="180" verticalDpi="180" orientation="landscape" paperSize="39" scale="70" r:id="rId1"/>
  <headerFooter alignWithMargins="0">
    <oddFooter>&amp;C&amp;D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36"/>
  <sheetViews>
    <sheetView tabSelected="1" defaultGridColor="0" zoomScalePageLayoutView="0" colorId="22" workbookViewId="0" topLeftCell="A1">
      <selection activeCell="E7" sqref="E7"/>
    </sheetView>
  </sheetViews>
  <sheetFormatPr defaultColWidth="9.7109375" defaultRowHeight="12.75"/>
  <cols>
    <col min="1" max="1" width="12.7109375" style="0" customWidth="1"/>
    <col min="2" max="2" width="22.7109375" style="0" customWidth="1"/>
    <col min="3" max="3" width="10.7109375" style="0" customWidth="1"/>
    <col min="4" max="5" width="22.7109375" style="0" customWidth="1"/>
    <col min="6" max="6" width="10.7109375" style="0" customWidth="1"/>
    <col min="7" max="7" width="22.7109375" style="0" customWidth="1"/>
  </cols>
  <sheetData>
    <row r="1" spans="1:7" s="21" customFormat="1" ht="29.25">
      <c r="A1" s="20" t="s">
        <v>26</v>
      </c>
      <c r="B1" s="20"/>
      <c r="C1" s="20"/>
      <c r="D1" s="20"/>
      <c r="E1" s="20"/>
      <c r="F1" s="20"/>
      <c r="G1" s="20"/>
    </row>
    <row r="2" spans="1:7" ht="3.75" customHeight="1" thickBot="1">
      <c r="A2" s="1"/>
      <c r="B2" s="2"/>
      <c r="C2" s="2"/>
      <c r="D2" s="2"/>
      <c r="E2" s="2"/>
      <c r="F2" s="2"/>
      <c r="G2" s="2"/>
    </row>
    <row r="3" spans="1:7" s="27" customFormat="1" ht="21" customHeight="1" thickBot="1" thickTop="1">
      <c r="A3" s="22"/>
      <c r="B3" s="23" t="s">
        <v>0</v>
      </c>
      <c r="C3" s="24"/>
      <c r="D3" s="24"/>
      <c r="E3" s="24"/>
      <c r="F3" s="26"/>
      <c r="G3" s="26"/>
    </row>
    <row r="4" spans="1:7" s="27" customFormat="1" ht="21" customHeight="1" thickBot="1" thickTop="1">
      <c r="A4" s="28" t="s">
        <v>17</v>
      </c>
      <c r="B4" s="35" t="s">
        <v>1</v>
      </c>
      <c r="C4" s="36"/>
      <c r="D4" s="36"/>
      <c r="E4" s="31" t="s">
        <v>2</v>
      </c>
      <c r="F4" s="32"/>
      <c r="G4" s="32"/>
    </row>
    <row r="5" spans="1:7" s="92" customFormat="1" ht="21" customHeight="1" thickTop="1">
      <c r="A5" s="28" t="s">
        <v>3</v>
      </c>
      <c r="B5" s="110" t="s">
        <v>4</v>
      </c>
      <c r="C5" s="85" t="s">
        <v>5</v>
      </c>
      <c r="D5" s="85" t="s">
        <v>24</v>
      </c>
      <c r="E5" s="91" t="s">
        <v>6</v>
      </c>
      <c r="F5" s="85" t="s">
        <v>5</v>
      </c>
      <c r="G5" s="85" t="s">
        <v>24</v>
      </c>
    </row>
    <row r="6" spans="1:7" s="92" customFormat="1" ht="21" customHeight="1" thickBot="1">
      <c r="A6" s="93"/>
      <c r="B6" s="111"/>
      <c r="C6" s="90" t="s">
        <v>7</v>
      </c>
      <c r="D6" s="90" t="s">
        <v>25</v>
      </c>
      <c r="E6" s="94" t="s">
        <v>15</v>
      </c>
      <c r="F6" s="90" t="s">
        <v>7</v>
      </c>
      <c r="G6" s="90" t="s">
        <v>25</v>
      </c>
    </row>
    <row r="7" spans="1:8" ht="18.75" customHeight="1" thickTop="1">
      <c r="A7" s="78">
        <v>2004</v>
      </c>
      <c r="B7" s="62">
        <f>BKK!B7+DMK!B7+CNX!B7+HDY!B7+HKT!B7+CEI!B7</f>
        <v>3789</v>
      </c>
      <c r="C7" s="39">
        <v>0</v>
      </c>
      <c r="D7" s="109">
        <v>0.020963235497524137</v>
      </c>
      <c r="E7" s="63">
        <f>BKK!E7+DMK!E7+CNX!E7+HDY!E7+HKT!E7+CEI!E7</f>
        <v>383024</v>
      </c>
      <c r="F7" s="39">
        <v>0</v>
      </c>
      <c r="G7" s="108">
        <v>0.013155056734238894</v>
      </c>
      <c r="H7" s="97"/>
    </row>
    <row r="8" spans="1:8" ht="18.75" customHeight="1">
      <c r="A8" s="82">
        <v>2005</v>
      </c>
      <c r="B8" s="64">
        <f>BKK!B8+DMK!B8+CNX!B8+HDY!B8+HKT!B8+CEI!B8</f>
        <v>16090</v>
      </c>
      <c r="C8" s="44">
        <f>ROUND(IF(B7=0,0,((B8/B7)-1)*100),2)</f>
        <v>324.65</v>
      </c>
      <c r="D8" s="106">
        <v>0.0830717442484821</v>
      </c>
      <c r="E8" s="65">
        <f>BKK!E8+DMK!E8+CNX!E8+HDY!E8+HKT!E8+CEI!E8</f>
        <v>1558367</v>
      </c>
      <c r="F8" s="44">
        <f>ROUND(IF(E7=0,0,((E8/E7)-1)*100),2)</f>
        <v>306.86</v>
      </c>
      <c r="G8" s="103">
        <v>0.052107562129652805</v>
      </c>
      <c r="H8" s="97"/>
    </row>
    <row r="9" spans="1:8" ht="18.75" customHeight="1">
      <c r="A9" s="79">
        <v>2006</v>
      </c>
      <c r="B9" s="66">
        <f>BKK!B9+DMK!B9+CNX!B9+HDY!B9+HKT!B9+CEI!B9</f>
        <v>18971</v>
      </c>
      <c r="C9" s="38">
        <f>ROUND(IF(B8=0,0,((B9/B8)-1)*100),2)</f>
        <v>17.91</v>
      </c>
      <c r="D9" s="107">
        <v>0.09400565887209066</v>
      </c>
      <c r="E9" s="67">
        <f>BKK!E9+DMK!E9+CNX!E9+HDY!E9+HKT!E9+CEI!E9</f>
        <v>2176170</v>
      </c>
      <c r="F9" s="38">
        <f>ROUND(IF(E8=0,0,((E9/E8)-1)*100),2)</f>
        <v>39.64</v>
      </c>
      <c r="G9" s="103">
        <v>0.06572684023418794</v>
      </c>
      <c r="H9" s="97"/>
    </row>
    <row r="10" spans="1:8" ht="18.75" customHeight="1">
      <c r="A10" s="80">
        <v>2007</v>
      </c>
      <c r="B10" s="47">
        <f>BKK!B10+DMK!B10+CNX!B10+HDY!B10+HKT!B10+CEI!B10</f>
        <v>26293</v>
      </c>
      <c r="C10" s="49">
        <f>ROUND(IF(B9=0,0,((B10/B9)-1)*100),2)</f>
        <v>38.6</v>
      </c>
      <c r="D10" s="100">
        <v>0.12215495974317399</v>
      </c>
      <c r="E10" s="68">
        <f>BKK!E10+DMK!E10+CNX!E10+HDY!E10+HKT!E10+CEI!E10</f>
        <v>2939751</v>
      </c>
      <c r="F10" s="49">
        <f>ROUND(IF(E9=0,0,((E10/E9)-1)*100),2)</f>
        <v>35.09</v>
      </c>
      <c r="G10" s="104">
        <v>0.08351399736448407</v>
      </c>
      <c r="H10" s="97"/>
    </row>
    <row r="11" spans="1:8" ht="18.75" customHeight="1">
      <c r="A11" s="80">
        <v>2008</v>
      </c>
      <c r="B11" s="47">
        <f>BKK!B11+DMK!B11+CNX!B11+HDY!B11+HKT!B11+CEI!B11</f>
        <v>28580</v>
      </c>
      <c r="C11" s="49">
        <f>ROUND(IF(B10=0,0,((B11/B10)-1)*100),2)</f>
        <v>8.7</v>
      </c>
      <c r="D11" s="100">
        <v>0.12951289917660974</v>
      </c>
      <c r="E11" s="68">
        <f>BKK!E11+DMK!E11+CNX!E11+HDY!E11+HKT!E11+CEI!E11</f>
        <v>3420318</v>
      </c>
      <c r="F11" s="49">
        <f>ROUND(IF(E10=0,0,((E11/E10)-1)*100),2)</f>
        <v>16.35</v>
      </c>
      <c r="G11" s="101">
        <v>0.09285023054034679</v>
      </c>
      <c r="H11" s="97"/>
    </row>
    <row r="12" spans="1:8" ht="18.75" customHeight="1" thickBot="1">
      <c r="A12" s="81">
        <v>2009</v>
      </c>
      <c r="B12" s="51">
        <f>BKK!B12+DMK!B12+CNX!B12+HDY!B12+HKT!B12+CEI!B12</f>
        <v>29311</v>
      </c>
      <c r="C12" s="59">
        <f>ROUND(IF(B11=0,0,((B12/B11)-1)*100),2)</f>
        <v>2.56</v>
      </c>
      <c r="D12" s="105">
        <v>0.1490288793980069</v>
      </c>
      <c r="E12" s="69">
        <f>BKK!E12+DMK!E12+CNX!E12+HDY!E12+HKT!E12+CEI!E12</f>
        <v>3385029</v>
      </c>
      <c r="F12" s="59">
        <f>ROUND(IF(E11=0,0,((E12/E11)-1)*100),2)</f>
        <v>-1.03</v>
      </c>
      <c r="G12" s="102">
        <v>0.11059608590572942</v>
      </c>
      <c r="H12" s="97"/>
    </row>
    <row r="13" spans="1:2" ht="13.5" customHeight="1" thickBot="1" thickTop="1">
      <c r="A13" s="7"/>
      <c r="B13" s="8"/>
    </row>
    <row r="14" spans="1:7" s="27" customFormat="1" ht="21" customHeight="1" thickBot="1" thickTop="1">
      <c r="A14" s="22"/>
      <c r="B14" s="23" t="s">
        <v>8</v>
      </c>
      <c r="C14" s="24"/>
      <c r="D14" s="24"/>
      <c r="E14" s="24"/>
      <c r="F14" s="26"/>
      <c r="G14" s="26"/>
    </row>
    <row r="15" spans="1:7" s="27" customFormat="1" ht="21" customHeight="1" thickBot="1" thickTop="1">
      <c r="A15" s="28" t="s">
        <v>17</v>
      </c>
      <c r="B15" s="31" t="s">
        <v>1</v>
      </c>
      <c r="C15" s="32"/>
      <c r="D15" s="32"/>
      <c r="E15" s="31" t="s">
        <v>2</v>
      </c>
      <c r="F15" s="32"/>
      <c r="G15" s="32"/>
    </row>
    <row r="16" spans="1:7" s="92" customFormat="1" ht="21" customHeight="1" thickTop="1">
      <c r="A16" s="28" t="s">
        <v>3</v>
      </c>
      <c r="B16" s="110" t="s">
        <v>4</v>
      </c>
      <c r="C16" s="85" t="s">
        <v>5</v>
      </c>
      <c r="D16" s="85" t="s">
        <v>24</v>
      </c>
      <c r="E16" s="91" t="s">
        <v>6</v>
      </c>
      <c r="F16" s="85" t="s">
        <v>5</v>
      </c>
      <c r="G16" s="85" t="s">
        <v>24</v>
      </c>
    </row>
    <row r="17" spans="1:7" s="92" customFormat="1" ht="21" customHeight="1" thickBot="1">
      <c r="A17" s="93"/>
      <c r="B17" s="111"/>
      <c r="C17" s="90" t="s">
        <v>7</v>
      </c>
      <c r="D17" s="90" t="s">
        <v>25</v>
      </c>
      <c r="E17" s="94" t="s">
        <v>15</v>
      </c>
      <c r="F17" s="90" t="s">
        <v>7</v>
      </c>
      <c r="G17" s="90" t="s">
        <v>25</v>
      </c>
    </row>
    <row r="18" spans="1:8" ht="18.75" customHeight="1" thickTop="1">
      <c r="A18" s="78">
        <v>2004</v>
      </c>
      <c r="B18" s="62">
        <f>BKK!B18+DMK!B18+CNX!B18+HDY!B18+HKT!B18+CEI!B18</f>
        <v>17956</v>
      </c>
      <c r="C18" s="39">
        <v>0</v>
      </c>
      <c r="D18" s="109">
        <v>0.15654888011229393</v>
      </c>
      <c r="E18" s="63">
        <f>BKK!E18+DMK!E18+CNX!E18+HDY!E18+HKT!E18+CEI!E18</f>
        <v>2275630</v>
      </c>
      <c r="F18" s="39">
        <v>0</v>
      </c>
      <c r="G18" s="108">
        <v>0.14224470893038216</v>
      </c>
      <c r="H18" s="97"/>
    </row>
    <row r="19" spans="1:8" ht="18.75" customHeight="1">
      <c r="A19" s="82">
        <v>2005</v>
      </c>
      <c r="B19" s="64">
        <f>BKK!B19+DMK!B19+CNX!B19+HDY!B19+HKT!B19+CEI!B19</f>
        <v>43529</v>
      </c>
      <c r="C19" s="44">
        <f>ROUND(IF(B18=0,0,((B19/B18)-1)*100),2)</f>
        <v>142.42</v>
      </c>
      <c r="D19" s="106">
        <v>0.31852507720001755</v>
      </c>
      <c r="E19" s="65">
        <f>BKK!E19+DMK!E19+CNX!E19+HDY!E19+HKT!E19+CEI!E19</f>
        <v>5473932</v>
      </c>
      <c r="F19" s="44">
        <f>ROUND(IF(E18=0,0,((E19/E18)-1)*100),2)</f>
        <v>140.55</v>
      </c>
      <c r="G19" s="103">
        <v>0.3140172285965975</v>
      </c>
      <c r="H19" s="97"/>
    </row>
    <row r="20" spans="1:8" ht="18.75" customHeight="1">
      <c r="A20" s="79">
        <v>2006</v>
      </c>
      <c r="B20" s="66">
        <f>BKK!B20+DMK!B20+CNX!B20+HDY!B20+HKT!B20+CEI!B20</f>
        <v>59382</v>
      </c>
      <c r="C20" s="38">
        <f>ROUND(IF(B19=0,0,((B20/B19)-1)*100),2)</f>
        <v>36.42</v>
      </c>
      <c r="D20" s="107">
        <v>0.3997495758946603</v>
      </c>
      <c r="E20" s="67">
        <f>BKK!E20+DMK!E20+CNX!E20+HDY!E20+HKT!E20+CEI!E20</f>
        <v>6972576</v>
      </c>
      <c r="F20" s="38">
        <f>ROUND(IF(E19=0,0,((E20/E19)-1)*100),2)</f>
        <v>27.38</v>
      </c>
      <c r="G20" s="103">
        <v>0.3711329867972842</v>
      </c>
      <c r="H20" s="97"/>
    </row>
    <row r="21" spans="1:8" ht="18.75" customHeight="1">
      <c r="A21" s="80">
        <v>2007</v>
      </c>
      <c r="B21" s="47">
        <f>BKK!B21+DMK!B21+CNX!B21+HDY!B21+HKT!B21+CEI!B21</f>
        <v>78969</v>
      </c>
      <c r="C21" s="49">
        <f>ROUND(IF(B20=0,0,((B21/B20)-1)*100),2)</f>
        <v>32.98</v>
      </c>
      <c r="D21" s="100">
        <v>0.4511044973922779</v>
      </c>
      <c r="E21" s="68">
        <f>BKK!E21+DMK!E21+CNX!E21+HDY!E21+HKT!E21+CEI!E21</f>
        <v>9110947</v>
      </c>
      <c r="F21" s="49">
        <f>ROUND(IF(E20=0,0,((E21/E20)-1)*100),2)</f>
        <v>30.67</v>
      </c>
      <c r="G21" s="104">
        <v>0.43761777767360155</v>
      </c>
      <c r="H21" s="97"/>
    </row>
    <row r="22" spans="1:8" ht="18.75" customHeight="1">
      <c r="A22" s="80">
        <v>2008</v>
      </c>
      <c r="B22" s="47">
        <f>BKK!B22+DMK!B22+CNX!B22+HDY!B22+HKT!B22+CEI!B22</f>
        <v>75976</v>
      </c>
      <c r="C22" s="49">
        <f>ROUND(IF(B21=0,0,((B22/B21)-1)*100),2)</f>
        <v>-3.79</v>
      </c>
      <c r="D22" s="100">
        <v>0.43819498915701566</v>
      </c>
      <c r="E22" s="68">
        <f>BKK!E22+DMK!E22+CNX!E22+HDY!E22+HKT!E22+CEI!E22</f>
        <v>9018026</v>
      </c>
      <c r="F22" s="49">
        <f>ROUND(IF(E21=0,0,((E22/E21)-1)*100),2)</f>
        <v>-1.02</v>
      </c>
      <c r="G22" s="101">
        <v>0.42008137853746236</v>
      </c>
      <c r="H22" s="97"/>
    </row>
    <row r="23" spans="1:8" ht="18.75" customHeight="1" thickBot="1">
      <c r="A23" s="81">
        <v>2009</v>
      </c>
      <c r="B23" s="51">
        <f>BKK!B23+DMK!B23+CNX!B23+HDY!B23+HKT!B23+CEI!B23</f>
        <v>57161</v>
      </c>
      <c r="C23" s="59">
        <f>ROUND(IF(B22=0,0,((B23/B22)-1)*100),2)</f>
        <v>-24.76</v>
      </c>
      <c r="D23" s="105">
        <v>0.38143442458861054</v>
      </c>
      <c r="E23" s="69">
        <f>BKK!E23+DMK!E23+CNX!E23+HDY!E23+HKT!E23+CEI!E23</f>
        <v>6720368</v>
      </c>
      <c r="F23" s="59">
        <f>ROUND(IF(E22=0,0,((E23/E22)-1)*100),2)</f>
        <v>-25.48</v>
      </c>
      <c r="G23" s="102">
        <v>0.34509980489577374</v>
      </c>
      <c r="H23" s="97"/>
    </row>
    <row r="24" spans="1:2" ht="13.5" customHeight="1" thickBot="1" thickTop="1">
      <c r="A24" s="7"/>
      <c r="B24" s="8"/>
    </row>
    <row r="25" spans="1:7" s="27" customFormat="1" ht="21" customHeight="1" thickBot="1" thickTop="1">
      <c r="A25" s="22"/>
      <c r="B25" s="23" t="s">
        <v>9</v>
      </c>
      <c r="C25" s="24"/>
      <c r="D25" s="24"/>
      <c r="E25" s="24"/>
      <c r="F25" s="26"/>
      <c r="G25" s="26"/>
    </row>
    <row r="26" spans="1:7" s="27" customFormat="1" ht="21" customHeight="1" thickBot="1" thickTop="1">
      <c r="A26" s="28" t="s">
        <v>17</v>
      </c>
      <c r="B26" s="31" t="s">
        <v>1</v>
      </c>
      <c r="C26" s="32"/>
      <c r="D26" s="32"/>
      <c r="E26" s="31" t="s">
        <v>2</v>
      </c>
      <c r="F26" s="32"/>
      <c r="G26" s="32"/>
    </row>
    <row r="27" spans="1:7" s="92" customFormat="1" ht="21" customHeight="1" thickTop="1">
      <c r="A27" s="28" t="s">
        <v>3</v>
      </c>
      <c r="B27" s="110" t="s">
        <v>4</v>
      </c>
      <c r="C27" s="85" t="s">
        <v>5</v>
      </c>
      <c r="D27" s="85" t="s">
        <v>24</v>
      </c>
      <c r="E27" s="91" t="s">
        <v>6</v>
      </c>
      <c r="F27" s="85" t="s">
        <v>5</v>
      </c>
      <c r="G27" s="85" t="s">
        <v>24</v>
      </c>
    </row>
    <row r="28" spans="1:7" s="92" customFormat="1" ht="21" customHeight="1" thickBot="1">
      <c r="A28" s="93"/>
      <c r="B28" s="111"/>
      <c r="C28" s="90" t="s">
        <v>7</v>
      </c>
      <c r="D28" s="90" t="s">
        <v>25</v>
      </c>
      <c r="E28" s="94" t="s">
        <v>15</v>
      </c>
      <c r="F28" s="90" t="s">
        <v>7</v>
      </c>
      <c r="G28" s="90" t="s">
        <v>25</v>
      </c>
    </row>
    <row r="29" spans="1:8" ht="18.75" customHeight="1" thickTop="1">
      <c r="A29" s="78">
        <v>2004</v>
      </c>
      <c r="B29" s="62">
        <f aca="true" t="shared" si="0" ref="B29:B34">B7+B18</f>
        <v>21745</v>
      </c>
      <c r="C29" s="39">
        <v>0</v>
      </c>
      <c r="D29" s="109">
        <v>0.07360108853115988</v>
      </c>
      <c r="E29" s="63">
        <f aca="true" t="shared" si="1" ref="E29:E34">E7+E18</f>
        <v>2658654</v>
      </c>
      <c r="F29" s="39">
        <v>0</v>
      </c>
      <c r="G29" s="108">
        <v>0.058931777822533435</v>
      </c>
      <c r="H29" s="97"/>
    </row>
    <row r="30" spans="1:8" ht="18.75" customHeight="1">
      <c r="A30" s="82">
        <v>2005</v>
      </c>
      <c r="B30" s="64">
        <f t="shared" si="0"/>
        <v>59619</v>
      </c>
      <c r="C30" s="44">
        <f>ROUND(IF(B29=0,0,((B30/B29)-1)*100),2)</f>
        <v>174.17</v>
      </c>
      <c r="D30" s="106">
        <v>0.18047441167745334</v>
      </c>
      <c r="E30" s="65">
        <f t="shared" si="1"/>
        <v>7032299</v>
      </c>
      <c r="F30" s="44">
        <f>ROUND(IF(E29=0,0,((E30/E29)-1)*100),2)</f>
        <v>164.51</v>
      </c>
      <c r="G30" s="103">
        <v>0.14855291070418902</v>
      </c>
      <c r="H30" s="97"/>
    </row>
    <row r="31" spans="1:8" ht="18.75" customHeight="1">
      <c r="A31" s="79">
        <v>2006</v>
      </c>
      <c r="B31" s="66">
        <f t="shared" si="0"/>
        <v>78353</v>
      </c>
      <c r="C31" s="38">
        <f>ROUND(IF(B30=0,0,((B31/B30)-1)*100),2)</f>
        <v>31.42</v>
      </c>
      <c r="D31" s="107">
        <v>0.22363888056399936</v>
      </c>
      <c r="E31" s="67">
        <f t="shared" si="1"/>
        <v>9148746</v>
      </c>
      <c r="F31" s="38">
        <f>ROUND(IF(E30=0,0,((E31/E30)-1)*100),2)</f>
        <v>30.1</v>
      </c>
      <c r="G31" s="103">
        <v>0.1762880464406746</v>
      </c>
      <c r="H31" s="97"/>
    </row>
    <row r="32" spans="1:8" ht="18.75" customHeight="1">
      <c r="A32" s="80">
        <v>2007</v>
      </c>
      <c r="B32" s="47">
        <f t="shared" si="0"/>
        <v>105262</v>
      </c>
      <c r="C32" s="49">
        <f>ROUND(IF(B31=0,0,((B32/B31)-1)*100),2)</f>
        <v>34.34</v>
      </c>
      <c r="D32" s="100">
        <v>0.2696951063284653</v>
      </c>
      <c r="E32" s="68">
        <f t="shared" si="1"/>
        <v>12050698</v>
      </c>
      <c r="F32" s="49">
        <f>ROUND(IF(E31=0,0,((E32/E31)-1)*100),2)</f>
        <v>31.72</v>
      </c>
      <c r="G32" s="104">
        <v>0.21511376761722106</v>
      </c>
      <c r="H32" s="97"/>
    </row>
    <row r="33" spans="1:8" ht="18.75" customHeight="1">
      <c r="A33" s="80">
        <v>2008</v>
      </c>
      <c r="B33" s="47">
        <f t="shared" si="0"/>
        <v>104556</v>
      </c>
      <c r="C33" s="49">
        <f>ROUND(IF(B32=0,0,((B33/B32)-1)*100),2)</f>
        <v>-0.67</v>
      </c>
      <c r="D33" s="100">
        <v>0.26533217275673315</v>
      </c>
      <c r="E33" s="68">
        <f t="shared" si="1"/>
        <v>12438344</v>
      </c>
      <c r="F33" s="49">
        <f>ROUND(IF(E32=0,0,((E33/E32)-1)*100),2)</f>
        <v>3.22</v>
      </c>
      <c r="G33" s="101">
        <v>0.21333505487685833</v>
      </c>
      <c r="H33" s="97"/>
    </row>
    <row r="34" spans="1:8" ht="18.75" customHeight="1" thickBot="1">
      <c r="A34" s="81">
        <v>2009</v>
      </c>
      <c r="B34" s="51">
        <f t="shared" si="0"/>
        <v>86472</v>
      </c>
      <c r="C34" s="59">
        <f>ROUND(IF(B33=0,0,((B34/B33)-1)*100),2)</f>
        <v>-17.3</v>
      </c>
      <c r="D34" s="105">
        <v>0.2495310759570379</v>
      </c>
      <c r="E34" s="69">
        <f t="shared" si="1"/>
        <v>10105397</v>
      </c>
      <c r="F34" s="59">
        <f>ROUND(IF(E33=0,0,((E34/E33)-1)*100),2)</f>
        <v>-18.76</v>
      </c>
      <c r="G34" s="102">
        <v>0.201781755756185</v>
      </c>
      <c r="H34" s="97"/>
    </row>
    <row r="35" spans="1:2" ht="27" thickTop="1">
      <c r="A35" s="9" t="s">
        <v>14</v>
      </c>
      <c r="B35" s="10" t="s">
        <v>16</v>
      </c>
    </row>
    <row r="36" ht="26.25">
      <c r="B36" s="10"/>
    </row>
  </sheetData>
  <sheetProtection password="CF53" sheet="1" objects="1" scenarios="1"/>
  <mergeCells count="3">
    <mergeCell ref="B5:B6"/>
    <mergeCell ref="B16:B17"/>
    <mergeCell ref="B27:B28"/>
  </mergeCells>
  <printOptions horizontalCentered="1"/>
  <pageMargins left="0.4330708661417323" right="0.2362204724409449" top="0.9448818897637796" bottom="0.42" header="0.5118110236220472" footer="0.22"/>
  <pageSetup fitToHeight="1" fitToWidth="1" horizontalDpi="180" verticalDpi="180" orientation="landscape" paperSize="39" scale="68" r:id="rId1"/>
  <headerFooter alignWithMargins="0"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Technical</dc:creator>
  <cp:keywords/>
  <dc:description/>
  <cp:lastModifiedBy>Rosesarin Burapajit</cp:lastModifiedBy>
  <cp:lastPrinted>2010-01-26T02:41:55Z</cp:lastPrinted>
  <dcterms:created xsi:type="dcterms:W3CDTF">2003-02-12T03:39:07Z</dcterms:created>
  <dcterms:modified xsi:type="dcterms:W3CDTF">2015-07-16T04:44:06Z</dcterms:modified>
  <cp:category/>
  <cp:version/>
  <cp:contentType/>
  <cp:contentStatus/>
</cp:coreProperties>
</file>