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60" yWindow="65521" windowWidth="11970" windowHeight="8130" tabRatio="812" firstSheet="9" activeTab="15"/>
  </bookViews>
  <sheets>
    <sheet name="(267)พื้นที่สวน" sheetId="1" r:id="rId1"/>
    <sheet name="(268)สวนสาธารณะ" sheetId="2" r:id="rId2"/>
    <sheet name="(269-270)จำนวนสวน ตามประเภท" sheetId="3" r:id="rId3"/>
    <sheet name="(271-274) สวน พ.ท. &gt; 25 ไร่" sheetId="4" r:id="rId4"/>
    <sheet name="(275-276)ปริมาณน้ำฝนรายเดือน" sheetId="5" r:id="rId5"/>
    <sheet name="(278) เปรียบเทียบฝน" sheetId="6" r:id="rId6"/>
    <sheet name="(279) ฝน+น้ำท่วม" sheetId="7" r:id="rId7"/>
    <sheet name="(280)แก้มลิง" sheetId="8" r:id="rId8"/>
    <sheet name="(281-288)ค่าเฉลี่ยน้ำคลอง " sheetId="9" r:id="rId9"/>
    <sheet name="(289)จำนวนคลอง" sheetId="10" r:id="rId10"/>
    <sheet name="(290)คุณภาพอากาศ1" sheetId="11" r:id="rId11"/>
    <sheet name="(291)คุณภาพอากาศ2" sheetId="12" r:id="rId12"/>
    <sheet name="(292)คุณภาพอากาศ3" sheetId="13" r:id="rId13"/>
    <sheet name="(293)คุณภาพอากาศ4" sheetId="14" r:id="rId14"/>
    <sheet name="(294) ขยะ" sheetId="15" r:id="rId15"/>
    <sheet name="(296) ประมาณการขยะ" sheetId="16" r:id="rId16"/>
  </sheets>
  <externalReferences>
    <externalReference r:id="rId19"/>
    <externalReference r:id="rId20"/>
  </externalReferences>
  <definedNames>
    <definedName name="aaa" localSheetId="0" hidden="1">{"'ความหนาแน่นกทม.-ประเทศ'!$A$1:$L$20"}</definedName>
    <definedName name="aaa" localSheetId="1" hidden="1">{"'ความหนาแน่นกทม.-ประเทศ'!$A$1:$L$20"}</definedName>
    <definedName name="aaa" localSheetId="2" hidden="1">{"'ความหนาแน่นกทม.-ประเทศ'!$A$1:$L$20"}</definedName>
    <definedName name="aaa" localSheetId="3" hidden="1">{"'ความหนาแน่นกทม.-ประเทศ'!$A$1:$L$20"}</definedName>
    <definedName name="aaa" localSheetId="8" hidden="1">{"'ความหนาแน่นกทม.-ประเทศ'!$A$1:$L$20"}</definedName>
    <definedName name="aaa" localSheetId="9" hidden="1">{"'ความหนาแน่นกทม.-ประเทศ'!$A$1:$L$20"}</definedName>
    <definedName name="aaa" localSheetId="14" hidden="1">{"'ความหนาแน่นกทม.-ประเทศ'!$A$1:$L$20"}</definedName>
    <definedName name="aaa" hidden="1">{"'ความหนาแน่นกทม.-ประเทศ'!$A$1:$L$20"}</definedName>
    <definedName name="Color">'[1]Color'!$A:$A</definedName>
    <definedName name="ExternalData_6" localSheetId="3">'(271-274) สวน พ.ท. &gt; 25 ไร่'!#REF!</definedName>
    <definedName name="ExternalData_7" localSheetId="3">'(271-274) สวน พ.ท. &gt; 25 ไร่'!$B$19:$H$19</definedName>
    <definedName name="ExternalData_8" localSheetId="3">'(271-274) สวน พ.ท. &gt; 25 ไร่'!$B$20:$H$20</definedName>
    <definedName name="ExternalData_9" localSheetId="3">'(271-274) สวน พ.ท. &gt; 25 ไร่'!$B$21:$H$21</definedName>
    <definedName name="HTML_CodePage" hidden="1">874</definedName>
    <definedName name="HTML_Control" localSheetId="0" hidden="1">{"'ผู้ป่วยนอก-ในตามกลุ่มงาน'!$A$35:$S$59","'เอดส์'!$A$19:$N$33"}</definedName>
    <definedName name="HTML_Control" localSheetId="1" hidden="1">{"'ผู้ป่วยนอก-ในตามกลุ่มงาน'!$A$35:$S$59","'เอดส์'!$A$19:$N$33"}</definedName>
    <definedName name="HTML_Control" localSheetId="2" hidden="1">{"'ความหนาแน่นกทม.-ประเทศ'!$A$1:$L$20"}</definedName>
    <definedName name="HTML_Control" localSheetId="3" hidden="1">{"'ความหนาแน่นกทม.-ประเทศ'!$A$1:$L$20"}</definedName>
    <definedName name="HTML_Control" localSheetId="7" hidden="1">{"'ความหนาแน่นกทม.-ประเทศ'!$A$1:$L$20"}</definedName>
    <definedName name="HTML_Control" localSheetId="8" hidden="1">{"'ความหนาแน่นกทม.-ประเทศ'!$A$1:$L$20"}</definedName>
    <definedName name="HTML_Control" localSheetId="9" hidden="1">{"'ขยะ'!$A$1:$J$63"}</definedName>
    <definedName name="HTML_Control" localSheetId="14" hidden="1">{"'ขยะ'!$A$1:$J$63"}</definedName>
    <definedName name="HTML_Control" hidden="1">{"'ความหนาแน่นกทม.-ประเทศ'!$A$1:$L$20"}</definedName>
    <definedName name="HTML_Description" hidden="1">""</definedName>
    <definedName name="HTML_Email" hidden="1">""</definedName>
    <definedName name="HTML_Header" localSheetId="0" hidden="1">""</definedName>
    <definedName name="HTML_Header" localSheetId="1" hidden="1">""</definedName>
    <definedName name="HTML_Header" localSheetId="9" hidden="1">""</definedName>
    <definedName name="HTML_Header" localSheetId="14" hidden="1">""</definedName>
    <definedName name="HTML_Header" hidden="1">"ความหนาแน่นกทม.-ประเทศ"</definedName>
    <definedName name="HTML_LastUpdate" localSheetId="0" hidden="1">"30/7/03"</definedName>
    <definedName name="HTML_LastUpdate" localSheetId="1" hidden="1">"30/7/03"</definedName>
    <definedName name="HTML_LastUpdate" localSheetId="9" hidden="1">"23/9/2003"</definedName>
    <definedName name="HTML_LastUpdate" localSheetId="14" hidden="1">"23/9/2003"</definedName>
    <definedName name="HTML_LastUpdate" hidden="1">"1/9/2003"</definedName>
    <definedName name="HTML_LineAfter" hidden="1">FALSE</definedName>
    <definedName name="HTML_LineBefore" hidden="1">FALSE</definedName>
    <definedName name="HTML_Name" localSheetId="0" hidden="1">"Tak"</definedName>
    <definedName name="HTML_Name" localSheetId="1" hidden="1">"Tak"</definedName>
    <definedName name="HTML_Name" localSheetId="9" hidden="1">"Rio&amp;Umi 4ever together"</definedName>
    <definedName name="HTML_Name" localSheetId="14" hidden="1">"Rio&amp;Umi 4ever together"</definedName>
    <definedName name="HTML_Name" hidden="1">"BMA"</definedName>
    <definedName name="HTML_OBDlg2" hidden="1">TRUE</definedName>
    <definedName name="HTML_OBDlg4" hidden="1">TRUE</definedName>
    <definedName name="HTML_OS" hidden="1">0</definedName>
    <definedName name="HTML_PathFile" localSheetId="0" hidden="1">"D:\WEB46-2\ทรัพยากรมนุษย์\เอดส์2.htm"</definedName>
    <definedName name="HTML_PathFile" localSheetId="1" hidden="1">"D:\WEB46-2\ทรัพยากรมนุษย์\เอดส์2.htm"</definedName>
    <definedName name="HTML_PathFile" localSheetId="9" hidden="1">"D:\STAT\WEB45-2\ENVIRONMENT\ขยะ.htm"</definedName>
    <definedName name="HTML_PathFile" localSheetId="14" hidden="1">"D:\STAT\WEB45-2\ENVIRONMENT\ขยะ.htm"</definedName>
    <definedName name="HTML_PathFile" hidden="1">"D:\STAT\WEB46\ADMIN\คนน.ไทย-กทม..htm"</definedName>
    <definedName name="HTML_Title" localSheetId="0" hidden="1">"3 Human"</definedName>
    <definedName name="HTML_Title" localSheetId="1" hidden="1">"3 Human"</definedName>
    <definedName name="HTML_Title" hidden="1">""</definedName>
    <definedName name="normal">#REF!</definedName>
    <definedName name="_xlnm.Print_Area" localSheetId="3">'(271-274) สวน พ.ท. &gt; 25 ไร่'!$A$1:$H$124</definedName>
    <definedName name="_xlnm.Print_Area" localSheetId="8">'(281-288)ค่าเฉลี่ยน้ำคลอง '!$A$1:$O$321</definedName>
    <definedName name="_xlnm.Print_Area" localSheetId="9">'(289)จำนวนคลอง'!$A$1:$C$55</definedName>
    <definedName name="_xlnm.Print_Area" localSheetId="14">'(294) ขยะ'!$A$1:$G$56</definedName>
    <definedName name="_xlnm.Print_Area" localSheetId="15">'(296) ประมาณการขยะ'!$A$1:$C$25</definedName>
  </definedNames>
  <calcPr fullCalcOnLoad="1"/>
</workbook>
</file>

<file path=xl/sharedStrings.xml><?xml version="1.0" encoding="utf-8"?>
<sst xmlns="http://schemas.openxmlformats.org/spreadsheetml/2006/main" count="1863" uniqueCount="1003">
  <si>
    <t>แหล่งข้อมูล : กลุ่มงานเฝ้าระวังคุณภาพอากาศและเสียง กองจัดการคุณภาพอากาศและเสียง สำนักสิ่งแวดล้อม กรุงเทพมหานคร</t>
  </si>
  <si>
    <t>แหล่งข้อมูล : กลุ่มงานวิชาการสวนและต้นไม้ สำนักงานสวนสาธารณะ สำนักสิ่งแวดล้อม กรุงเทพมหานคร</t>
  </si>
  <si>
    <t>เวลา</t>
  </si>
  <si>
    <t>สวนลุมพินี</t>
  </si>
  <si>
    <t>ถ.พระรามที่ 4 แขวงลุมพินี เขตปทุมวัน</t>
  </si>
  <si>
    <t>04.30</t>
  </si>
  <si>
    <t>21.00</t>
  </si>
  <si>
    <t>สวนจตุจักร</t>
  </si>
  <si>
    <t>ถ.กำแพงเพชร แขวงจตุจักร เขตจตุจักร</t>
  </si>
  <si>
    <t>สวนพระนคร</t>
  </si>
  <si>
    <t>หมู่ 1 ถ.อ่อนนุช แขวงลาดกระบัง เขตลาดกระบัง</t>
  </si>
  <si>
    <t>05.00</t>
  </si>
  <si>
    <t>20.00</t>
  </si>
  <si>
    <t>สวนสราญรมย์</t>
  </si>
  <si>
    <t>ถ.เจริญกรุง แขวงพระบรมมหาราชวัง เขตพระนคร</t>
  </si>
  <si>
    <t>สวนธนบุรีรมย์</t>
  </si>
  <si>
    <t>หมู่ 2 ถ.ประชาอุทิศ แขวงบางมด เขตทุ่งครุ</t>
  </si>
  <si>
    <t>สวนหลวง ร.๙</t>
  </si>
  <si>
    <t>ถ.สุขุมวิท 103 แขวงหนองบอน เขตประเวศ</t>
  </si>
  <si>
    <t>19.00</t>
  </si>
  <si>
    <t>สวนเสรีไทย</t>
  </si>
  <si>
    <t>ถ.เสรีไทย แขวงคลองกุ่ม เขตบึงกุ่ม</t>
  </si>
  <si>
    <t>สวนหนองจอก</t>
  </si>
  <si>
    <t>หมู่ 2 ถ.เลียบวารี แขวงกระทุ่มราย เขตหนองจอก</t>
  </si>
  <si>
    <t>อุทยานเบญจสิริ</t>
  </si>
  <si>
    <t>ถ.สุขุมวิท ระหว่าง ซ.สุขุมวิท 22-24 แขวงคลองตัน เขตคลองเตย</t>
  </si>
  <si>
    <t>สวนรมณีนาถ</t>
  </si>
  <si>
    <t>ถ.ศิริพงษ์ แขวงสำราญราษฎร์ เขตพระนคร</t>
  </si>
  <si>
    <t>สวนสมเด็จพระนางเจ้าสิริกิติ์ฯ</t>
  </si>
  <si>
    <t>ถ.กำแพงเพชร 2 แขวงลาดยาว เขตจตุจักร</t>
  </si>
  <si>
    <t>สวนสันติภาพ</t>
  </si>
  <si>
    <t>ระหว่าง ถ.ราชวิถี และ ถ.รางน้ำ แขวงพญาไท เขตราชเทวี</t>
  </si>
  <si>
    <t>สวนวชิรเบญจทัศ</t>
  </si>
  <si>
    <t>ถ.กำแพงเพชร 3 แขวงลาดยาว เขตจตุจักร</t>
  </si>
  <si>
    <t>สวนสาธารณะเฉลิมพระเกียรติ 6 รอบ พระชนมพรรษา</t>
  </si>
  <si>
    <t>ฝั่งพระนคร เชิงสะพานพระราม 9 แขวงบางโคล่ เขตบางคอแหลม</t>
  </si>
  <si>
    <t>สวนรมณีย์ทุ่งสีกัน</t>
  </si>
  <si>
    <t>ถ.เวฬุวนาราม แขวงทุ่งสีกัน เขตดอนเมือง</t>
  </si>
  <si>
    <t>สวนทวีวนารมย์</t>
  </si>
  <si>
    <t>ถ.เลียบคลองทวีวัฒนา แขวงทวีวัฒนา เขตทวีวัฒนา</t>
  </si>
  <si>
    <t>สวน 50 พรรษา มหาจักรีสิรินธร</t>
  </si>
  <si>
    <t>ถ.เฉลิมพระเกียรติฯ ร.9 แขวงดอกไม้ เขตประเวศ</t>
  </si>
  <si>
    <t>สวนกีฬารามอินทรา</t>
  </si>
  <si>
    <t>ถ.รามอินทรา แขวงอนุสาวรีย์ เขตบางเขน</t>
  </si>
  <si>
    <t>สวนสาธารณะเฉลิมพระเกียรติเกียกกาย</t>
  </si>
  <si>
    <t>ถ.ทหาร แขวงถนนนครไชยศรี เขตดุสิต</t>
  </si>
  <si>
    <t>สวนหลวงพระราม 8</t>
  </si>
  <si>
    <t xml:space="preserve">บริเวณเชิงสะพานพระราม 8 ถ.อรุณอมรินทร์ แขวงบางยี่ขัน เขตบางพลัด </t>
  </si>
  <si>
    <t>สวนพรรณภิรมย์</t>
  </si>
  <si>
    <t>ถ.พระราม 9 แขวงบางกะปิ เขตห้วยขวาง</t>
  </si>
  <si>
    <t>สวนธรรม 70 พรรษา มหาราชินี (วนธรรม)</t>
  </si>
  <si>
    <t>ถ.ศรีนครินทร์ บริเวณด้านหลังสวนหลวง ร.๙ แขวงหนองบอน เขตประเวศ</t>
  </si>
  <si>
    <t>สวน 60 พรรษา สมเด็จพระบรมราชินีนาถ</t>
  </si>
  <si>
    <t>สวนเบญจกิติ</t>
  </si>
  <si>
    <t>ถ.รัชดาภิเษก แขวงคลองเตย เขตคลองเตย</t>
  </si>
  <si>
    <t>ถ.พระอาทิตย์ แขวงบางลำพู เขตพระนคร</t>
  </si>
  <si>
    <t>สวนนวมินทร์ภิรมย์</t>
  </si>
  <si>
    <t>ถ.ศรีบูรพา แขวงคลองกุ่ม เขตบึงกุ่ม</t>
  </si>
  <si>
    <t>สวนนาคราภิรมย์</t>
  </si>
  <si>
    <t>ถ.มหาราช แขวงพระบรมมหาราชวัง เขตพระนคร</t>
  </si>
  <si>
    <t>แหล่งข้อมูล : สำนักงานสวนสาธารณะ สำนักสิ่งแวดล้อม กรุงเทพมหานคร</t>
  </si>
  <si>
    <t>แหล่งข้อมูล : สำนักสิ่งแวดล้อม กรุงเทพมหานคร</t>
  </si>
  <si>
    <t xml:space="preserve">สวนเบญจกิติ </t>
  </si>
  <si>
    <t>สำนักงานสวนสาธารณะ สำนักสิ่งแวดล้อม</t>
  </si>
  <si>
    <t xml:space="preserve">สวนอุทยานเบญจสิริ </t>
  </si>
  <si>
    <t xml:space="preserve">เชิงสะพานสมเด็จพระเจ้าตากสินมหาราช </t>
  </si>
  <si>
    <t xml:space="preserve">สวนสาธารณะบึงสะแกงามสามเดือนและบึงมะขามเทศเฉลิมพระเกียรติ </t>
  </si>
  <si>
    <t xml:space="preserve">สวนบริเวณทางแยกต่างระดับถนนวงแหวนรอบนอกตัดกับถนนรามอินทรา </t>
  </si>
  <si>
    <t xml:space="preserve">พื้นที่สีเขียวบริเวณสวนสนุกวันเดอร์เวิลด์ ถนนเลียบขนานทางด่วนกาญจนาภิเษกตัดถนนรัชดา - รามอินทรา </t>
  </si>
  <si>
    <t>สวนสนุกวันเดอร์เวิลด์</t>
  </si>
  <si>
    <t xml:space="preserve">พื้นที่สีเขียวริมทางถนนกาญจนาภิเษกจากแยกถนนเสรีไทย ถึงถนนรามอินทรา กม.10 </t>
  </si>
  <si>
    <t>กรมทางหลวง</t>
  </si>
  <si>
    <t>สวนป่าทางต่างระดับรัชดาภิเษก - วิภาวดีรังสิต</t>
  </si>
  <si>
    <t>สำนักงานเขตจตุจักร</t>
  </si>
  <si>
    <t>ถนนรัชดาภิเษก - เกาะกลางทางเท้าจากแยกลาดพร้าว - แยกประชานุกูล (ระยะทาง 4.8 กม. x 9 ม.)</t>
  </si>
  <si>
    <t xml:space="preserve">ศูนย์กีฬา - สวนเฉลิมพระเกียรติฉลองศิริราชสมบัติครบ 50 ปี </t>
  </si>
  <si>
    <t>สำนักงานเขตดอนเมือง</t>
  </si>
  <si>
    <t>สำนักงานเขตทวีวัฒนา</t>
  </si>
  <si>
    <t xml:space="preserve">ทางต่างระดับถนนบรมราชชนนี - กาญจนาภิเษก </t>
  </si>
  <si>
    <t xml:space="preserve">สวนทวีวนารมย์ </t>
  </si>
  <si>
    <t xml:space="preserve">ทางเท้า และเกาะกลางถนนพุทธมณฑลสาย 2 </t>
  </si>
  <si>
    <t xml:space="preserve">สวนสมเด็จย่า บริเวณถนนบรมราชชนนี (ฝั่งขาออก) </t>
  </si>
  <si>
    <t xml:space="preserve">สวนธนบุรีรมย์ </t>
  </si>
  <si>
    <t xml:space="preserve">สวนหย่อมค่ายลูกเสือกรุงธน ถนนพุทธบูชา แขวงบางมด </t>
  </si>
  <si>
    <t>สำนักการศึกษา กรุงเทพมหานคร</t>
  </si>
  <si>
    <t xml:space="preserve">ถนนพระราชดำริเลียบทางรถไฟบางขุนนนท์ - ตลิ่งชัน </t>
  </si>
  <si>
    <t>สำนักงานเขตบางกอกน้อย</t>
  </si>
  <si>
    <t>เกาะกลางทางเท้าถนนสมเด็จพระปิ่นเกล้าด้านทิศใต้ ระยะทาง 800 เมตร</t>
  </si>
  <si>
    <t xml:space="preserve">สวนหย่อมบริเวณการกีฬาแห่งประเทศไทย </t>
  </si>
  <si>
    <t>การกีฬาแห่งประเทศไทย</t>
  </si>
  <si>
    <t>การเคหะแห่งชาติ</t>
  </si>
  <si>
    <t xml:space="preserve">สวนพฤกษชาติคลองจั่น บริเวณหลังที่ทำการการเคหะแห่งชาติ ถนนนวมินทร์ เขตบางกะปิ </t>
  </si>
  <si>
    <t>สำนักงานเขตบางกะปิ</t>
  </si>
  <si>
    <t xml:space="preserve">ริมทางเท้าถนนรามคำแหง - ศรีนครินทร์ </t>
  </si>
  <si>
    <t xml:space="preserve">โครงการปลูกป่าชายเลนบางขุนเทียน </t>
  </si>
  <si>
    <t xml:space="preserve">สวนป่าชายเลนเชิงอนุรักษ์ชายทะเลบางขุนเทียน </t>
  </si>
  <si>
    <t>สำนักงานเขตบางขุนเทียน</t>
  </si>
  <si>
    <t xml:space="preserve">เซ็นทรัลพาร์ค </t>
  </si>
  <si>
    <t xml:space="preserve">บริเวณมหาวิทยาลัยเทคโนโลยีพระจอมเกล้าธนบุรี </t>
  </si>
  <si>
    <t>มหาวิทยาลัยเทคโนโลยีพระจอมเกล้าธนบุรี</t>
  </si>
  <si>
    <t xml:space="preserve">สนามกีฬาในกรมทหารราบที่ 11 รักษาพระองค์ </t>
  </si>
  <si>
    <t>กรมทหารราบที่ 11 รักษาพระองค์</t>
  </si>
  <si>
    <t xml:space="preserve">สวนกีฬารามอินทรา </t>
  </si>
  <si>
    <t xml:space="preserve">พุทธอุทยานวัดพระศรีมหาธาตุวรวิหาร </t>
  </si>
  <si>
    <t>วัดพระศรีมหาธาตุวรวิหาร</t>
  </si>
  <si>
    <t xml:space="preserve">สวนสาธารณะเฉลิมพระเกียรติ 6 รอบ พระชนมพรรษา </t>
  </si>
  <si>
    <t xml:space="preserve">สวนหย่อมเรือนจำพิเศษธนบุรี </t>
  </si>
  <si>
    <t>สำนักงานเขตบางบอน</t>
  </si>
  <si>
    <t xml:space="preserve">สวนศูนย์กีฬาบางบอน </t>
  </si>
  <si>
    <t xml:space="preserve">สวนเสรีไทย </t>
  </si>
  <si>
    <t xml:space="preserve">สวนนวมินทร์ภิรมย์ (บึงลำพังพวย) </t>
  </si>
  <si>
    <t xml:space="preserve">สวนลุมพินี </t>
  </si>
  <si>
    <t xml:space="preserve">สวนกีฬาบึงหนองบอน แขวงหนองบอน </t>
  </si>
  <si>
    <t xml:space="preserve">สวนหลวง ร.๙ </t>
  </si>
  <si>
    <t xml:space="preserve">สวนวนธรรม (สวนธรรม 70 พรรษา มหาราชินี) </t>
  </si>
  <si>
    <t xml:space="preserve">ปลูกไม้ยืนต้นริมถนนเฉลิมพระเกียรติ ร.9 ระยะทาง 11 กิโลเมตร </t>
  </si>
  <si>
    <t>สำนักงานเขตประเวศ</t>
  </si>
  <si>
    <t xml:space="preserve">ปลูกไม้ประดับริมทางถนนอ่อนนุช </t>
  </si>
  <si>
    <t>ลานโพธิ์และพื้นที่สวนวัดเทพศิรินทราวาส ราชวรวิหาร</t>
  </si>
  <si>
    <t>วัดเทพศิรินทราวาส ราชวรวิหาร</t>
  </si>
  <si>
    <t xml:space="preserve">สนามหลวง </t>
  </si>
  <si>
    <t xml:space="preserve">สวนรมณีนาถ </t>
  </si>
  <si>
    <t>สำนักงานเขตภาษีเจริญ</t>
  </si>
  <si>
    <t xml:space="preserve">ปลูกไม้ยืนต้นริมถนนเพชรเกษมทั้ง 2 ฝั่ง </t>
  </si>
  <si>
    <t xml:space="preserve">สวนบึงกระเทียม </t>
  </si>
  <si>
    <t xml:space="preserve">บ้านสวนกาแฟสด </t>
  </si>
  <si>
    <t>หน่วยงานเอกชน</t>
  </si>
  <si>
    <t xml:space="preserve">สวนสำนักงานนิคมอุตสาหกรรมบางชัน </t>
  </si>
  <si>
    <t>สำนักงานนิคมอุตสาหกรรมบางชัน</t>
  </si>
  <si>
    <t>สวนบริษัท พีลิสซิ่ง จำกัด เลขที่ 5 หมู่ 4</t>
  </si>
  <si>
    <t>บริษัท พีลิสซิ่ง จำกัด</t>
  </si>
  <si>
    <t xml:space="preserve">ปรับปรุงภูมิทัศน์ถนนพระรามที่ 3 </t>
  </si>
  <si>
    <t>สำนักงานเขตยานนาวา</t>
  </si>
  <si>
    <t xml:space="preserve">ปลูกไม้ยืนต้นริมถนนรัชดาภิเษก </t>
  </si>
  <si>
    <t xml:space="preserve">ปลูกไม้ยืนต้นริมถนนพระรามที่ 3 </t>
  </si>
  <si>
    <t xml:space="preserve">สวนสาธารณะบริเวณทางแยกต่างระดับถนนร่มเกล้าตัดกับถนนกรุงเทพ - ชลบุรีสายใหม่ (มอเตอร์เวย์) </t>
  </si>
  <si>
    <t>สำนักงานเขตลาดกระบัง</t>
  </si>
  <si>
    <t xml:space="preserve">สวน 60 พรรษา สมเด็จพระบรมราชินีนาถ </t>
  </si>
  <si>
    <t xml:space="preserve">สวนพระนคร (สวนลาดกระบัง) </t>
  </si>
  <si>
    <t xml:space="preserve">สวนที่ว่างริมทางถนนเกษตรฯ บริเวณสี่แยกถนนเสนานิคม 2 </t>
  </si>
  <si>
    <t>สำนักงานเขตลาดพร้าว</t>
  </si>
  <si>
    <t xml:space="preserve">สวนสาธารณะบริเวณทางแยกต่างระดับถนนศรีนครินทร์ตัดกับถนนพระราม 9 </t>
  </si>
  <si>
    <t xml:space="preserve">สวนเกษตรบ้าน ดร. ยอดยิ่ง เอื้อวัฒนสกุล ซอยพัฒนาการ 58 ถนนพัฒนาการ </t>
  </si>
  <si>
    <t xml:space="preserve">สวนโรงพยาบาลสมิติเวช ถนนศรีนครินทร์ </t>
  </si>
  <si>
    <t>โรงพยาบาลสมิติเวช</t>
  </si>
  <si>
    <t xml:space="preserve">สวนผักกลุ่มเกษตรกรปลูกผักคลองตัน ซอยพัฒนาการ 20 แยก 6 </t>
  </si>
  <si>
    <t>สำนักงานเขตสวนหลวง</t>
  </si>
  <si>
    <t xml:space="preserve">สวนสาธารณะบริเวณทางแยกต่างระดับวงแหวนรอบนอกตัดกับถนนกรุงเทพ - ชลบุรีสายใหม่ (มอเตอร์เวย์) </t>
  </si>
  <si>
    <t xml:space="preserve">สวนสวยในสุสานสมาคมแต้จิ๋ว </t>
  </si>
  <si>
    <t>สมาคมแต้จิ๋วแห่งประเทศไทย</t>
  </si>
  <si>
    <t xml:space="preserve">สวนสุขภาพกองทัพอากาศ </t>
  </si>
  <si>
    <t>กองทัพอากาศ</t>
  </si>
  <si>
    <t xml:space="preserve">สวนถนนเพชรเกษม เขตหนองแขม </t>
  </si>
  <si>
    <t>สำนักงานเขตหนองแขม</t>
  </si>
  <si>
    <t xml:space="preserve">ถนนพุทธมณฑลสาย 3 </t>
  </si>
  <si>
    <t>สวนถนนสุวินทวงศ์ทั้งสองด้าน</t>
  </si>
  <si>
    <t>สำนักงานเขตหนองจอก</t>
  </si>
  <si>
    <t xml:space="preserve">สวนหย่อมบริเวณศูนย์บริหารกิจการศาสนาอิสลามแห่งชาติเฉลิมพระเกียรติ </t>
  </si>
  <si>
    <t>ศูนย์บริหารกิจการศาสนาอิสลามแห่งชาติเฉลิมพระเกียรติ</t>
  </si>
  <si>
    <t>สถาบันพัฒนาข้าราชการกรุงเทพมหานคร ศูนย์ฝึกอบรม (หนองจอก)</t>
  </si>
  <si>
    <t xml:space="preserve">สวนหนองจอก </t>
  </si>
  <si>
    <t xml:space="preserve">กองพันทหารราบที่ 2 กรมทหารราบที่ 1 มหาดเล็กรักษาพระองค์ </t>
  </si>
  <si>
    <t>กองพันทหารราบที่ 2 กรมทหารราบที่ 1 มหาดเล็กรักษาพระองค์</t>
  </si>
  <si>
    <t xml:space="preserve">บริษัท กสท โทรคมนาคม จำกัด (มหาชน) </t>
  </si>
  <si>
    <t>บริษัท กสท โทรคมนาคม จำกัด (มหาชน)</t>
  </si>
  <si>
    <t xml:space="preserve">บริษัท ที โอ ที จำกัด (มหาชน) </t>
  </si>
  <si>
    <t>บริษัท ที โอ ที จำกัด (มหาชน)</t>
  </si>
  <si>
    <t>บริษัท ไปรษณีย์ไทย จำกัด</t>
  </si>
  <si>
    <t xml:space="preserve">กองบัญชาการทหารสูงสุด </t>
  </si>
  <si>
    <t>กองบัญชาการทหารสูงสุด</t>
  </si>
  <si>
    <t xml:space="preserve">สวนหย่อมการประปานครหลวง แขวงทุ่งสองห้อง </t>
  </si>
  <si>
    <t>การประปานครหลวง</t>
  </si>
  <si>
    <t>ศูนย์ราชการเฉลิมพระเกียรติ 80 พรรษา 5 ธันวาคม 2550 (บริเวณด้านข้าง อาคาร A)</t>
  </si>
  <si>
    <t>บริษัท ธนารักษ์พัฒนาสินทรัพย์ จำกัด</t>
  </si>
  <si>
    <t>ศูนย์ราชการเฉลิมพระเกียรติ 80 พรรษา 5 ธันวาคม 2550 (บริเวณด้านหน้า อาคาร A)</t>
  </si>
  <si>
    <t xml:space="preserve">สวนหย่อมมหาวิทยาลัยธุรกิจบัณฑิต แขวงทุ่งสองห้อง </t>
  </si>
  <si>
    <t>มหาวิทยาลัยธุรกิจบัณฑิต</t>
  </si>
  <si>
    <t>ศูนย์ราชการเฉลิมพระเกียรติ 80 พรรษา 5 ธันวาคม 2550 (บริเวณด้านหลัง อาคาร A)</t>
  </si>
  <si>
    <t xml:space="preserve">กองพลาธิการ กองพลที่ 1 รักษาพระองค์ </t>
  </si>
  <si>
    <t>กองพลาธิการ กองพลที่ 1 รักษาพระองค์</t>
  </si>
  <si>
    <t xml:space="preserve">กองพันทหารปืนใหญ่ต่อสู้อากาศยาน </t>
  </si>
  <si>
    <t>กองพันทหารปืนใหญ่ต่อสู้อากาศยาน</t>
  </si>
  <si>
    <t>บึงหนองบอน</t>
  </si>
  <si>
    <t>กรุงเทพมหานคร</t>
  </si>
  <si>
    <t>บึงมักกะสัน</t>
  </si>
  <si>
    <t>ถ.ราชปรารภ ถ.ศรีอยุธยา ถ.อโศก - ดินแดง เขตราชเทวี</t>
  </si>
  <si>
    <t>บึงพระราม 9</t>
  </si>
  <si>
    <t xml:space="preserve">ถ.พระราม 9 เขตห้วยขวาง </t>
  </si>
  <si>
    <t>บึงพิบูลวัฒนา</t>
  </si>
  <si>
    <t>บึงกระเทียม</t>
  </si>
  <si>
    <t>เขตมีนบุรี</t>
  </si>
  <si>
    <t>บึงตาเกตุ</t>
  </si>
  <si>
    <t>ซอยแอนเนกซ์</t>
  </si>
  <si>
    <t>บึงลาดโตนด</t>
  </si>
  <si>
    <t>หมู่บ้านชินเขต ถ.งามวงศ์วาน</t>
  </si>
  <si>
    <t>แก้มลิงคลองมหาชัย - คลองสนามชัย</t>
  </si>
  <si>
    <t xml:space="preserve">ฝั่งธนบุรี และปริมณฑล </t>
  </si>
  <si>
    <t>กรุงเทพมหานคร และกรมชลประทาน</t>
  </si>
  <si>
    <t>(ในพื้นที่ กทม.)</t>
  </si>
  <si>
    <t>(แก้ไขปัญหาน้ำท่วมและน้ำเน่าเสียในพื้นที่ )</t>
  </si>
  <si>
    <t>บึงลำพังพวย</t>
  </si>
  <si>
    <t>บึงกองพลทหารม้าที่ 2 และกองพัน 1 รอ.</t>
  </si>
  <si>
    <t>ถ.พหลโยธิน หน้าสนามเป้า ถ.วิภาวดีรังสิต เขตพญาไท</t>
  </si>
  <si>
    <t>กองทัพบก</t>
  </si>
  <si>
    <t>บึงในกรมทหารราบที่ 11 รอ.</t>
  </si>
  <si>
    <t>ถ.พหลโยธิน ถ.รามอินทรา</t>
  </si>
  <si>
    <t>บึงเรือนจำกลางคลองเปรม</t>
  </si>
  <si>
    <t>กรมราชทัณฑ์</t>
  </si>
  <si>
    <t>บึงข้างโรงพยาบาลบุรฉัตรไชยากร</t>
  </si>
  <si>
    <t>การรถไฟแห่งประเทศไทย</t>
  </si>
  <si>
    <t>บึงเอกมัย</t>
  </si>
  <si>
    <t>การทางพิเศษแห่งประเทศไทย</t>
  </si>
  <si>
    <t>บึงปูนซิเมนต์ไทย (บึงฝรั่ง)</t>
  </si>
  <si>
    <t>บึงสวนสยาม</t>
  </si>
  <si>
    <t>ถ.รามอินทรา เขตมีนบุรี</t>
  </si>
  <si>
    <t>บึงสีกัน</t>
  </si>
  <si>
    <t>หมู่บ้านเมืองทอง 1 เขตหลักสี่</t>
  </si>
  <si>
    <t>แหล่งข้อมูล : สำนักการระบายน้ำ กรุงเทพมหานคร</t>
  </si>
  <si>
    <t>คลองกรวย</t>
  </si>
  <si>
    <t>คลองกุ่ม</t>
  </si>
  <si>
    <t>หมู่บ้านสหกรณ์ (ซ.28)</t>
  </si>
  <si>
    <t>คลองขวาง</t>
  </si>
  <si>
    <t>ถ.เจริญกรุง 72</t>
  </si>
  <si>
    <t>คลองขุนราชวินิตใจ</t>
  </si>
  <si>
    <t>วัดหัวกระบือ</t>
  </si>
  <si>
    <t>คลองครุ</t>
  </si>
  <si>
    <t>ถ.เสรีไทย 67</t>
  </si>
  <si>
    <t>คลองควาย</t>
  </si>
  <si>
    <t>คลองคอตัน</t>
  </si>
  <si>
    <t>คลองคูเมืองเดิม</t>
  </si>
  <si>
    <t>หน้ากรมที่ดิน</t>
  </si>
  <si>
    <t>คลองเคล็ด</t>
  </si>
  <si>
    <t>คลองจรเข้</t>
  </si>
  <si>
    <t>คลองเจ็ก</t>
  </si>
  <si>
    <t>ถ.รถไฟสายเก่า แฟลตเอื้ออมรสุข</t>
  </si>
  <si>
    <t>คลองแจงร้อน</t>
  </si>
  <si>
    <t>คลองช่องนนทรี</t>
  </si>
  <si>
    <t>หน้าโรงงานควบคุมคุณภาพน้ำช่องนนทรี</t>
  </si>
  <si>
    <t>คลองเชิงตาแพ</t>
  </si>
  <si>
    <t>คลองซุง</t>
  </si>
  <si>
    <t>คลองด่าน</t>
  </si>
  <si>
    <t>ท่าน้ำวัดนางนองวรวิหาร (ถ.วุฒากาศ)</t>
  </si>
  <si>
    <t>คลองดาวคะนอง</t>
  </si>
  <si>
    <t>ถ.พระเจ้าตากสิน หลังโรงเก็บขนมูลฝอย</t>
  </si>
  <si>
    <t>คลองต้นไทร</t>
  </si>
  <si>
    <t>คลองตัน</t>
  </si>
  <si>
    <t>คลองตาช้าง</t>
  </si>
  <si>
    <t>คลองตาพุก</t>
  </si>
  <si>
    <t>อาคารทวิช</t>
  </si>
  <si>
    <t>คลองทรายกองดิน</t>
  </si>
  <si>
    <t>คลองทวีวัฒนา</t>
  </si>
  <si>
    <t>คลองทับช้างล่าง</t>
  </si>
  <si>
    <t>ถ.กรุงเทพกรีฑา ซ.ภราดร</t>
  </si>
  <si>
    <t>คลองนาซอง</t>
  </si>
  <si>
    <t>คลองน้ำแก้ว</t>
  </si>
  <si>
    <t>คลองบัว</t>
  </si>
  <si>
    <t>คลองบัวคลี่</t>
  </si>
  <si>
    <t>ถ.เลียบมอเตอร์เวย์ หน้าวัดลาดบัวขาว</t>
  </si>
  <si>
    <t>คลองบัวลอย</t>
  </si>
  <si>
    <t>คลองบางกรวย</t>
  </si>
  <si>
    <t>คลองบางกระบือ</t>
  </si>
  <si>
    <t>คลองบางกอกน้อย</t>
  </si>
  <si>
    <t>ท่าน้ำวัดสุวรรณาราม</t>
  </si>
  <si>
    <t>คลองบางกอกใหญ่</t>
  </si>
  <si>
    <t>วัดช่างเหล็ก</t>
  </si>
  <si>
    <t>บางขุนนนท์</t>
  </si>
  <si>
    <t>สะพานเจริญพาสน์</t>
  </si>
  <si>
    <t>คลองบางกะปิ</t>
  </si>
  <si>
    <t>คลองบางขุนเทียน</t>
  </si>
  <si>
    <t>คลองบางเขน</t>
  </si>
  <si>
    <t>วัดทางหลวง</t>
  </si>
  <si>
    <t>ข้างทัณฑสถานบางเขน</t>
  </si>
  <si>
    <t>ชุมชนบางบัว</t>
  </si>
  <si>
    <t>คลองบางเขนใหม่</t>
  </si>
  <si>
    <t>คลองบางคอแหลม</t>
  </si>
  <si>
    <t>คลองบางโคล่</t>
  </si>
  <si>
    <t>คลองบางโคล่น้อย</t>
  </si>
  <si>
    <t>คลองบางจาก</t>
  </si>
  <si>
    <t>โรงกลั่นน้ำมันบางจาก (เขตพระโขนง)</t>
  </si>
  <si>
    <t>วัดเปาว์โลหิต (เขตบางพลัด)</t>
  </si>
  <si>
    <t>คลองบางชัน</t>
  </si>
  <si>
    <t>คลองบางซ่อน</t>
  </si>
  <si>
    <t>คลองบางซื่อ</t>
  </si>
  <si>
    <t>คลองบางนา</t>
  </si>
  <si>
    <t>คลองบางน้ำชน</t>
  </si>
  <si>
    <t>คลองบางปะกอก</t>
  </si>
  <si>
    <t>คลองบางปะแก้ว</t>
  </si>
  <si>
    <t>คลองบางไผ่</t>
  </si>
  <si>
    <t>คลองบางพลัด</t>
  </si>
  <si>
    <t>คลองบางพลู</t>
  </si>
  <si>
    <t>วัดภาณุรังสี</t>
  </si>
  <si>
    <t>คลองบางโพ</t>
  </si>
  <si>
    <t>คลองบางยี่ขัน</t>
  </si>
  <si>
    <t>วัดพระศิริไอยสวรรค์</t>
  </si>
  <si>
    <t>คลองบางรัก</t>
  </si>
  <si>
    <t>คลองบางละมุด</t>
  </si>
  <si>
    <t>คลองบางลำภูล่าง</t>
  </si>
  <si>
    <t>คลองบางสะแก</t>
  </si>
  <si>
    <t>คลองบางไส้ไก่</t>
  </si>
  <si>
    <t>คลองบางอ้อ</t>
  </si>
  <si>
    <t>ถ.รถไฟสายเก่า คลังน้ำมันบางจาก</t>
  </si>
  <si>
    <t>คลองบ้านม้า</t>
  </si>
  <si>
    <t>ถ.รามคำแหง สามแยกบ้านม้า</t>
  </si>
  <si>
    <t xml:space="preserve">ถ.รามคำแหง (สุขาภิบาล 3) </t>
  </si>
  <si>
    <t>คลองบ้านหลาย</t>
  </si>
  <si>
    <t>ซ.พึ่งมี 50 พึ่งมีแมนชั่น</t>
  </si>
  <si>
    <t>คลองบึง</t>
  </si>
  <si>
    <t>หน้าสำนักงานเขตสวนหลวง</t>
  </si>
  <si>
    <t>คลองบึงขวาง</t>
  </si>
  <si>
    <t>คลองบึงแตงโม</t>
  </si>
  <si>
    <t>สน.บุปผาราม</t>
  </si>
  <si>
    <t>คลองประปา</t>
  </si>
  <si>
    <t>คลองประเวศบุรีรมย์</t>
  </si>
  <si>
    <t>หน้าวัดลานบุญ</t>
  </si>
  <si>
    <t>คลองปลัดเปรียง</t>
  </si>
  <si>
    <t>คลองเปรมประชากร</t>
  </si>
  <si>
    <t>สี่แยกสะพานแดง</t>
  </si>
  <si>
    <t>ตลาดบางซื่อ</t>
  </si>
  <si>
    <t>ทัณฑสถานวัยหนุ่ม (ถ.งามวงศ์วาน)</t>
  </si>
  <si>
    <t>คลองผดุงกรุงเกษม</t>
  </si>
  <si>
    <t>สถานีสูบน้ำกรุงเกษม</t>
  </si>
  <si>
    <t>หน้ากรมวิเทศสหการ</t>
  </si>
  <si>
    <t>ตลาดเทวราช</t>
  </si>
  <si>
    <t>คลองไผ่สิงโต</t>
  </si>
  <si>
    <t>ตลาดคลองเตย</t>
  </si>
  <si>
    <t>ข้างโรงงานยาสูบ</t>
  </si>
  <si>
    <t>คลองพญาเวิก</t>
  </si>
  <si>
    <t>คลองพระโขนง</t>
  </si>
  <si>
    <t>คลองพระครู</t>
  </si>
  <si>
    <t>คลองพังพวย</t>
  </si>
  <si>
    <t>หลังแฟลตคลองจั่น ซ.57</t>
  </si>
  <si>
    <t>คลองภาษีเจริญ</t>
  </si>
  <si>
    <t>คลองมหานาค</t>
  </si>
  <si>
    <t>สะพานเจริญราษฎร์</t>
  </si>
  <si>
    <t>เจริญผล</t>
  </si>
  <si>
    <t>คลองมหาศร</t>
  </si>
  <si>
    <t>เลียบคลองภาษีเจริญฝั่งเหนือ ซ.5</t>
  </si>
  <si>
    <t>คลองมหาสวัสดิ์</t>
  </si>
  <si>
    <t>หน้าวัดชัยพฤกษ์</t>
  </si>
  <si>
    <t>คลองมอญ</t>
  </si>
  <si>
    <t>คลองมะนาว</t>
  </si>
  <si>
    <t>ถ.เสรีไทย 57</t>
  </si>
  <si>
    <t>คลองรอบกรุง</t>
  </si>
  <si>
    <t>สะพานผ่านฟ้า</t>
  </si>
  <si>
    <t>หลังตลาดนานา</t>
  </si>
  <si>
    <t>คลองรางหอกหัก</t>
  </si>
  <si>
    <t>คลองราษฎร์บูรณะ</t>
  </si>
  <si>
    <t>คลองโรงน้ำมัน</t>
  </si>
  <si>
    <t>คลองลาดกระบัง</t>
  </si>
  <si>
    <t>คลองลาดบัวขาว</t>
  </si>
  <si>
    <t>วัดลาดบัวขาว</t>
  </si>
  <si>
    <t>คลองลาดพร้าว</t>
  </si>
  <si>
    <t>วัดบางบัว</t>
  </si>
  <si>
    <t>คลองลาดยาว</t>
  </si>
  <si>
    <t>คลองลำกอไผ่</t>
  </si>
  <si>
    <t>คลองลำชวดเตย</t>
  </si>
  <si>
    <t>คลองลำต้นกล้วย</t>
  </si>
  <si>
    <t>คลองลำต้นนุ่น</t>
  </si>
  <si>
    <t>ถ.เสรีไทย 73</t>
  </si>
  <si>
    <t>คลองลำนายโส</t>
  </si>
  <si>
    <t>วัดปากบึง</t>
  </si>
  <si>
    <t>คลองลำปลาเน่า</t>
  </si>
  <si>
    <t>คลองลำผักชี</t>
  </si>
  <si>
    <t>คลองลำมะขาม</t>
  </si>
  <si>
    <t>ถ.ฉลองกรุง</t>
  </si>
  <si>
    <t>คลองลำสาลี</t>
  </si>
  <si>
    <t>ถ.กรุงเทพกรีฑา โรงเรียนลำสาลี</t>
  </si>
  <si>
    <t>คลองลำหิน</t>
  </si>
  <si>
    <t>ถ.คู่คลองสิบ สะพานข้ามคลอง</t>
  </si>
  <si>
    <t>คลองลำหินฝั่งใต้</t>
  </si>
  <si>
    <t>คลองวัดกระทุ่มเสือปลา</t>
  </si>
  <si>
    <t>คลองวัดจันทร์</t>
  </si>
  <si>
    <t>คลองวัดช่องนนทรี</t>
  </si>
  <si>
    <t>คลองวัดดอกไม้</t>
  </si>
  <si>
    <t>คลองวัดดอน</t>
  </si>
  <si>
    <t>คลองวัดทองเพลง</t>
  </si>
  <si>
    <t>วัดทองเพลง</t>
  </si>
  <si>
    <t>คลองวัดไทร</t>
  </si>
  <si>
    <t>คลองวัดปริวาส</t>
  </si>
  <si>
    <t>คลองวัดราชา</t>
  </si>
  <si>
    <t>วัดราชา</t>
  </si>
  <si>
    <t>คลองวัดอนงค์</t>
  </si>
  <si>
    <t>หน้าวัดอนงค์</t>
  </si>
  <si>
    <t>คลองสนามชัย</t>
  </si>
  <si>
    <t>วัดสิงห์</t>
  </si>
  <si>
    <t>วัดเลา</t>
  </si>
  <si>
    <t>วัดบางกระดี่</t>
  </si>
  <si>
    <t>วัดแสมดำ</t>
  </si>
  <si>
    <t>คลองสมเด็จเจ้าพระยา</t>
  </si>
  <si>
    <t>สะพานท่าดินแดง</t>
  </si>
  <si>
    <t>คลองส้มป่อย</t>
  </si>
  <si>
    <t>สะพานพระราม 6 สถานีเฝ้าระวัง</t>
  </si>
  <si>
    <t xml:space="preserve">คลองสวนหลวง </t>
  </si>
  <si>
    <t>คลองสวนหลวง 1</t>
  </si>
  <si>
    <t>คลองสอง</t>
  </si>
  <si>
    <t>คลองสองต้นนุ่น</t>
  </si>
  <si>
    <t>ซ.รามคำแหง 209</t>
  </si>
  <si>
    <t>คลองสองห้อง</t>
  </si>
  <si>
    <t>คลองสะพานสูง</t>
  </si>
  <si>
    <t>ถ.รามคำแหง หมู่บ้านกรีนเบอร์วิลล์</t>
  </si>
  <si>
    <t>คลองสาทร</t>
  </si>
  <si>
    <t>สถานทูตซาอุดิอาระเบีย</t>
  </si>
  <si>
    <t>คลองสามเสน</t>
  </si>
  <si>
    <t>วัดโบสถ์</t>
  </si>
  <si>
    <t>อนุสาวรีย์ชัยสมรภูมิ</t>
  </si>
  <si>
    <t>หลังแฟลตดินแดง</t>
  </si>
  <si>
    <t>คลองสำโรง</t>
  </si>
  <si>
    <t>คลองสำเหร่</t>
  </si>
  <si>
    <t>คลองสิบเอ็ด</t>
  </si>
  <si>
    <t>คลองแสนแสบ</t>
  </si>
  <si>
    <t>ตลาดหนองจอก</t>
  </si>
  <si>
    <t>สะพานบางกะปิ</t>
  </si>
  <si>
    <t>วัดบำเพ็ญเหนือ</t>
  </si>
  <si>
    <t>ถ.สังฆสันติสุข ซ.โรงเรียนสุเหร่าใหม่</t>
  </si>
  <si>
    <t>คลองหนองคา</t>
  </si>
  <si>
    <t>หมู่บ้านมณสินี</t>
  </si>
  <si>
    <t>คลองหนองตะกร้า</t>
  </si>
  <si>
    <t>คลองหนองบอน</t>
  </si>
  <si>
    <t>คลองหนองปรือ</t>
  </si>
  <si>
    <t>คลองหลอดวัดราชนัดดา</t>
  </si>
  <si>
    <t>คลองหลอดวัดราชบพิธ</t>
  </si>
  <si>
    <t>คลองหลอแหล</t>
  </si>
  <si>
    <t>ถ.ราษฎร์พัฒนา ซ.มิสทิน</t>
  </si>
  <si>
    <t>คลองหลุมไผ่</t>
  </si>
  <si>
    <t>คลองห้วยขวาง</t>
  </si>
  <si>
    <t>ชุมชนห้วยขวาง</t>
  </si>
  <si>
    <t>คลองหวังโต</t>
  </si>
  <si>
    <t>คลองหัวตะเข้</t>
  </si>
  <si>
    <t>คลองหัวลำโพง</t>
  </si>
  <si>
    <t>คลองหัวหมาก</t>
  </si>
  <si>
    <t>คลองออเงิน</t>
  </si>
  <si>
    <t>หมู่บ้านมายด์เพลส</t>
  </si>
  <si>
    <t>โรงเรียนศิริวัฒน์วิทยา</t>
  </si>
  <si>
    <t>คลองอ้อมนนท์</t>
  </si>
  <si>
    <t>ท่าน้ำวัดโตนด</t>
  </si>
  <si>
    <t>ท่าน้ำวัดประชารังสรรค์</t>
  </si>
  <si>
    <t>โรงสูบน้ำพระราม 4</t>
  </si>
  <si>
    <t xml:space="preserve">ค่าเฉลี่ย </t>
  </si>
  <si>
    <t>แหล่งข้อมูล : กลุ่มงานระบบข้อมูลและบริหารการจัดเก็บค่าธรรมเนียม สำนักงานจัดการคุณภาพน้ำ สำนักการระบายน้ำ กรุงเทพมหานคร</t>
  </si>
  <si>
    <t>หมายเหตุ   : คลองบางคลองผ่านพื้นที่ต่อเนื่องหลายพื้นที่เขต</t>
  </si>
  <si>
    <t>สำนักงานเขต</t>
  </si>
  <si>
    <t>รวม</t>
  </si>
  <si>
    <t>สถานที่เก็บน้ำ</t>
  </si>
  <si>
    <t>ชื่อคลอง</t>
  </si>
  <si>
    <t>ชื่อสวนสาธารณะ</t>
  </si>
  <si>
    <t>สถานที่ตั้ง</t>
  </si>
  <si>
    <t>-</t>
  </si>
  <si>
    <t>วันธรรมดา</t>
  </si>
  <si>
    <t>วันหยุด</t>
  </si>
  <si>
    <t>สายไหม</t>
  </si>
  <si>
    <t>หนองแขม</t>
  </si>
  <si>
    <t>สำนักการระบายน้ำรับผิดชอบ</t>
  </si>
  <si>
    <t>สำนักงานเขตรับผิดชอบ</t>
  </si>
  <si>
    <t>เขต</t>
  </si>
  <si>
    <t>pH</t>
  </si>
  <si>
    <t>สวนหย่อมขนาดเล็ก</t>
  </si>
  <si>
    <t>สวนหมู่บ้าน</t>
  </si>
  <si>
    <t>สวนชุมชน</t>
  </si>
  <si>
    <t>สวนระดับย่าน</t>
  </si>
  <si>
    <t>สวนระดับเมือง</t>
  </si>
  <si>
    <t>สวนถนน</t>
  </si>
  <si>
    <t>สวนเฉพาะทาง</t>
  </si>
  <si>
    <t>หน่วยงานรับผิดชอบ</t>
  </si>
  <si>
    <t>ไร่</t>
  </si>
  <si>
    <t>งาน</t>
  </si>
  <si>
    <t>พื้นที่รองรับและเก็บกักน้ำ</t>
  </si>
  <si>
    <t>บริเวณที่สามารถแก้ไขปัญหาน้ำท่วม</t>
  </si>
  <si>
    <t>หน่วยงานที่รับผิดชอบ</t>
  </si>
  <si>
    <t>คลองเตย</t>
  </si>
  <si>
    <t>คลองสาน</t>
  </si>
  <si>
    <t>คลองสามวา</t>
  </si>
  <si>
    <t>คันนายาว</t>
  </si>
  <si>
    <t>จตุจักร</t>
  </si>
  <si>
    <t>จอมทอง</t>
  </si>
  <si>
    <t>ดอนเมือง</t>
  </si>
  <si>
    <t>ดินแดง</t>
  </si>
  <si>
    <t>ดุสิต</t>
  </si>
  <si>
    <t>ตลิ่งชัน</t>
  </si>
  <si>
    <t>ทวีวัฒนา</t>
  </si>
  <si>
    <t>ทุ่งครุ</t>
  </si>
  <si>
    <t>ธนบุรี</t>
  </si>
  <si>
    <t>บางกอกน้อย</t>
  </si>
  <si>
    <t>บางกอกใหญ่</t>
  </si>
  <si>
    <t>บางกะปิ</t>
  </si>
  <si>
    <t>บางขุนเทียน</t>
  </si>
  <si>
    <t>บางเขน</t>
  </si>
  <si>
    <t>บางคอแหลม</t>
  </si>
  <si>
    <t>บางแค</t>
  </si>
  <si>
    <t>บางซื่อ</t>
  </si>
  <si>
    <t>บางนา</t>
  </si>
  <si>
    <t>บางบอน</t>
  </si>
  <si>
    <t>บางพลัด</t>
  </si>
  <si>
    <t>บางรัก</t>
  </si>
  <si>
    <t>บึงกุ่ม</t>
  </si>
  <si>
    <t>ปทุมวัน</t>
  </si>
  <si>
    <t>ประเวศ</t>
  </si>
  <si>
    <t>ป้อมปราบศัตรูพ่าย</t>
  </si>
  <si>
    <t>พญาไท</t>
  </si>
  <si>
    <t>พระโขนง</t>
  </si>
  <si>
    <t>พระนคร</t>
  </si>
  <si>
    <t>ภาษีเจริญ</t>
  </si>
  <si>
    <t>มีนบุรี</t>
  </si>
  <si>
    <t>ยานนาวา</t>
  </si>
  <si>
    <t>ราชเทวี</t>
  </si>
  <si>
    <t>ราษฎร์บูรณะ</t>
  </si>
  <si>
    <t>ลาดกระบัง</t>
  </si>
  <si>
    <t>ลาดพร้าว</t>
  </si>
  <si>
    <t>วังทองหลาง</t>
  </si>
  <si>
    <t>วัฒนา</t>
  </si>
  <si>
    <t>สวนหลวง</t>
  </si>
  <si>
    <t>สะพานสูง</t>
  </si>
  <si>
    <t>สัมพันธวงศ์</t>
  </si>
  <si>
    <t>สาทร</t>
  </si>
  <si>
    <t>หนองจอก</t>
  </si>
  <si>
    <t>หลักสี่</t>
  </si>
  <si>
    <t>ห้วยขวาง</t>
  </si>
  <si>
    <t>สถานี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</si>
  <si>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</si>
  <si>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</si>
  <si>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</si>
  <si>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</si>
  <si>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</si>
  <si>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</si>
  <si>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</si>
  <si>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</si>
  <si>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</si>
  <si>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</si>
  <si>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</si>
  <si>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</si>
  <si>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มิลลิเมตร</t>
  </si>
  <si>
    <t>ร้อยละ</t>
  </si>
  <si>
    <t>สำนักงานเขตห้วยขวาง</t>
  </si>
  <si>
    <t>สำนักงานเขตดุสิต</t>
  </si>
  <si>
    <t>สำนักงานเขตวังทองหลาง</t>
  </si>
  <si>
    <t>สำนักงานเขตดินแดง</t>
  </si>
  <si>
    <t>สำนักงานเขตป้อมปราบศัตรูพ่าย</t>
  </si>
  <si>
    <t>สำนักงานเขตตลิ่งชัน</t>
  </si>
  <si>
    <t>สำนักงานเขตสะพานสูง</t>
  </si>
  <si>
    <t>สำนักงานเขตพระนคร</t>
  </si>
  <si>
    <t>สำนักงานเขตพระโขนง</t>
  </si>
  <si>
    <t>สำนักงานเขตพญาไท</t>
  </si>
  <si>
    <t>สำนักงานเขตบางเขน</t>
  </si>
  <si>
    <t>สำนักงานเขตบางพลัด</t>
  </si>
  <si>
    <t>สำนักงานเขตคันนายาว</t>
  </si>
  <si>
    <t>สำนักงานเขตบางรัก</t>
  </si>
  <si>
    <t>สำนักงานเขตมีนบุรี</t>
  </si>
  <si>
    <t>สำนักงานเขตสัมพันธวงศ์</t>
  </si>
  <si>
    <t>สำนักงานเขตบึงกุ่ม</t>
  </si>
  <si>
    <t>สำนักงานเขตคลองสาน</t>
  </si>
  <si>
    <t>สำนักงานเขตบางนา</t>
  </si>
  <si>
    <t>สำนักงานเขตราชเทวี</t>
  </si>
  <si>
    <t>สำนักงานเขตวัฒนา</t>
  </si>
  <si>
    <t>สำนักงานเขตบางคอแหลม</t>
  </si>
  <si>
    <t>สำนักงานเขตปทุมวัน</t>
  </si>
  <si>
    <t>สำนักงานเขตบางแค</t>
  </si>
  <si>
    <t>สำนักงานเขตทุ่งครุ</t>
  </si>
  <si>
    <t>สำนักงานเขตสายไหม</t>
  </si>
  <si>
    <t>สำนักงานเขตธนบุรี</t>
  </si>
  <si>
    <t>สำนักงานเขตคลองสามวา</t>
  </si>
  <si>
    <t>สำนักงานเขตราษฎร์บูรณะ</t>
  </si>
  <si>
    <t>สำนักงานเขตหลักสี่</t>
  </si>
  <si>
    <t>สำนักงานเขตบางกอกใหญ่</t>
  </si>
  <si>
    <t>สำนักงานเขตบางซื่อ</t>
  </si>
  <si>
    <t>สำนักงานเขตจอมทอง</t>
  </si>
  <si>
    <t>สำนักงานเขตสาทร</t>
  </si>
  <si>
    <t xml:space="preserve">สำนักงานเขตคลองเตย </t>
  </si>
  <si>
    <t>ปริมาณมูลฝอย (ตัน)</t>
  </si>
  <si>
    <t>เฉลี่ย (ตัน/วัน)</t>
  </si>
  <si>
    <t>อื่นๆ</t>
  </si>
  <si>
    <t>แหล่งข้อมูล : กลุ่มงานสารสนเทศ กองนโยบายและแผนงาน สำนักสิ่งแวดล้อม กรุงเทพมหานคร</t>
  </si>
  <si>
    <t xml:space="preserve"> </t>
  </si>
  <si>
    <t>พ.ศ.</t>
  </si>
  <si>
    <t>ถ.เคหะร่มเกล้า แขวงคลองสองต้นนุ่น เขตลาดกระบัง</t>
  </si>
  <si>
    <t>สวนน้ำซอยลาดพร้าว 71</t>
  </si>
  <si>
    <t>สวนสิรินธราพฤกษาพรรณ</t>
  </si>
  <si>
    <t>สวนเฉลิมพระเกียรติ 80 พรรษา พระบาทสมเด็จพระเจ้าอยู่หัว</t>
  </si>
  <si>
    <t>ซอยสวนพลู แขวงทุ่งมหาเมฆ เขตสาทร</t>
  </si>
  <si>
    <t>หมู่บ้านลดาวัลย์เลคโคโลเนียล</t>
  </si>
  <si>
    <t>ธนาคารแห่งประเทศไทย</t>
  </si>
  <si>
    <t>สี่แยกลาดพร้าว ถ.กำแพงเพชร 3 สวนจตุจักร เขตจตุจักร</t>
  </si>
  <si>
    <t>บึงหมู่บ้านเมืองทองการ์เด้น</t>
  </si>
  <si>
    <t>บึงหมู่บ้านเมืองทอง 2/1</t>
  </si>
  <si>
    <t>บึงหมู่บ้านเมืองทอง 2/2</t>
  </si>
  <si>
    <t>บึงวงแหวนเพชรเกษม</t>
  </si>
  <si>
    <t>หมู่บ้านเมืองทองการ์เด้น เขตประเวศ</t>
  </si>
  <si>
    <t>หมู่บ้านเมืองทอง 2/1 เขตประเวศ</t>
  </si>
  <si>
    <t>หมู่บ้านเมืองทอง 2/2 เขตประเวศ</t>
  </si>
  <si>
    <t>ถ.เพชรเกษม เขตบางแค</t>
  </si>
  <si>
    <t>ถ.งามวงศ์วาน ถ.วิภาวดีรังสิต เขตบางซื่อ</t>
  </si>
  <si>
    <t>ค่าสูงสุด</t>
  </si>
  <si>
    <t>ค่าต่ำสุด</t>
  </si>
  <si>
    <t xml:space="preserve">เขตประเวศ และเขตพระโขนง </t>
  </si>
  <si>
    <t>บึงข้างโรงเรียนซอยแอนเนกซ์</t>
  </si>
  <si>
    <t>ถ.เพชรบุรีตัดใหม่ เขตห้วยขวาง</t>
  </si>
  <si>
    <t>ตร.ว.</t>
  </si>
  <si>
    <t>สวนหย่อมหมู่บ้านแกรนด์ บางกอก บูเลอวาร์ด ราชพฤกษ์</t>
  </si>
  <si>
    <t>หมู่บ้านแกรนด์ บางกอก บูเลอวาร์ด ราชพฤกษ์</t>
  </si>
  <si>
    <t xml:space="preserve">ถนนอุทยาน ความยาว 3,861 เมตร กว้าง 90 เมตร </t>
  </si>
  <si>
    <t xml:space="preserve">สำนักงานเขตบางบอน </t>
  </si>
  <si>
    <t>หน้าโรงขยะอ่อนนุข</t>
  </si>
  <si>
    <t>คลองหัวกระบือ</t>
  </si>
  <si>
    <t>ถ.พหลโยธิน ถ.ประดิพัทธ์ เขตพญาไท</t>
  </si>
  <si>
    <t>ถ.นิคมมักกะสัน ถ.เพชรบุรี เขตราชเทวี</t>
  </si>
  <si>
    <t>บึงสนามกอล์ฟรถไฟ (สวนวชิรเบญจทัศ)</t>
  </si>
  <si>
    <t>ถ.วิภาวดีรังสิต เขตจตุจักร</t>
  </si>
  <si>
    <t>บึงมะขามเทศ และบึงสะแกงามสามเดือน</t>
  </si>
  <si>
    <t>ด้านตะวันออกนอกคันกั้นน้ำพระราชดำริ เขตคลองสามวา</t>
  </si>
  <si>
    <t xml:space="preserve">บริเวณคลองจั่น เขตบึงกุ่ม </t>
  </si>
  <si>
    <t>800 - 900</t>
  </si>
  <si>
    <t>1,000 - 1,500</t>
  </si>
  <si>
    <t>700 - 800</t>
  </si>
  <si>
    <t>1,000 - 1,200</t>
  </si>
  <si>
    <t>สวนหย่อมภายในหมู่บ้านมัณฑนา พระรามเก้า - ศรีนครินทร์ ซอยกรุงเทพกรีฑา 7</t>
  </si>
  <si>
    <t>หมู่บ้านมัณฑนา พระรามเก้า - ศรีนครินทร์</t>
  </si>
  <si>
    <t>สวนหมู่บ้านพร้อมพันธุ์ ปาร์ค</t>
  </si>
  <si>
    <t>หมู่บ้านพร้อมพันธุ์ ปาร์ค</t>
  </si>
  <si>
    <t>ที่ส่วนบุคคล (ดร.ยอดยิ่ง เอื้อวัฒนสกุล)</t>
  </si>
  <si>
    <t>กลุ่มเกษตรกรปลูกผักคลองตัน ซอยพัฒนาการ 20</t>
  </si>
  <si>
    <t>สวนถนนมิตรไมตรี ยาว 7.2 กม. กว้าง 3 ม.</t>
  </si>
  <si>
    <t>เดือน</t>
  </si>
  <si>
    <r>
      <t>ฝุ่นขนาดเล็กกว่า 10 ไมครอน (PM</t>
    </r>
    <r>
      <rPr>
        <b/>
        <vertAlign val="subscript"/>
        <sz val="14"/>
        <rFont val="TH SarabunPSK"/>
        <family val="2"/>
      </rPr>
      <t>10</t>
    </r>
    <r>
      <rPr>
        <b/>
        <sz val="14"/>
        <rFont val="TH SarabunPSK"/>
        <family val="2"/>
      </rPr>
      <t>)</t>
    </r>
  </si>
  <si>
    <r>
      <t>ก๊าซไนโตรเจนไดออกไซด์ (NO</t>
    </r>
    <r>
      <rPr>
        <b/>
        <vertAlign val="subscript"/>
        <sz val="14"/>
        <rFont val="TH SarabunPSK"/>
        <family val="2"/>
      </rPr>
      <t>2</t>
    </r>
    <r>
      <rPr>
        <b/>
        <sz val="14"/>
        <rFont val="TH SarabunPSK"/>
        <family val="2"/>
      </rPr>
      <t>)</t>
    </r>
  </si>
  <si>
    <t>ก๊าซคาร์บอนมอนออกไซด์ (CO)</t>
  </si>
  <si>
    <r>
      <t>ค่าเฉลี่ย 24 ชั่วโมง (µg/m</t>
    </r>
    <r>
      <rPr>
        <b/>
        <vertAlign val="superscript"/>
        <sz val="14"/>
        <rFont val="TH SarabunPSK"/>
        <family val="2"/>
      </rPr>
      <t>3</t>
    </r>
    <r>
      <rPr>
        <b/>
        <sz val="14"/>
        <rFont val="TH SarabunPSK"/>
        <family val="2"/>
      </rPr>
      <t>)</t>
    </r>
  </si>
  <si>
    <t>ค่าเฉลี่ย 1 ชั่วโมง (ppb)</t>
  </si>
  <si>
    <t>ค่าเฉลี่ย 1 ชั่วโมง (ppm)</t>
  </si>
  <si>
    <t>ค่าเฉลี่ย 8 ชั่วโมง (ppm)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</si>
  <si>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</si>
  <si>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</si>
  <si>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</si>
  <si>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</si>
  <si>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</si>
  <si>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</si>
  <si>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</si>
  <si>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</si>
  <si>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</si>
  <si>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</si>
  <si>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</si>
  <si>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</si>
  <si>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ค่ามาตรฐาน (std.)</t>
  </si>
  <si>
    <r>
      <t>ก๊าซโอโซน (O</t>
    </r>
    <r>
      <rPr>
        <b/>
        <vertAlign val="subscript"/>
        <sz val="14"/>
        <rFont val="TH SarabunPSK"/>
        <family val="2"/>
      </rPr>
      <t>3</t>
    </r>
    <r>
      <rPr>
        <b/>
        <sz val="14"/>
        <rFont val="TH SarabunPSK"/>
        <family val="2"/>
      </rPr>
      <t>)</t>
    </r>
  </si>
  <si>
    <t>หมายเหตุ   : * พื้นที่ส่วนหนึ่งอยู่ในความรับผิดชอบของสำนักงานสวนสาธารณะ สำนักสิ่งแวดล้อม</t>
  </si>
  <si>
    <t>ซ.เจริญกรุง 71</t>
  </si>
  <si>
    <t>ถ.ปัญญา - เนเจอรัลปาร์ค</t>
  </si>
  <si>
    <t>ถ.พุทธมณฑลสาย 2</t>
  </si>
  <si>
    <t>อนุสาวรีย์พระแม่ธรณีบีบมวยผม สนามหลวง</t>
  </si>
  <si>
    <t>ถ.ราษฎร์บูรณะ</t>
  </si>
  <si>
    <t>ถ.สุขสวัสดิ์</t>
  </si>
  <si>
    <t>ถ.นราธิวาสราชนครินทร์</t>
  </si>
  <si>
    <t>ถ.นราธิวาสราชนครินทร์ ตัดแยก ถ.จันทร์</t>
  </si>
  <si>
    <t>ก่อนแยกสาทร</t>
  </si>
  <si>
    <t>ตัด ถ.สีลม</t>
  </si>
  <si>
    <t>ตัด ถ.สุรวงศ์</t>
  </si>
  <si>
    <t>ใต้สะพานพระราม 6 ขนานทางรถไฟบางซ่อน</t>
  </si>
  <si>
    <t>ถ.เทอดไทย</t>
  </si>
  <si>
    <t>ถ.เจริญนคร</t>
  </si>
  <si>
    <t>ถ.เจริญนคร 17</t>
  </si>
  <si>
    <t>ถ.เฉลิมพระเกียรติ ร.9 ซ.79</t>
  </si>
  <si>
    <t>ถ.ลาดกระบัง ใต้ทางด่วน</t>
  </si>
  <si>
    <t>สถานีสูบน้ำคลองตาช้าง ถ.ศรีนครินทร์</t>
  </si>
  <si>
    <t>ถ.ลาดกระบัง ใกล้ ซ.4</t>
  </si>
  <si>
    <t>ถ.ราษฎร์อุทิศ สุเหร่าทรายกองดิน</t>
  </si>
  <si>
    <t>ถ.ปิ่นเกล้า - นครชัยศรี</t>
  </si>
  <si>
    <t>สน.ศาลาแดง</t>
  </si>
  <si>
    <t>ถ.ประชาสงเคราะห์ (ซ.พาณิชจำนงค์)</t>
  </si>
  <si>
    <t>ถ.พระราม 9 (สถานีสูบน้ำนาซอง)</t>
  </si>
  <si>
    <t xml:space="preserve">ถ.ลาดพร้าว (ซ.ลาดพร้าว 35) </t>
  </si>
  <si>
    <t>ถ.รัชดาภิเษก</t>
  </si>
  <si>
    <t>ถ.สวนผัก 46</t>
  </si>
  <si>
    <t>โรงเรียนบ้านคลองบัว ถ.สุขาภิบาล 5</t>
  </si>
  <si>
    <t xml:space="preserve">วัดกล้วย (ถ.บางกรวย - ไทรน้อย 22) </t>
  </si>
  <si>
    <t>วัดสำโรง (สะพานเฉลิมศักดิ์)</t>
  </si>
  <si>
    <t>ถ.อรุณอัมรินทร์</t>
  </si>
  <si>
    <t>ท่าน้ำวัดชลอ (ถ.บางกรวย - ไทรน้อย)</t>
  </si>
  <si>
    <t>ซ.ร่วมวงศ์พัฒนา (ถ.บางกรวย - ไทรน้อย)</t>
  </si>
  <si>
    <t>ท่าน้ำวัดอุทยาน (ถ.บางกรวย - จงถนอม)</t>
  </si>
  <si>
    <t>ถ.เพชรเกษม</t>
  </si>
  <si>
    <t>โรงเรียนพาณิชยการธนบุรี</t>
  </si>
  <si>
    <t>ท่าน้ำวัดบางขุนเทียนนอก (ถ.จอมทอง 19)</t>
  </si>
  <si>
    <t>ถ.พระรามที่ 2</t>
  </si>
  <si>
    <t>ถ.พิบูลสงคราม</t>
  </si>
  <si>
    <t>ถ.พระรามที่ 3 ตรงข้าม บมจ.ธนาคารกสิกรไทย</t>
  </si>
  <si>
    <t>ถ.พระรามที่ 3 โรงแรมมณเฑียรริเวอร์ไซด์</t>
  </si>
  <si>
    <t>ถ.พระรามที่ 3 โฮมโปร</t>
  </si>
  <si>
    <t>ถ.พุทธมณฑลสาย 2 บ่อสูบน้ำคลองบางจาก</t>
  </si>
  <si>
    <t>ถ.สุขาภิบาล 3 ตรงข้ามธาราการ์เด้น</t>
  </si>
  <si>
    <t>ถ.ประชาราษฏร์สาย 1 ซ.34 - 36</t>
  </si>
  <si>
    <t>สะพานพิบูลสงคราม (ถ.ประชาราษฎร์ สาย 1)</t>
  </si>
  <si>
    <t>ถ.พหลโยธิน</t>
  </si>
  <si>
    <t>ถ.รัชดาภิเษก (โรงแรมเจ้าพระยาปาร์ค)</t>
  </si>
  <si>
    <t>หน้ากรมอุตุนิยมวิทยา (ถ.สุขุมวิท)</t>
  </si>
  <si>
    <t>สะพานบางนา (ถ.ศรีนครินทร์)</t>
  </si>
  <si>
    <t>ถ.พระเจ้าตากสิน</t>
  </si>
  <si>
    <t>ซ.จรัญสนิทวงศ์ 45</t>
  </si>
  <si>
    <t>ถ.พุทธมณฑลสาย 2 สะพานข้ามคลองบางไผ่</t>
  </si>
  <si>
    <t>ถ.จรัญสนิทวงศ์</t>
  </si>
  <si>
    <t>สน.บางโพ</t>
  </si>
  <si>
    <t>ถ.ประชาราษฎร์สาย 1</t>
  </si>
  <si>
    <t>ซ.บรมราชชนนี 2</t>
  </si>
  <si>
    <t>ตรงข้ามโรงเรียนเทคโนโลยีพระรามหก</t>
  </si>
  <si>
    <t>วัดเศวตฉัตร (เขตคลองสาน)</t>
  </si>
  <si>
    <t>ถ.เทอดไทย (สะพานเทศบาล 11)</t>
  </si>
  <si>
    <t>ถ.เทอดไทย ซ.33 (วัดบางสะแกใน)</t>
  </si>
  <si>
    <t>ถ.ตากสิน</t>
  </si>
  <si>
    <t>ถ.ศรีนครินทร์</t>
  </si>
  <si>
    <t>ถ.ร่มเกล้า ชุมชนพัฒนาบึงบัว</t>
  </si>
  <si>
    <t>ถ.มิตรไมตรี หมู่บ้าน เค.ซี.การ์เด้น</t>
  </si>
  <si>
    <t>ในเขื่อนตลาดบางซื่อ ตัดกับคลองเปรม</t>
  </si>
  <si>
    <t>นอกเขื่อน ตัดกับ ถ.แจ้งวัฒนะ</t>
  </si>
  <si>
    <t>ถ.พัฒนาการ</t>
  </si>
  <si>
    <t>ถ.เฉลิมพระเกียรติ ร.9 มัสยิดซะห์ร่อตุ้ลอิสลาม</t>
  </si>
  <si>
    <t>ทางลัดเข้า ซ.ร่มเย็น</t>
  </si>
  <si>
    <t>เทศบาลสงเคราะห์ (วัดเสมียนนารี)</t>
  </si>
  <si>
    <t>ถ.เศรษฐศิริ (สะพานเกษะโกมล)</t>
  </si>
  <si>
    <t>ถ.ศรีอยุธยา (วัดเบญจมบพิตร)</t>
  </si>
  <si>
    <t>ถ.แจ้งวัฒนะ</t>
  </si>
  <si>
    <t xml:space="preserve">ถ.ลาดพร้าว (ซ.ลาดพร้าว 5/1) </t>
  </si>
  <si>
    <t>สะพานพระโขนง (ถ.สุขุมวิท)</t>
  </si>
  <si>
    <t>โรงเรียนวัดรางบัว (ถ.เพชรเกษม 33)</t>
  </si>
  <si>
    <t>ถ.มาเจริญ (ถ.เพชรเกษม 81)</t>
  </si>
  <si>
    <t>ถ.เฉลิมพระเกียรติ ร.9 ซ.51</t>
  </si>
  <si>
    <t>สะพานดำรงสถิต (ถ.เจริญกรุง)</t>
  </si>
  <si>
    <t>สะพานสมมตอมรมารค (ถ.บำรุงเมือง)</t>
  </si>
  <si>
    <t>ถ.พระรามที่ 3 ข้างปั๊มน้ำมันบางจาก</t>
  </si>
  <si>
    <t>ถ.ลาดกระบัง วัดลาดกระบัง</t>
  </si>
  <si>
    <t>ถ.ราษฎร์พัฒนา โรงเรียนสุเหร่าลาดบัวขาว</t>
  </si>
  <si>
    <t>ถ.ประชาอุทิศ</t>
  </si>
  <si>
    <t>โรงเรียนพิบูลอุปถัมภ์ (ถ.ลาดพร้าว)</t>
  </si>
  <si>
    <t>ถ.เกษตร - นวมินทร์</t>
  </si>
  <si>
    <t>ถ.วิภาวดีรังสิต</t>
  </si>
  <si>
    <t xml:space="preserve">ตัด ถ.ฉลองกรุง  </t>
  </si>
  <si>
    <t>ตัด ถ.ฉลองกรุง ใกล้หมู่บ้านวรีย์เฮ้าส์</t>
  </si>
  <si>
    <t>ถ.มิตรไมตรี ก่อนถึงสามแยก รพ.หนองจอก</t>
  </si>
  <si>
    <t>ถ.ราษฎร์พัฒนา โรงเรียนสุเหร่าลำนายโส</t>
  </si>
  <si>
    <t>ถ.ฉลองกรุง จุดกลับรถใต้สะพานข้ามคลอง</t>
  </si>
  <si>
    <t>ถ.สุวินทวงศ์ สถานีย่อยสุวินทวงศ์ กฟน.</t>
  </si>
  <si>
    <t>ถ.ฉลองกรุง หมู่บ้านฉลองกรุงริเวอร์วิว</t>
  </si>
  <si>
    <t>ถ.เลียบวารี สะพานคลองลำหินฝั่งใต้</t>
  </si>
  <si>
    <t>ถ.อ่อนนุช ซ.67 วัดกระทุ่มเสือปลา</t>
  </si>
  <si>
    <t>ถ.พระรามที่ 3 หน้าสำนักงานเขตบางคอแหลม</t>
  </si>
  <si>
    <t>ถ.พระรามที่ 3 วัดดอกไม้</t>
  </si>
  <si>
    <t>ซ.เจริญกรุง 57</t>
  </si>
  <si>
    <t>ถ.พระรามที่ 3 วัดไกร</t>
  </si>
  <si>
    <t>ถ.พระรามที่ 3</t>
  </si>
  <si>
    <t>สน.ท่าข้าม</t>
  </si>
  <si>
    <t>หน้า รพ.สมเด็จเจ้าพระยา</t>
  </si>
  <si>
    <t>ถ.พระรามที่ 1 (แยกเจริญผล)</t>
  </si>
  <si>
    <t>ถ.เจริญเมือง</t>
  </si>
  <si>
    <t>ซ.วัดเกาะ สามแยกโรงเรียนระเบียบวิทยา</t>
  </si>
  <si>
    <t>ถ.อ่อนนุช ใกล้ ซ.61</t>
  </si>
  <si>
    <t>ถ.เฉลิมพระเกียรติ ร.9</t>
  </si>
  <si>
    <t>ติด ถ.พระรามที่ 4 ใกล้สะพานไทย - เบลเยี่ยม</t>
  </si>
  <si>
    <t>สะพานสำโรง (ถ.ศรีนครินทร์)</t>
  </si>
  <si>
    <t xml:space="preserve">ถ.คลองสิบ คลองสิบเอ็ด </t>
  </si>
  <si>
    <t>ถ.อโศกดินแดง</t>
  </si>
  <si>
    <t>ซ.เทพลีลา</t>
  </si>
  <si>
    <t>มีนบุรี (โรงเรียนสตรีวิทยามีนบุรี)</t>
  </si>
  <si>
    <t>สะพานประตูน้ำเวิลด์เทรดเซ็นเตอร์</t>
  </si>
  <si>
    <t>ถ.เลียบวารี</t>
  </si>
  <si>
    <t>ถ.ลาดกระบัง ใกล้ ซ.40</t>
  </si>
  <si>
    <t>ถ.เฉลิมพระเกียรติ ร.9 ซ.26</t>
  </si>
  <si>
    <t xml:space="preserve">สวนพระนคร </t>
  </si>
  <si>
    <t>หลัง กทม. 1</t>
  </si>
  <si>
    <t>ถ.ตีทอง</t>
  </si>
  <si>
    <t>ถ.ลาดปลาเค้า</t>
  </si>
  <si>
    <t>ซ.ลาดปลาเค้า 47</t>
  </si>
  <si>
    <t>ถ.สุทธิสารวินิจฉัย</t>
  </si>
  <si>
    <t>ถ.วัฒนธรรม ใกล้สถานทูตเกาหลี</t>
  </si>
  <si>
    <t>ถ.มิตรไมตรี ชุมชนหนองจอก</t>
  </si>
  <si>
    <t>ถ.ลาดกระบัง ใกล้ ซ.17</t>
  </si>
  <si>
    <t>ถ.อ่อนนุข</t>
  </si>
  <si>
    <t>ตัด ถ.สุขาภิบาล 5</t>
  </si>
  <si>
    <t>ถ.สุขาภิบาล 3 ซ.รามคำแหง 149</t>
  </si>
  <si>
    <t>แยก ถ.เพชรเกษม 69</t>
  </si>
  <si>
    <t>ถ.ลาดกระบัง ใกล้ ซ.22</t>
  </si>
  <si>
    <t>ถ.สุขาภิบาล 3 ซ.รามคำแหง 157/3</t>
  </si>
  <si>
    <t>ถ.สุขาภิบาล 3 ซ.รามคำแหง 162</t>
  </si>
  <si>
    <r>
      <rPr>
        <b/>
        <sz val="10"/>
        <color indexed="9"/>
        <rFont val="TH SarabunPSK"/>
        <family val="2"/>
      </rPr>
      <t xml:space="preserve">หมายเหตุ   : </t>
    </r>
    <r>
      <rPr>
        <b/>
        <sz val="10"/>
        <rFont val="TH SarabunPSK"/>
        <family val="2"/>
      </rPr>
      <t xml:space="preserve">2. อุณหภูมิ มีผลต่อปริมาณออกซิเจนที่ละลายน้ำ ถ้าอุณหภูมิต่ำออกซิเจนจะละลายได้ดีกว่าอุณหภูมิสูง </t>
    </r>
  </si>
  <si>
    <r>
      <rPr>
        <b/>
        <sz val="10"/>
        <color indexed="9"/>
        <rFont val="TH SarabunPSK"/>
        <family val="2"/>
      </rPr>
      <t xml:space="preserve">หมายเหตุ   : </t>
    </r>
    <r>
      <rPr>
        <b/>
        <sz val="10"/>
        <rFont val="TH SarabunPSK"/>
        <family val="2"/>
      </rPr>
      <t xml:space="preserve">3. ความเป็นกรด - ด่าง (pH) เป็นผลมามาจากการสังเคราะห์แสงของพืชน้ำ ถ้าอัตราการสังเคราะห์แสงสูง ค่า pH จะสูงขึ้น และถ้าอัตราการสังเคราะห์แสงต่ำ ค่า pH จะต่ำลง </t>
    </r>
  </si>
  <si>
    <r>
      <rPr>
        <b/>
        <sz val="10"/>
        <color indexed="9"/>
        <rFont val="TH SarabunPSK"/>
        <family val="2"/>
      </rPr>
      <t xml:space="preserve">หมายเหตุ   :   </t>
    </r>
    <r>
      <rPr>
        <b/>
        <sz val="10"/>
        <rFont val="TH SarabunPSK"/>
        <family val="2"/>
      </rPr>
      <t xml:space="preserve"> โดย pH ต่ำกว่า 7 จะเป็นกรด สูงกว่า 7 จะเป็นเบส และเป็นกลางที่ 7</t>
    </r>
  </si>
  <si>
    <r>
      <rPr>
        <b/>
        <sz val="10"/>
        <color indexed="9"/>
        <rFont val="TH SarabunPSK"/>
        <family val="2"/>
      </rPr>
      <t xml:space="preserve">หมายเหตุ   : </t>
    </r>
    <r>
      <rPr>
        <b/>
        <sz val="10"/>
        <rFont val="TH SarabunPSK"/>
        <family val="2"/>
      </rPr>
      <t xml:space="preserve">4. Dissolved Oxygen (DO) คือ ค่าออกซิเจนที่ละลายน้ำ โดยน้ำที่สกปรกจะมีค่า DO ต่ำ </t>
    </r>
  </si>
  <si>
    <r>
      <rPr>
        <b/>
        <sz val="10"/>
        <color indexed="9"/>
        <rFont val="TH SarabunPSK"/>
        <family val="2"/>
      </rPr>
      <t xml:space="preserve">หมายเหตุ   : </t>
    </r>
    <r>
      <rPr>
        <b/>
        <sz val="10"/>
        <rFont val="TH SarabunPSK"/>
        <family val="2"/>
      </rPr>
      <t>5. Hydrogen Sulfide (H</t>
    </r>
    <r>
      <rPr>
        <b/>
        <vertAlign val="subscript"/>
        <sz val="10"/>
        <rFont val="TH SarabunPSK"/>
        <family val="2"/>
      </rPr>
      <t>2</t>
    </r>
    <r>
      <rPr>
        <b/>
        <sz val="10"/>
        <rFont val="TH SarabunPSK"/>
        <family val="2"/>
      </rPr>
      <t>S) หรือก๊าซไข่เน่า เกิดจากภาวะขาดออกซิเจนในน้ำ โดยมาตรฐานน้ำทิ้งชุมชนที่ออกมาจากระบบบำบัดน้ำเสีย ต้องมีค่าไม่เกิน 1.0 มิลลิกรัม/ลิตร</t>
    </r>
  </si>
  <si>
    <r>
      <rPr>
        <b/>
        <sz val="10"/>
        <color indexed="9"/>
        <rFont val="TH SarabunPSK"/>
        <family val="2"/>
      </rPr>
      <t xml:space="preserve">หมายเหตุ   : </t>
    </r>
    <r>
      <rPr>
        <b/>
        <sz val="10"/>
        <rFont val="TH SarabunPSK"/>
        <family val="2"/>
      </rPr>
      <t>6. Biochemical Oxygen Demand (BOD) คือ ปริมาณออกซิเจนที่จุลินทรีย์ใช้ในการย่อยสลายสารอินทรีย์ ถ้าค่า BOD สูงแสดงว่าแหล่งน้ำนั้นมีความสกปรกสูง</t>
    </r>
  </si>
  <si>
    <r>
      <rPr>
        <b/>
        <sz val="10"/>
        <color indexed="9"/>
        <rFont val="TH SarabunPSK"/>
        <family val="2"/>
      </rPr>
      <t xml:space="preserve">หมายเหตุ   : </t>
    </r>
    <r>
      <rPr>
        <b/>
        <sz val="10"/>
        <rFont val="TH SarabunPSK"/>
        <family val="2"/>
      </rPr>
      <t>7. Suspended Solids (SS) คือ ปริมาณสารแขวนลอยในน้ำ หากมีมากจะมีผลกระทบต่อการสังเคราะห์แสงของพืชในน้ำ</t>
    </r>
  </si>
  <si>
    <r>
      <rPr>
        <b/>
        <sz val="10"/>
        <color indexed="9"/>
        <rFont val="TH SarabunPSK"/>
        <family val="2"/>
      </rPr>
      <t xml:space="preserve">หมายเหตุ   : </t>
    </r>
    <r>
      <rPr>
        <b/>
        <sz val="10"/>
        <rFont val="TH SarabunPSK"/>
        <family val="2"/>
      </rPr>
      <t>8. Total Kjedahl Nitrogen (TKN) คือ ผลรวมของสารอินทรีย์ไนโตรเจนและแอมโมเนียไนโตรเจน ถ้าค่า TKN สูง แสดงว่าน้ำสกปรก</t>
    </r>
  </si>
  <si>
    <r>
      <rPr>
        <b/>
        <sz val="10"/>
        <color indexed="9"/>
        <rFont val="TH SarabunPSK"/>
        <family val="2"/>
      </rPr>
      <t xml:space="preserve">หมายเหตุ   </t>
    </r>
    <r>
      <rPr>
        <b/>
        <sz val="10"/>
        <rFont val="TH SarabunPSK"/>
        <family val="2"/>
      </rPr>
      <t>10. Nitrite Nitrogen (NO</t>
    </r>
    <r>
      <rPr>
        <b/>
        <vertAlign val="subscript"/>
        <sz val="10"/>
        <rFont val="TH SarabunPSK"/>
        <family val="2"/>
      </rPr>
      <t>2</t>
    </r>
    <r>
      <rPr>
        <b/>
        <sz val="10"/>
        <rFont val="TH SarabunPSK"/>
        <family val="2"/>
      </rPr>
      <t>) คือ เกิดจากการย่อยสลายแอมโมเนียโดยแบคทีเรียที่ใช้ออกซิเจน เป็นตัวบ่งชี้ถึงสภาวะการทำงานของระบบกรองชีวภาพ</t>
    </r>
  </si>
  <si>
    <r>
      <rPr>
        <b/>
        <sz val="10"/>
        <color indexed="9"/>
        <rFont val="TH SarabunPSK"/>
        <family val="2"/>
      </rPr>
      <t xml:space="preserve">หมายเหตุ   </t>
    </r>
    <r>
      <rPr>
        <b/>
        <sz val="10"/>
        <rFont val="TH SarabunPSK"/>
        <family val="2"/>
      </rPr>
      <t>11. Nitrate Nitrogen (NO</t>
    </r>
    <r>
      <rPr>
        <b/>
        <vertAlign val="subscript"/>
        <sz val="10"/>
        <rFont val="TH SarabunPSK"/>
        <family val="2"/>
      </rPr>
      <t>3</t>
    </r>
    <r>
      <rPr>
        <b/>
        <sz val="10"/>
        <rFont val="TH SarabunPSK"/>
        <family val="2"/>
      </rPr>
      <t>) คือ เกิดจากแบคทีเรียย่อยสลายไนไตรต์โดยใช้ออกซิเจน ถ้าค่า NO</t>
    </r>
    <r>
      <rPr>
        <b/>
        <vertAlign val="subscript"/>
        <sz val="10"/>
        <rFont val="TH SarabunPSK"/>
        <family val="2"/>
      </rPr>
      <t>3</t>
    </r>
    <r>
      <rPr>
        <b/>
        <sz val="10"/>
        <rFont val="TH SarabunPSK"/>
        <family val="2"/>
      </rPr>
      <t xml:space="preserve"> สูง จะมีผลในการกระตุ้นการเติบโตของสาหร่ายและพืชน้ำ</t>
    </r>
  </si>
  <si>
    <t>แหล่งข้อมูล : กองระบบคลอง สำนักการระบายน้ำ กรุงเทพมหานคร</t>
  </si>
  <si>
    <t>หมายเหตุ   : ประเภทที่ 1 สวนหยอมขนาดเล็ก (Pocket Park, Mini Park, Tot lots) มีขนาดพื้นที่ไมเกิน 2 ไร่</t>
  </si>
  <si>
    <r>
      <t>หมายเหตุ   :</t>
    </r>
    <r>
      <rPr>
        <b/>
        <sz val="12"/>
        <rFont val="TH SarabunPSK"/>
        <family val="2"/>
      </rPr>
      <t xml:space="preserve"> ประเภทที่ 2 สวนหมูบาน (Neighbourhood Park) มีขนาดพื้นที่มากกวา 2 ไร แตไมเกิน 25 ไร่</t>
    </r>
  </si>
  <si>
    <r>
      <t>หมายเหตุ   :</t>
    </r>
    <r>
      <rPr>
        <b/>
        <sz val="12"/>
        <rFont val="TH SarabunPSK"/>
        <family val="2"/>
      </rPr>
      <t xml:space="preserve"> ประเภทที่ 3 สวนชุมชน (Community Park) มีขนาดพื้นที่มากกวา 25 ไร แตไมเกิน 125 ไร่</t>
    </r>
  </si>
  <si>
    <r>
      <t>หมายเหตุ   :</t>
    </r>
    <r>
      <rPr>
        <b/>
        <sz val="12"/>
        <rFont val="TH SarabunPSK"/>
        <family val="2"/>
      </rPr>
      <t xml:space="preserve"> ประเภทที่ 4 สวนระดับยาน (District Park) มีขนาดพื้นที่มากกวา 125 ไร แตไมเกิน 500 ไร่</t>
    </r>
  </si>
  <si>
    <r>
      <t>หมายเหตุ   :</t>
    </r>
    <r>
      <rPr>
        <b/>
        <sz val="12"/>
        <rFont val="TH SarabunPSK"/>
        <family val="2"/>
      </rPr>
      <t xml:space="preserve"> ประเภทที่ 5 สวนระดับเมือง (City Park) มีขนาดพื้นที่มากกวา 500 ไรขึ้นไป</t>
    </r>
  </si>
  <si>
    <r>
      <t>หมายเหตุ   :</t>
    </r>
    <r>
      <rPr>
        <b/>
        <sz val="12"/>
        <rFont val="TH SarabunPSK"/>
        <family val="2"/>
      </rPr>
      <t xml:space="preserve"> ประเภทที่ 6 สวนถนน (Street Park) ขนาดพื้นที่มีความกวาง 5 เมตรขึ้นไป ความยาวไมจํากัด ประกอบด้วย สวนไหลทางหรือทางจักรยาน (Linear Park หรือ Greenway)</t>
    </r>
  </si>
  <si>
    <r>
      <t>หมายเหตุ   :</t>
    </r>
    <r>
      <rPr>
        <b/>
        <sz val="12"/>
        <rFont val="TH SarabunPSK"/>
        <family val="2"/>
      </rPr>
      <t xml:space="preserve"> ประเภทที่ 7 สวนเฉพาะทาง (Special Purpose Park) ประกอบด้วย สวนประวัติศาสตร ลานอเนกประสงค โดยไมจํากัดขนาดพื้นที่</t>
    </r>
  </si>
  <si>
    <r>
      <t xml:space="preserve">หมายเหตุ   : </t>
    </r>
    <r>
      <rPr>
        <b/>
        <sz val="12"/>
        <rFont val="TH SarabunPSK"/>
        <family val="2"/>
      </rPr>
      <t>ข้อมูลเพิ่มเติมได้ที่ http://citymap.bangkok.go.th/parks/</t>
    </r>
  </si>
  <si>
    <r>
      <t>หมายเหตุ   :</t>
    </r>
    <r>
      <rPr>
        <b/>
        <sz val="12"/>
        <rFont val="TH SarabunPSK"/>
        <family val="2"/>
      </rPr>
      <t xml:space="preserve">               สวนเกาะกลาง (Island Park) และสวนทางแยก (Junction Park)</t>
    </r>
  </si>
  <si>
    <t>ถ.บางขุนนนท์ เขตบางกอกน้อย</t>
  </si>
  <si>
    <t>ซอยลาดพร้าว 71 ถ.ลาดพร้าว แขวงลาดพร้าว เขตลาดพร้าว</t>
  </si>
  <si>
    <t>ซอยจรัญสนิทวงศ์ 25 ถ.จรัญสนิทวงศ์ แขวงบางขุนศรี เขตบางกอกน้อย</t>
  </si>
  <si>
    <t xml:space="preserve">บริเวณหน้าเคหะและหลังเคหะคลองจั่น 30 หลัง ๆ ละ 1.5 ไร่ </t>
  </si>
  <si>
    <t xml:space="preserve">ปลูกไม้ยืนต้นริมถนนบางแวกทั้ง 2 ฝั่ง </t>
  </si>
  <si>
    <t>สวนหย่อมสถาบันพัฒนาข้าราชการกรุงเทพมหานคร ศูนย์ฝึกอบรมหนองจอก</t>
  </si>
  <si>
    <t>หมายเหตุ   : สวนสาธารณะที่มีพื้นที่มากกว่า 25 ไร่ ของกรุงเทพมหานคร ประกอบด้วย</t>
  </si>
  <si>
    <r>
      <t xml:space="preserve">หมายเหตุ   : </t>
    </r>
    <r>
      <rPr>
        <b/>
        <sz val="12"/>
        <rFont val="TH SarabunPSK"/>
        <family val="2"/>
      </rPr>
      <t>1. สวนชุมชน (Community Park) ขนาดพื้นที่มากกวา 25 ไร แตไมเกิน 125 ไร</t>
    </r>
  </si>
  <si>
    <r>
      <t xml:space="preserve">หมายเหตุ   : </t>
    </r>
    <r>
      <rPr>
        <b/>
        <sz val="12"/>
        <rFont val="TH SarabunPSK"/>
        <family val="2"/>
      </rPr>
      <t>2. สวนระดับยาน (District Park) ขนาดพื้นที่มากกวา 125 ไร แตไมเกิน 500 ไร</t>
    </r>
  </si>
  <si>
    <r>
      <t xml:space="preserve">หมายเหตุ   : </t>
    </r>
    <r>
      <rPr>
        <b/>
        <sz val="12"/>
        <rFont val="TH SarabunPSK"/>
        <family val="2"/>
      </rPr>
      <t>3. สวนระดับเมือง (City Park) ขนาดพื้นที่มากกวา 500 ไรขึ้นไป</t>
    </r>
  </si>
  <si>
    <r>
      <t xml:space="preserve">หมายเหตุ   : </t>
    </r>
    <r>
      <rPr>
        <b/>
        <sz val="12"/>
        <rFont val="TH SarabunPSK"/>
        <family val="2"/>
      </rPr>
      <t>4. สวนถนน (Street Park) ขนาดพื้นที่มีความกวาง 5 เมตรขึ้นไป ความยาวไมจํากัด ประกอบด้วย สวนไหลทางหรือทางจักรยาน (Linear Park หรือ Greenway)</t>
    </r>
  </si>
  <si>
    <r>
      <t xml:space="preserve">หมายเหตุ   : 4. </t>
    </r>
    <r>
      <rPr>
        <b/>
        <sz val="12"/>
        <rFont val="TH SarabunPSK"/>
        <family val="2"/>
      </rPr>
      <t>สวนเกาะกลาง (Island Park) และสวนทางแยก (Junction Park)</t>
    </r>
  </si>
  <si>
    <r>
      <t>หมายเหตุ   :</t>
    </r>
    <r>
      <rPr>
        <b/>
        <sz val="12"/>
        <rFont val="TH SarabunPSK"/>
        <family val="2"/>
      </rPr>
      <t xml:space="preserve"> 5. สวนเฉพาะทาง (Special Purpose Park) ประกอบด้วย สวนประวัติศาสตร ลานอเนกประสงค โดยไมจํากัดขนาดพื้นที่</t>
    </r>
  </si>
  <si>
    <r>
      <t>หมายเหตุ   :</t>
    </r>
    <r>
      <rPr>
        <b/>
        <sz val="12"/>
        <rFont val="TH SarabunPSK"/>
        <family val="2"/>
      </rPr>
      <t xml:space="preserve"> ข้อมูลเพิ่มเติมได้ที่ http://citymap.bangkok.go.th/parks/</t>
    </r>
  </si>
  <si>
    <t>หมู่บ้านศรีนครพัฒนา หมู่บ้านทวีสุข เขตบึงกุ่ม</t>
  </si>
  <si>
    <t>บริษัท ปูนซีเมนต์ไทย จำกัด (มหาชน)</t>
  </si>
  <si>
    <t>ประตูระบายน้ำราชินี</t>
  </si>
  <si>
    <t>ประตูระบายน้ำพระปิ่นเกล้า</t>
  </si>
  <si>
    <t>ประตูระบายน้ำเชิงตาแพ</t>
  </si>
  <si>
    <t>ประตูระบายน้ำคลองตัน</t>
  </si>
  <si>
    <t>ประตูระบายน้ำคลองเตย</t>
  </si>
  <si>
    <t>ประตูระบายน้ำบางกะปิ</t>
  </si>
  <si>
    <t>ประตูระบายน้ำบางเขนเก่า</t>
  </si>
  <si>
    <t>ประตูระบายน้ำเทเวศร์</t>
  </si>
  <si>
    <t>ประตูระบายน้ำพระโขนง</t>
  </si>
  <si>
    <t>ประตูระบายน้ำโอ่งอ่าง</t>
  </si>
  <si>
    <t>ประตูระบายน้ำวัดลูกโค</t>
  </si>
  <si>
    <t>ประตูระบายน้ำเรือสัญจร</t>
  </si>
  <si>
    <t>ประตูระบายน้ำสวนหลวง ถ.เจริญกรุง 76</t>
  </si>
  <si>
    <t>ประตูระบายน้ำสาทร</t>
  </si>
  <si>
    <t>ประตูระบายน้ำสามเสน</t>
  </si>
  <si>
    <t>ประตูระบายน้ำแสนแสบ (ถ.เพชรบุรี ซ.ประสานมิตร)</t>
  </si>
  <si>
    <t>ประตูระบายน้ำแสนแสบ (กรมชลประทาน)</t>
  </si>
  <si>
    <t>หน้าประตูระบายน้ำคลองขุนราชวินิตใจ</t>
  </si>
  <si>
    <t>คลองบางบำหรุ</t>
  </si>
  <si>
    <t>ถ.เลียบคลองทวีวัฒนา สุดเขต สน.หนองค้างพลู</t>
  </si>
  <si>
    <t>ถ.เดชะคุงคะ ใกล้ สน.ดอนเมือง</t>
  </si>
  <si>
    <t>สถานีรถไฟกรุงเทพ (สถานีรถไฟหัวลำโพง)</t>
  </si>
  <si>
    <t>สะพานนริศดำรัส</t>
  </si>
  <si>
    <t>คลองระหัส</t>
  </si>
  <si>
    <t>ประตูระบายน้ำบางลำพู</t>
  </si>
  <si>
    <t>ถ.พระรามที่ 3 ซ.53</t>
  </si>
  <si>
    <t>คลองตาสาด</t>
  </si>
  <si>
    <t>ประตูระบายน้ำคลองตาสาด ถ.ศรีนครินทร์</t>
  </si>
  <si>
    <t>ถ.ราษฎร์พัฒนา ตลาดสดชีรอ</t>
  </si>
  <si>
    <t>หน้าสำนักงานเขตคลองเตย</t>
  </si>
  <si>
    <r>
      <rPr>
        <b/>
        <sz val="10"/>
        <color indexed="9"/>
        <rFont val="TH SarabunPSK"/>
        <family val="2"/>
      </rPr>
      <t xml:space="preserve">หมายเหตุ   : </t>
    </r>
    <r>
      <rPr>
        <b/>
        <sz val="10"/>
        <rFont val="TH SarabunPSK"/>
        <family val="2"/>
      </rPr>
      <t>9. Ammonia Nitrogen (NH</t>
    </r>
    <r>
      <rPr>
        <b/>
        <vertAlign val="subscript"/>
        <sz val="10"/>
        <rFont val="TH SarabunPSK"/>
        <family val="2"/>
      </rPr>
      <t>3</t>
    </r>
    <r>
      <rPr>
        <b/>
        <sz val="10"/>
        <rFont val="TH SarabunPSK"/>
        <family val="2"/>
      </rPr>
      <t>N) คือ ไนโตรเจนทั้งหมดที่อยู่ในรูปแอมโมเนียและแอมโมเนียมไออน มีผลต่อการเจริญเติบโตของแบคทีเรียและสัตว์น้ำ</t>
    </r>
  </si>
  <si>
    <r>
      <rPr>
        <b/>
        <sz val="10"/>
        <color indexed="9"/>
        <rFont val="TH SarabunPSK"/>
        <family val="2"/>
      </rPr>
      <t xml:space="preserve">หมายเหตุ   </t>
    </r>
    <r>
      <rPr>
        <b/>
        <sz val="10"/>
        <rFont val="TH SarabunPSK"/>
        <family val="2"/>
      </rPr>
      <t>13. Total Coliform Bacteria (TCB) คือ ผลรวมของโคลิฟอร์มแบคทีเรีย บ่งบอกถึงการปนเปื้อนแบคทีเรียจากสิ่งขับถ่ายของมนุษย์และสัตว์ ทั้งชนิดที่ไม่ทำให้เกิดโรค และทำให้เกิดโรค</t>
    </r>
  </si>
  <si>
    <r>
      <rPr>
        <b/>
        <sz val="10"/>
        <color indexed="9"/>
        <rFont val="TH SarabunPSK"/>
        <family val="2"/>
      </rPr>
      <t xml:space="preserve">หมายเหตุ   </t>
    </r>
    <r>
      <rPr>
        <b/>
        <sz val="10"/>
        <rFont val="TH SarabunPSK"/>
        <family val="2"/>
      </rPr>
      <t>12. Total Phosphorus (TP) คือ ผลรวมของฟอสฟอรัส ถ้ามีมากจะกระตุ้นการเติบโตของสาหร่ายอย่างรวดเร็ว ก่อให้เกิดปัญหายูโทรฟิเคชั่นได้</t>
    </r>
  </si>
  <si>
    <t>ถ.สามเสน (บจก.บุญรอดบริวเวอรี่)</t>
  </si>
  <si>
    <t>การเก็บขนมูลฝอยของกรุงเทพมหานคร พ.ศ. 2555 - 2557</t>
  </si>
  <si>
    <t>จำนวนสวนสาธารณะและพื้นที่สวนสาธารณะในกรุงเทพมหานคร ณ วันที่ 31 ธันวาคม 2557</t>
  </si>
  <si>
    <r>
      <rPr>
        <b/>
        <sz val="12"/>
        <color indexed="9"/>
        <rFont val="TH SarabunPSK"/>
        <family val="2"/>
      </rPr>
      <t xml:space="preserve">หมายเหตุ   : </t>
    </r>
    <r>
      <rPr>
        <b/>
        <sz val="12"/>
        <color indexed="8"/>
        <rFont val="TH SarabunPSK"/>
        <family val="2"/>
      </rPr>
      <t>** จำนวนประชากรในพื้นที่เขต พ.ศ. 2557 จากสำนักบริหารการทะเบียน กรมการปกครอง กระทรวงมหาดไทย</t>
    </r>
  </si>
  <si>
    <t>สวนสาธารณะหลักที่อยู่ในความรับผิดชอบของสำนักสิ่งแวดล้อม กรุงเทพมหานคร พ.ศ. 2557</t>
  </si>
  <si>
    <t>สวนสาธารณะสันติชัยปราการ</t>
  </si>
  <si>
    <t>หมายเหตุ   : ข้อมูล ณ เดือนธันวาคม 2557</t>
  </si>
  <si>
    <t>จำนวนสวนสาธารณะของกรุงเทพมหานคร (พื้นที่สีเขียว) ตามประเภทของสวนสาธารณะ ณ วันที่ 31 ธันวาคม 2557</t>
  </si>
  <si>
    <t xml:space="preserve"> -</t>
  </si>
  <si>
    <t>สวนสาธารณะที่มีพื้นที่มากกว่า 25 ไร่ ของกรุงเทพมหานคร ณ วันที่ 31 ธันวาคม 2557</t>
  </si>
  <si>
    <t>โรงพยาบาลสมเด็จเจ้าพระยา</t>
  </si>
  <si>
    <t>พื้นที่สีเขียวบริเวณหมู่บ้านมณีกร ถนนรามอินทรา กม.9 ซอย 46/1</t>
  </si>
  <si>
    <t>หมู่บ้านมณีกร</t>
  </si>
  <si>
    <t>สวนหย่อมหมู่บ้านนวธานี</t>
  </si>
  <si>
    <t>หมู่บ้านนวธานี</t>
  </si>
  <si>
    <t>สวนหย่อมหมู่บ้านนันทวัน ปิ่นเกล้า - ราชพฤกษ์ (ถนนบรมราชชนนี)</t>
  </si>
  <si>
    <t>กระถางหินขัดบริเวณเสาตอม่อสะพานคู่ขนานลอยฟ้าทั้ง 2 ฝั่ง (70 จุด)</t>
  </si>
  <si>
    <t xml:space="preserve">สวนหย่อมภายในหมู่บ้านกรานาดา (Granada) </t>
  </si>
  <si>
    <t>หมู่บ้านกรานาดา (Granada)</t>
  </si>
  <si>
    <t>สวนหย่อมบริเวณสนามยิงปืนหัวหมาก</t>
  </si>
  <si>
    <t>สวนหย่อมมหาวิทยาลัยรามคำแหง</t>
  </si>
  <si>
    <t>มหาวิทยาลัยรามคำแหง</t>
  </si>
  <si>
    <t xml:space="preserve">ห้างสรรพสินค้าเซ็นทรัลพระราม 2 </t>
  </si>
  <si>
    <t>สวนป่ากาญจนาภิเษก (หน้าศูนย์การค้าเดอะมอลล์บางแค)</t>
  </si>
  <si>
    <t>หมู่บ้านแสนสุขปาร์ค</t>
  </si>
  <si>
    <t>สวนบริเวณอาคารที่พักเจ้าหน้าที่กองกำกับการสุนัขและม้าตำรวจ</t>
  </si>
  <si>
    <t>กรมแพทย์ทหารบก</t>
  </si>
  <si>
    <t>กรมสารวัตรทหารบก ถนนโยธี</t>
  </si>
  <si>
    <t>กรมแพทย์ทหารบก ถนนพญาไท</t>
  </si>
  <si>
    <t>กองพันทหารสารวัตรที่ 11 ถนนโยธี</t>
  </si>
  <si>
    <t>กรมการสารวัตรทหารบก</t>
  </si>
  <si>
    <t>กองพันทหารสารวัตรที่ 11</t>
  </si>
  <si>
    <t>บริเวณข้างทางถนนประเสริฐมนูกิจ หลังโรงเรียนสตรีวิทยา 2</t>
  </si>
  <si>
    <t>บริเวณทางเท้าถนนศรีนครินทร์</t>
  </si>
  <si>
    <t>ศูนย์กำจัดมูลฝอยหนองแขม</t>
  </si>
  <si>
    <t>ห้วยชวาง</t>
  </si>
  <si>
    <t>สนามบางกอก อารีน่า หนองจอก</t>
  </si>
  <si>
    <t>สวนถนนเพชรบุรีตัดใหม่ (80 ซม. x 10 กม.)</t>
  </si>
  <si>
    <t>ปริมาณน้ำฝนรวมรายเดือนของกรุงเทพมหานคร พ.ศ. 2557</t>
  </si>
  <si>
    <t>พื้นที่รองรับและเก็บกักน้ำ (โครงการแก้มลิง) ในพื้นที่กรุงเทพมหานคร พ.ศ. 2557</t>
  </si>
  <si>
    <t>จำนวนคลองในความรับผิดชอบของกรุงเทพมหานคร พ.ศ. 2557</t>
  </si>
  <si>
    <t>คุณภาพอากาศของกรุงเทพมหานคร บริเวณสถานีตรวจวัดคุณภาพอากาศสวนป่าวิภาวดีรังสิต พ.ศ. 2557</t>
  </si>
  <si>
    <t>คุณภาพอากาศของกรุงเทพมหานคร บริเวณสถานีตรวจวัดคุณภาพอากาศสำนักงานเขตพระโขนง พ.ศ. 2557</t>
  </si>
  <si>
    <t>คุณภาพอากาศของกรุงเทพมหานคร บริเวณสถานีตรวจวัดคุณภาพอากาศสำนักงานเขตราษฎร์บูรณะ พ.ศ. 2557</t>
  </si>
  <si>
    <t>คุณภาพอากาศของกรุงเทพมหานคร บริเวณสถานีตรวจวัดคุณภาพอากาศสำนักงานเขตราชเทวี พ.ศ. 2557</t>
  </si>
  <si>
    <t>ค่าเฉลี่ยคุณภาพน้ำคลองในเขตกรุงเทพมหานคร พ.ศ. 2557</t>
  </si>
  <si>
    <t>ถ.อ่อนนุช</t>
  </si>
  <si>
    <t>ถ.อุดมสุข</t>
  </si>
  <si>
    <t>ถ.วัชรพล (ใต้ทางด่วน)</t>
  </si>
  <si>
    <t>คลองจรเข้ขบ</t>
  </si>
  <si>
    <t>คลองชักพระ</t>
  </si>
  <si>
    <t>คลองต้นสน</t>
  </si>
  <si>
    <t>ซ.ต้นสน หน้าโรงเรียนนานาชาติมัลเบอรี่เฮาส์</t>
  </si>
  <si>
    <t>ซ.ต้นสน ข้างสถานทูตเนเธอร์แลนด์</t>
  </si>
  <si>
    <t>หลังป้อมตำรวจ ตรงข้ามคลินิกศูนย์แพทย์พัฒนา</t>
  </si>
  <si>
    <t>ถ.กาญจนาภิเษก แยกเดอะมอลล์บางแค</t>
  </si>
  <si>
    <t>คลองบุปผาราม</t>
  </si>
  <si>
    <t>คลองผักหนาม</t>
  </si>
  <si>
    <t>ซ.จรัญสนิทวงศ์ 41</t>
  </si>
  <si>
    <t>คลองพลับพลา</t>
  </si>
  <si>
    <t>สถานีสูบน้ำคลองพลับพลา</t>
  </si>
  <si>
    <t>ประตูคลินิกศูนย์แพทย์พัฒนา ถ.ประดิษฐ์มนูธรรม</t>
  </si>
  <si>
    <t>หน้าลานจอดรถคลินิกศูนย์แพทย์พัฒนา</t>
  </si>
  <si>
    <t>หลังหมู่บ้านพลับพลา ฝั่ง สน.วังทองหลาง</t>
  </si>
  <si>
    <t>ลำธารคลองพลับพลา หลัง สน.วังทองหลาง</t>
  </si>
  <si>
    <t>ถ.สุขาภิบาล 1</t>
  </si>
  <si>
    <t>สน.วังทองหลาง</t>
  </si>
  <si>
    <t>คลองลำต้นไทร</t>
  </si>
  <si>
    <t>ติด ถ.เจ้าคุณทหาร</t>
  </si>
  <si>
    <t>คลองสมคิด</t>
  </si>
  <si>
    <t>ถ.กรุงเทพกรีฑา ซ.ประชาร่วมใจ</t>
  </si>
  <si>
    <t>ซ.สมคิด ข้างลานจอดรถเซ็นทรัลชิดลม</t>
  </si>
  <si>
    <t>ซ.สมคิด ก่อนโรงแรมปาร์คนายเลิศ</t>
  </si>
  <si>
    <t>ประตูระบายน้ำหทัยราษฎร์</t>
  </si>
  <si>
    <t>สุเหร่าคลองสามวา</t>
  </si>
  <si>
    <t>คลองสี่</t>
  </si>
  <si>
    <t>ถ.สุวินทวงศ์ เลย บจก.แสงสหมิตร สตีลกรุ๊ป</t>
  </si>
  <si>
    <t>สวนหย่อมในโรงพยาบาลสมเด็จเจ้าพระยา</t>
  </si>
  <si>
    <t>สวนถนนสมเด็จพระปิ่นเกล้า (จากเชิงสะพานสมเด็จพระปิ่นเกล้า ถึงแยกบรมราชชนนี)</t>
  </si>
  <si>
    <t xml:space="preserve">สวนหมู่บ้านชลลดา ถ.สายไหม แขวงสายไหม </t>
  </si>
  <si>
    <t>หมู่บ้านชลลดา</t>
  </si>
  <si>
    <t>ถ.สุขาภิบาล 2</t>
  </si>
  <si>
    <t>สะพานหน้ากระทรวงมหาดไทย</t>
  </si>
  <si>
    <t>ตรงข้ามประตูระบายน้ำรางสะแก</t>
  </si>
  <si>
    <t>ใกล้โรงงานปรับปรุงคุณภาพน้ำบางบัว</t>
  </si>
  <si>
    <t>ถ.เจริญราษฎร์</t>
  </si>
  <si>
    <t>ถ.เพชรเกษม 112 โรงเรียนเทคโนโลยีหมู่บ้านครู</t>
  </si>
  <si>
    <t>ถ.เพชรเกษม 112 สะพาน 3 แยกไปทวีวัฒนา</t>
  </si>
  <si>
    <t>ถ.รัชดาภิเษก พระราม 4</t>
  </si>
  <si>
    <t>หลังโรงงานปรับปรุงคุณภาพน้ำร่มเกล้า</t>
  </si>
  <si>
    <t>ถ.ประชาราษฎร์สาย 1 ใกล้ ซ.21</t>
  </si>
  <si>
    <t>คลองสามง่าม</t>
  </si>
  <si>
    <t>หมู่บ้านเกาะแก้ววิลล่า ซ.2 ถ.พหลโยธิน 54/1</t>
  </si>
  <si>
    <t>14.3.</t>
  </si>
  <si>
    <t>คลองเกร็ด</t>
  </si>
  <si>
    <t>คลองไผ่เหลือง</t>
  </si>
  <si>
    <t>ถ.สุวินทวงศ์ บจก.รุ่งสินก่อสร้าง</t>
  </si>
  <si>
    <t>คลองอู่ตะเภา</t>
  </si>
  <si>
    <t>ถ.สุวินทวงศ์ บจก.มีนบุรีวิศวกรรมโยธา</t>
  </si>
  <si>
    <t>คลองมะขามเทศ</t>
  </si>
  <si>
    <t>คลองบึงบัว</t>
  </si>
  <si>
    <t>คลองวัดใหม่</t>
  </si>
  <si>
    <t>ถ.พระรามที่ 3 บมจ.ธนาคารกรุงศรีอยุธยา</t>
  </si>
  <si>
    <t>ถ.สุวินทวงศ์ ก่อน กฟผ.สุวินทวงศ์</t>
  </si>
  <si>
    <t>หมายเหตุ   : 1. มีจำนวนคลอง 162 คลอง จุดเก็บน้ำจำนวน 302 จุดเก็บ และโรงสูบน้ำพระราม 4 จำนวน 1 จุดเก็บ</t>
  </si>
  <si>
    <t>เปรียบเทียบปริมาณน้ำฝนของกรุงเทพมหานคร พ.ศ. 2554 - 2557</t>
  </si>
  <si>
    <t>สถานการณ์ฝนและน้ำท่วมของกรุงเทพมหานคร พ.ศ. 2557</t>
  </si>
  <si>
    <t>แหล่งข้อมูล : ศูนย์ปฏิบัติการป้องกันและแก้ไขปัญหาน้ำท่วมกรุงเทพมหานคร สำนักการระบายน้ำ กรุงเทพมหานคร</t>
  </si>
  <si>
    <t xml:space="preserve"> มกราคม</t>
  </si>
  <si>
    <t xml:space="preserve"> กุมภาพันธ์</t>
  </si>
  <si>
    <t xml:space="preserve"> มีนาคม</t>
  </si>
  <si>
    <t xml:space="preserve"> เมษายน</t>
  </si>
  <si>
    <t xml:space="preserve"> พฤษภาคม</t>
  </si>
  <si>
    <t xml:space="preserve"> มิถุนายน</t>
  </si>
  <si>
    <t xml:space="preserve"> กรกฎาคม</t>
  </si>
  <si>
    <t xml:space="preserve"> สิงหาคม</t>
  </si>
  <si>
    <t xml:space="preserve"> กันยายน</t>
  </si>
  <si>
    <t xml:space="preserve"> ตุลาคม</t>
  </si>
  <si>
    <t xml:space="preserve"> พฤศจิกายน</t>
  </si>
  <si>
    <t xml:space="preserve"> ธันวาคม</t>
  </si>
  <si>
    <t>ประมาณการของ พ.ศ. 2558</t>
  </si>
  <si>
    <t>ประมาณการของ พ.ศ. 2559</t>
  </si>
  <si>
    <t>ประมาณการของ พ.ศ. 2560</t>
  </si>
  <si>
    <t>ประมาณการของ พ.ศ. 2561</t>
  </si>
  <si>
    <t>แหล่งข้อมูล :พ.ศ. 2542 - 2557 กลุ่มงานสารสนเทศ กองนโยบายและแผนงาน สำนักสิ่งแวดล้อม กรุงเทพมหานคร</t>
  </si>
  <si>
    <r>
      <t xml:space="preserve">แหล่งข้อมูล : </t>
    </r>
    <r>
      <rPr>
        <b/>
        <sz val="12"/>
        <rFont val="TH SarabunPSK"/>
        <family val="2"/>
      </rPr>
      <t>ประมาณการของ พ.ศ. 2558 - 2561 กองยุทธศาสตร์บริหารจัดการ สำนักยุทธศาสตร์และประเมินผล กรุงเทพมหานคร</t>
    </r>
  </si>
  <si>
    <r>
      <t xml:space="preserve">แหล่งข้อมูล : </t>
    </r>
    <r>
      <rPr>
        <b/>
        <sz val="12"/>
        <rFont val="TH SarabunPSK"/>
        <family val="2"/>
      </rPr>
      <t xml:space="preserve">ปริมาณมูลฝอย   </t>
    </r>
  </si>
  <si>
    <r>
      <t>จากสมการ      y = 3,199,653 + 88,849.9x - 18,141x</t>
    </r>
    <r>
      <rPr>
        <b/>
        <vertAlign val="superscript"/>
        <sz val="12"/>
        <rFont val="TH SarabunPSK"/>
        <family val="2"/>
      </rPr>
      <t xml:space="preserve">2 </t>
    </r>
    <r>
      <rPr>
        <b/>
        <sz val="12"/>
        <rFont val="TH SarabunPSK"/>
        <family val="2"/>
      </rPr>
      <t>+ 923.74x</t>
    </r>
    <r>
      <rPr>
        <b/>
        <vertAlign val="superscript"/>
        <sz val="12"/>
        <rFont val="TH SarabunPSK"/>
        <family val="2"/>
      </rPr>
      <t>3</t>
    </r>
  </si>
  <si>
    <t>คลองสาธารณประโยชน์</t>
  </si>
  <si>
    <t>จำนวนสวนสาธารณะ(แห่ง)</t>
  </si>
  <si>
    <t>ขนาดพื้นที่สวนสาธารณะ(ตร.ม.)</t>
  </si>
  <si>
    <t>จำนวนประชากรในพื้นที่เขต  (คน)</t>
  </si>
  <si>
    <t>สัดส่วนพื้นที่สวนสาธารณะต่อจำนวนประชากร(ตร.ม./คน)</t>
  </si>
  <si>
    <t>สวนสาธารณะเฉลิมพระเกียรติพระบาทสมเด็จพระเจ้าอยู่หัวเนื่องในวโรกาสมหามงคลพระชนมพรรษา 80 พรรษา</t>
  </si>
  <si>
    <t>ค่าเฉลี่ย/เดือน</t>
  </si>
  <si>
    <t>ค่าเฉลี่ย/วัน</t>
  </si>
  <si>
    <t>ปริมาณน้ำฝนรวมรายเดือน(มิลลิเมตร)</t>
  </si>
  <si>
    <t>จำนวนวันที่ฝนตก (วัน)</t>
  </si>
  <si>
    <t>จำนวนครั้งที่ตก (ครั้ง)</t>
  </si>
  <si>
    <t>จำนวนวันที่น้ำท่วม (วัน)</t>
  </si>
  <si>
    <t>จำนวนจุดที่น้ำท่วม (จุด)</t>
  </si>
  <si>
    <t>จำนวนกลุ่มฝนในพื้นที่ กทม. (กลุ่ม)</t>
  </si>
  <si>
    <t>จำนวนกลุ่มฝนนอกพื้นที่ กทม. (กลุ่ม)</t>
  </si>
  <si>
    <t xml:space="preserve">ปริมาตรเก็บกักน้ำ(ลบ.ม.) </t>
  </si>
  <si>
    <t>TEMP(°C)</t>
  </si>
  <si>
    <t>DO(mg/l)</t>
  </si>
  <si>
    <r>
      <t>H</t>
    </r>
    <r>
      <rPr>
        <b/>
        <vertAlign val="subscript"/>
        <sz val="12"/>
        <rFont val="TH SarabunPSK"/>
        <family val="2"/>
      </rPr>
      <t>2</t>
    </r>
    <r>
      <rPr>
        <b/>
        <sz val="12"/>
        <rFont val="TH SarabunPSK"/>
        <family val="2"/>
      </rPr>
      <t>S(mg/l)</t>
    </r>
  </si>
  <si>
    <t>COD(mg/l)</t>
  </si>
  <si>
    <t>TKN(mg/l)</t>
  </si>
  <si>
    <t>BOD(mg/l)</t>
  </si>
  <si>
    <t>SS(mg/l)</t>
  </si>
  <si>
    <r>
      <t>NH</t>
    </r>
    <r>
      <rPr>
        <b/>
        <vertAlign val="subscript"/>
        <sz val="12"/>
        <rFont val="TH SarabunPSK"/>
        <family val="2"/>
      </rPr>
      <t>3</t>
    </r>
    <r>
      <rPr>
        <b/>
        <sz val="12"/>
        <rFont val="TH SarabunPSK"/>
        <family val="2"/>
      </rPr>
      <t>N(mg/l)</t>
    </r>
  </si>
  <si>
    <t>TP(mg/l)</t>
  </si>
  <si>
    <r>
      <t>NO</t>
    </r>
    <r>
      <rPr>
        <b/>
        <vertAlign val="subscript"/>
        <sz val="12"/>
        <rFont val="TH SarabunPSK"/>
        <family val="2"/>
      </rPr>
      <t>3</t>
    </r>
    <r>
      <rPr>
        <b/>
        <sz val="12"/>
        <rFont val="TH SarabunPSK"/>
        <family val="2"/>
      </rPr>
      <t>(mg/l)</t>
    </r>
  </si>
  <si>
    <r>
      <t>NO</t>
    </r>
    <r>
      <rPr>
        <b/>
        <vertAlign val="subscript"/>
        <sz val="12"/>
        <rFont val="TH SarabunPSK"/>
        <family val="2"/>
      </rPr>
      <t>2</t>
    </r>
    <r>
      <rPr>
        <b/>
        <sz val="12"/>
        <rFont val="TH SarabunPSK"/>
        <family val="2"/>
      </rPr>
      <t>(mg/l)</t>
    </r>
  </si>
  <si>
    <t>TCB(MPN/100ml)</t>
  </si>
  <si>
    <t>ปริมาณการเก็บขนมูลฝอยของกรุงเทพมหานคร พ.ศ. 2542 - 2557 และประมาณการของ พ.ศ. 2558 - 2561</t>
  </si>
</sst>
</file>

<file path=xl/styles.xml><?xml version="1.0" encoding="utf-8"?>
<styleSheet xmlns="http://schemas.openxmlformats.org/spreadsheetml/2006/main">
  <numFmts count="4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(* #,##0_);_(* \(#,##0\);_(* &quot;-&quot;??_);_(@_)"/>
    <numFmt numFmtId="204" formatCode="#,##0.0_);\(#,##0.0\)"/>
    <numFmt numFmtId="205" formatCode="0.0"/>
    <numFmt numFmtId="206" formatCode="_-* #,##0_-;\-* #,##0_-;_-* &quot;-&quot;??_-;_-@_-"/>
    <numFmt numFmtId="207" formatCode="#,##0.0"/>
    <numFmt numFmtId="208" formatCode="0.0E+00"/>
    <numFmt numFmtId="209" formatCode="_-* #,##0.0_-;\-* #,##0.0_-;_-* &quot;-&quot;??_-;_-@_-"/>
    <numFmt numFmtId="210" formatCode="#,##0_ ;\-#,##0\ "/>
    <numFmt numFmtId="211" formatCode="#,##0.00_ ;\-#,##0.00\ "/>
    <numFmt numFmtId="212" formatCode="0_ ;\-0\ "/>
    <numFmt numFmtId="213" formatCode="0.00_ ;\-0.00\ "/>
    <numFmt numFmtId="214" formatCode="#,##0;[Red]#,##0"/>
    <numFmt numFmtId="215" formatCode="_-* #,##0.000_-;\-* #,##0.000_-;_-* &quot;-&quot;??_-;_-@_-"/>
    <numFmt numFmtId="216" formatCode="#,##0.000"/>
    <numFmt numFmtId="217" formatCode="#,##0.0000"/>
    <numFmt numFmtId="218" formatCode="#,##0.0_ ;\-#,##0.0\ "/>
    <numFmt numFmtId="219" formatCode="0.0_ ;[Red]\-0.0\ "/>
    <numFmt numFmtId="220" formatCode="[&lt;=99999999][$-D000000]0\-####\-####;[$-D000000]#\-####\-####"/>
    <numFmt numFmtId="221" formatCode="0.0;[Red]0.0"/>
    <numFmt numFmtId="222" formatCode="0.0_ ;\-0.0\ "/>
    <numFmt numFmtId="223" formatCode="0.000"/>
  </numFmts>
  <fonts count="89">
    <font>
      <sz val="16"/>
      <name val="DilleniaUPC"/>
      <family val="0"/>
    </font>
    <font>
      <u val="single"/>
      <sz val="10.5"/>
      <color indexed="12"/>
      <name val="Cordia New"/>
      <family val="2"/>
    </font>
    <font>
      <u val="single"/>
      <sz val="10.5"/>
      <color indexed="36"/>
      <name val="Cordia New"/>
      <family val="2"/>
    </font>
    <font>
      <sz val="14"/>
      <name val="Cordia Ne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sz val="11.5"/>
      <name val="TH SarabunPSK"/>
      <family val="2"/>
    </font>
    <font>
      <b/>
      <sz val="12"/>
      <name val="TH SarabunPSK"/>
      <family val="2"/>
    </font>
    <font>
      <b/>
      <vertAlign val="superscript"/>
      <sz val="12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6"/>
      <name val="Angsana New"/>
      <family val="1"/>
    </font>
    <font>
      <sz val="12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b/>
      <sz val="12"/>
      <name val="Angsana New"/>
      <family val="1"/>
    </font>
    <font>
      <sz val="13"/>
      <name val="Angsana New"/>
      <family val="1"/>
    </font>
    <font>
      <sz val="12"/>
      <color indexed="10"/>
      <name val="TH SarabunPSK"/>
      <family val="2"/>
    </font>
    <font>
      <b/>
      <vertAlign val="subscript"/>
      <sz val="12"/>
      <name val="TH SarabunPSK"/>
      <family val="2"/>
    </font>
    <font>
      <sz val="12.5"/>
      <name val="TH SarabunPSK"/>
      <family val="2"/>
    </font>
    <font>
      <sz val="12.5"/>
      <color indexed="8"/>
      <name val="TH SarabunPSK"/>
      <family val="2"/>
    </font>
    <font>
      <sz val="8"/>
      <name val="DilleniaUPC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6"/>
      <name val="AngsanaUPC"/>
      <family val="1"/>
    </font>
    <font>
      <sz val="14"/>
      <name val="CordiaUPC"/>
      <family val="2"/>
    </font>
    <font>
      <sz val="16"/>
      <name val="TH SarabunIT๙"/>
      <family val="2"/>
    </font>
    <font>
      <b/>
      <sz val="14"/>
      <color indexed="10"/>
      <name val="TH SarabunPSK"/>
      <family val="2"/>
    </font>
    <font>
      <sz val="13"/>
      <color indexed="10"/>
      <name val="TH SarabunPSK"/>
      <family val="2"/>
    </font>
    <font>
      <b/>
      <sz val="12"/>
      <color indexed="9"/>
      <name val="TH SarabunPSK"/>
      <family val="2"/>
    </font>
    <font>
      <b/>
      <vertAlign val="subscript"/>
      <sz val="14"/>
      <name val="TH SarabunPSK"/>
      <family val="2"/>
    </font>
    <font>
      <b/>
      <vertAlign val="superscript"/>
      <sz val="14"/>
      <name val="TH SarabunPSK"/>
      <family val="2"/>
    </font>
    <font>
      <sz val="14"/>
      <name val="DilleniaUPC"/>
      <family val="1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2"/>
      <name val="DilleniaUPC"/>
      <family val="1"/>
    </font>
    <font>
      <b/>
      <sz val="10"/>
      <name val="TH SarabunPSK"/>
      <family val="2"/>
    </font>
    <font>
      <b/>
      <sz val="10"/>
      <color indexed="9"/>
      <name val="TH SarabunPSK"/>
      <family val="2"/>
    </font>
    <font>
      <b/>
      <vertAlign val="subscript"/>
      <sz val="10"/>
      <name val="TH SarabunPSK"/>
      <family val="2"/>
    </font>
    <font>
      <b/>
      <sz val="15"/>
      <name val="TH SarabunPSK"/>
      <family val="2"/>
    </font>
    <font>
      <sz val="13"/>
      <color indexed="60"/>
      <name val="TH SarabunPSK"/>
      <family val="2"/>
    </font>
    <font>
      <sz val="13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3"/>
      <color rgb="FFC00000"/>
      <name val="TH SarabunPSK"/>
      <family val="2"/>
    </font>
    <font>
      <sz val="13"/>
      <color theme="1"/>
      <name val="TH SarabunPSK"/>
      <family val="2"/>
    </font>
    <font>
      <sz val="14"/>
      <color theme="1"/>
      <name val="TH SarabunPS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6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0" applyNumberFormat="0" applyBorder="0" applyAlignment="0" applyProtection="0"/>
    <xf numFmtId="0" fontId="8" fillId="11" borderId="1" applyNumberFormat="0" applyAlignment="0" applyProtection="0"/>
    <xf numFmtId="0" fontId="8" fillId="24" borderId="1" applyNumberFormat="0" applyAlignment="0" applyProtection="0"/>
    <xf numFmtId="0" fontId="8" fillId="24" borderId="1" applyNumberFormat="0" applyAlignment="0" applyProtection="0"/>
    <xf numFmtId="0" fontId="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9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4" applyNumberFormat="0" applyFill="0" applyAlignment="0" applyProtection="0"/>
    <xf numFmtId="0" fontId="1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14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3" borderId="1" applyNumberFormat="0" applyAlignment="0" applyProtection="0"/>
    <xf numFmtId="0" fontId="15" fillId="13" borderId="1" applyNumberFormat="0" applyAlignment="0" applyProtection="0"/>
    <xf numFmtId="0" fontId="15" fillId="13" borderId="1" applyNumberFormat="0" applyAlignment="0" applyProtection="0"/>
    <xf numFmtId="0" fontId="16" fillId="0" borderId="8" applyNumberFormat="0" applyFill="0" applyAlignment="0" applyProtection="0"/>
    <xf numFmtId="0" fontId="17" fillId="1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" borderId="9" applyNumberFormat="0" applyFont="0" applyAlignment="0" applyProtection="0"/>
    <xf numFmtId="0" fontId="3" fillId="7" borderId="9" applyNumberFormat="0" applyFont="0" applyAlignment="0" applyProtection="0"/>
    <xf numFmtId="0" fontId="3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18" fillId="11" borderId="10" applyNumberFormat="0" applyAlignment="0" applyProtection="0"/>
    <xf numFmtId="0" fontId="18" fillId="24" borderId="10" applyNumberFormat="0" applyAlignment="0" applyProtection="0"/>
    <xf numFmtId="0" fontId="18" fillId="24" borderId="10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4" fillId="11" borderId="1" applyNumberFormat="0" applyAlignment="0" applyProtection="0"/>
    <xf numFmtId="0" fontId="24" fillId="11" borderId="1" applyNumberFormat="0" applyAlignment="0" applyProtection="0"/>
    <xf numFmtId="0" fontId="24" fillId="11" borderId="1" applyNumberFormat="0" applyAlignment="0" applyProtection="0"/>
    <xf numFmtId="0" fontId="8" fillId="11" borderId="1" applyNumberFormat="0" applyAlignment="0" applyProtection="0"/>
    <xf numFmtId="0" fontId="8" fillId="24" borderId="1" applyNumberFormat="0" applyAlignment="0" applyProtection="0"/>
    <xf numFmtId="0" fontId="24" fillId="11" borderId="1" applyNumberFormat="0" applyAlignment="0" applyProtection="0"/>
    <xf numFmtId="0" fontId="24" fillId="11" borderId="1" applyNumberFormat="0" applyAlignment="0" applyProtection="0"/>
    <xf numFmtId="0" fontId="24" fillId="11" borderId="1" applyNumberFormat="0" applyAlignment="0" applyProtection="0"/>
    <xf numFmtId="0" fontId="24" fillId="11" borderId="1" applyNumberFormat="0" applyAlignment="0" applyProtection="0"/>
    <xf numFmtId="0" fontId="24" fillId="11" borderId="1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4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94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5" borderId="2" applyNumberFormat="0" applyAlignment="0" applyProtection="0"/>
    <xf numFmtId="0" fontId="28" fillId="25" borderId="2" applyNumberFormat="0" applyAlignment="0" applyProtection="0"/>
    <xf numFmtId="0" fontId="28" fillId="25" borderId="2" applyNumberFormat="0" applyAlignment="0" applyProtection="0"/>
    <xf numFmtId="0" fontId="9" fillId="25" borderId="2" applyNumberFormat="0" applyAlignment="0" applyProtection="0"/>
    <xf numFmtId="0" fontId="9" fillId="25" borderId="2" applyNumberFormat="0" applyAlignment="0" applyProtection="0"/>
    <xf numFmtId="0" fontId="28" fillId="25" borderId="2" applyNumberFormat="0" applyAlignment="0" applyProtection="0"/>
    <xf numFmtId="0" fontId="28" fillId="25" borderId="2" applyNumberFormat="0" applyAlignment="0" applyProtection="0"/>
    <xf numFmtId="0" fontId="28" fillId="25" borderId="2" applyNumberFormat="0" applyAlignment="0" applyProtection="0"/>
    <xf numFmtId="0" fontId="28" fillId="25" borderId="2" applyNumberFormat="0" applyAlignment="0" applyProtection="0"/>
    <xf numFmtId="0" fontId="28" fillId="25" borderId="2" applyNumberFormat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0" borderId="0">
      <alignment/>
      <protection/>
    </xf>
    <xf numFmtId="0" fontId="4" fillId="0" borderId="0">
      <alignment/>
      <protection/>
    </xf>
    <xf numFmtId="0" fontId="5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3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66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Font="0" applyBorder="0">
      <alignment/>
      <protection/>
    </xf>
    <xf numFmtId="0" fontId="3" fillId="0" borderId="0" applyFont="0" applyBorder="0">
      <alignment/>
      <protection/>
    </xf>
    <xf numFmtId="0" fontId="3" fillId="0" borderId="0" applyFont="0" applyBorder="0">
      <alignment/>
      <protection/>
    </xf>
    <xf numFmtId="0" fontId="3" fillId="0" borderId="0" applyFont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3" borderId="1" applyNumberFormat="0" applyAlignment="0" applyProtection="0"/>
    <xf numFmtId="0" fontId="31" fillId="3" borderId="1" applyNumberFormat="0" applyAlignment="0" applyProtection="0"/>
    <xf numFmtId="0" fontId="31" fillId="3" borderId="1" applyNumberFormat="0" applyAlignment="0" applyProtection="0"/>
    <xf numFmtId="0" fontId="15" fillId="3" borderId="1" applyNumberFormat="0" applyAlignment="0" applyProtection="0"/>
    <xf numFmtId="0" fontId="15" fillId="13" borderId="1" applyNumberFormat="0" applyAlignment="0" applyProtection="0"/>
    <xf numFmtId="0" fontId="31" fillId="3" borderId="1" applyNumberFormat="0" applyAlignment="0" applyProtection="0"/>
    <xf numFmtId="0" fontId="31" fillId="3" borderId="1" applyNumberFormat="0" applyAlignment="0" applyProtection="0"/>
    <xf numFmtId="0" fontId="31" fillId="3" borderId="1" applyNumberFormat="0" applyAlignment="0" applyProtection="0"/>
    <xf numFmtId="0" fontId="31" fillId="3" borderId="1" applyNumberFormat="0" applyAlignment="0" applyProtection="0"/>
    <xf numFmtId="0" fontId="31" fillId="3" borderId="1" applyNumberFormat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2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35" fillId="11" borderId="10" applyNumberFormat="0" applyAlignment="0" applyProtection="0"/>
    <xf numFmtId="0" fontId="35" fillId="11" borderId="10" applyNumberFormat="0" applyAlignment="0" applyProtection="0"/>
    <xf numFmtId="0" fontId="35" fillId="11" borderId="10" applyNumberFormat="0" applyAlignment="0" applyProtection="0"/>
    <xf numFmtId="0" fontId="18" fillId="11" borderId="10" applyNumberFormat="0" applyAlignment="0" applyProtection="0"/>
    <xf numFmtId="0" fontId="18" fillId="24" borderId="10" applyNumberFormat="0" applyAlignment="0" applyProtection="0"/>
    <xf numFmtId="0" fontId="35" fillId="11" borderId="10" applyNumberFormat="0" applyAlignment="0" applyProtection="0"/>
    <xf numFmtId="0" fontId="35" fillId="11" borderId="10" applyNumberFormat="0" applyAlignment="0" applyProtection="0"/>
    <xf numFmtId="0" fontId="35" fillId="11" borderId="10" applyNumberFormat="0" applyAlignment="0" applyProtection="0"/>
    <xf numFmtId="0" fontId="35" fillId="11" borderId="10" applyNumberFormat="0" applyAlignment="0" applyProtection="0"/>
    <xf numFmtId="0" fontId="35" fillId="11" borderId="10" applyNumberForma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3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36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62" fillId="0" borderId="4" applyNumberFormat="0" applyFill="0" applyAlignment="0" applyProtection="0"/>
    <xf numFmtId="0" fontId="36" fillId="0" borderId="3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13" fillId="0" borderId="5" applyNumberFormat="0" applyFill="0" applyAlignment="0" applyProtection="0"/>
    <xf numFmtId="0" fontId="63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64" fillId="0" borderId="7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574">
    <xf numFmtId="0" fontId="0" fillId="0" borderId="0" xfId="0" applyAlignment="1">
      <alignment/>
    </xf>
    <xf numFmtId="0" fontId="45" fillId="0" borderId="0" xfId="0" applyFont="1" applyAlignment="1">
      <alignment/>
    </xf>
    <xf numFmtId="0" fontId="41" fillId="0" borderId="0" xfId="496" applyFont="1" applyAlignment="1">
      <alignment vertical="center"/>
      <protection/>
    </xf>
    <xf numFmtId="0" fontId="44" fillId="0" borderId="0" xfId="496" applyFont="1" applyAlignment="1">
      <alignment vertical="center"/>
      <protection/>
    </xf>
    <xf numFmtId="0" fontId="49" fillId="0" borderId="13" xfId="496" applyFont="1" applyBorder="1" applyAlignment="1">
      <alignment horizontal="center" vertical="center"/>
      <protection/>
    </xf>
    <xf numFmtId="0" fontId="50" fillId="0" borderId="0" xfId="496" applyFont="1" applyAlignment="1">
      <alignment vertical="center"/>
      <protection/>
    </xf>
    <xf numFmtId="0" fontId="49" fillId="0" borderId="0" xfId="496" applyFont="1" applyAlignment="1">
      <alignment vertical="center"/>
      <protection/>
    </xf>
    <xf numFmtId="0" fontId="42" fillId="0" borderId="0" xfId="496" applyFont="1" applyAlignment="1">
      <alignment vertical="center"/>
      <protection/>
    </xf>
    <xf numFmtId="0" fontId="44" fillId="0" borderId="0" xfId="497" applyFont="1" applyBorder="1">
      <alignment/>
      <protection/>
    </xf>
    <xf numFmtId="0" fontId="44" fillId="0" borderId="0" xfId="497" applyFont="1">
      <alignment/>
      <protection/>
    </xf>
    <xf numFmtId="207" fontId="44" fillId="0" borderId="0" xfId="497" applyNumberFormat="1" applyFont="1" applyBorder="1" applyAlignment="1">
      <alignment horizontal="center"/>
      <protection/>
    </xf>
    <xf numFmtId="4" fontId="44" fillId="0" borderId="0" xfId="497" applyNumberFormat="1" applyFont="1" applyBorder="1" applyAlignment="1">
      <alignment horizontal="center"/>
      <protection/>
    </xf>
    <xf numFmtId="208" fontId="44" fillId="0" borderId="0" xfId="497" applyNumberFormat="1" applyFont="1" applyBorder="1" applyAlignment="1">
      <alignment horizontal="center"/>
      <protection/>
    </xf>
    <xf numFmtId="0" fontId="44" fillId="0" borderId="0" xfId="497" applyFont="1" applyAlignment="1">
      <alignment horizontal="center"/>
      <protection/>
    </xf>
    <xf numFmtId="207" fontId="47" fillId="0" borderId="14" xfId="497" applyNumberFormat="1" applyFont="1" applyFill="1" applyBorder="1" applyAlignment="1">
      <alignment horizontal="center" vertical="center"/>
      <protection/>
    </xf>
    <xf numFmtId="207" fontId="47" fillId="0" borderId="13" xfId="497" applyNumberFormat="1" applyFont="1" applyFill="1" applyBorder="1" applyAlignment="1">
      <alignment horizontal="center" vertical="center"/>
      <protection/>
    </xf>
    <xf numFmtId="4" fontId="47" fillId="0" borderId="13" xfId="497" applyNumberFormat="1" applyFont="1" applyFill="1" applyBorder="1" applyAlignment="1">
      <alignment horizontal="center" vertical="center"/>
      <protection/>
    </xf>
    <xf numFmtId="208" fontId="47" fillId="0" borderId="13" xfId="497" applyNumberFormat="1" applyFont="1" applyFill="1" applyBorder="1" applyAlignment="1">
      <alignment horizontal="center" vertical="center"/>
      <protection/>
    </xf>
    <xf numFmtId="0" fontId="44" fillId="0" borderId="0" xfId="497" applyFont="1" applyBorder="1" applyAlignment="1">
      <alignment horizontal="center"/>
      <protection/>
    </xf>
    <xf numFmtId="0" fontId="44" fillId="0" borderId="15" xfId="497" applyFont="1" applyBorder="1" applyAlignment="1">
      <alignment horizontal="center"/>
      <protection/>
    </xf>
    <xf numFmtId="205" fontId="44" fillId="0" borderId="16" xfId="0" applyNumberFormat="1" applyFont="1" applyBorder="1" applyAlignment="1">
      <alignment horizontal="center"/>
    </xf>
    <xf numFmtId="205" fontId="44" fillId="0" borderId="13" xfId="0" applyNumberFormat="1" applyFont="1" applyBorder="1" applyAlignment="1">
      <alignment horizontal="center"/>
    </xf>
    <xf numFmtId="205" fontId="44" fillId="0" borderId="17" xfId="0" applyNumberFormat="1" applyFont="1" applyBorder="1" applyAlignment="1">
      <alignment horizontal="center"/>
    </xf>
    <xf numFmtId="0" fontId="44" fillId="0" borderId="17" xfId="497" applyFont="1" applyBorder="1" applyAlignment="1">
      <alignment horizontal="center"/>
      <protection/>
    </xf>
    <xf numFmtId="0" fontId="44" fillId="0" borderId="13" xfId="497" applyFont="1" applyFill="1" applyBorder="1">
      <alignment/>
      <protection/>
    </xf>
    <xf numFmtId="0" fontId="44" fillId="0" borderId="15" xfId="497" applyFont="1" applyFill="1" applyBorder="1">
      <alignment/>
      <protection/>
    </xf>
    <xf numFmtId="0" fontId="44" fillId="0" borderId="17" xfId="497" applyFont="1" applyFill="1" applyBorder="1">
      <alignment/>
      <protection/>
    </xf>
    <xf numFmtId="205" fontId="44" fillId="0" borderId="15" xfId="0" applyNumberFormat="1" applyFont="1" applyBorder="1" applyAlignment="1">
      <alignment horizontal="center"/>
    </xf>
    <xf numFmtId="0" fontId="44" fillId="0" borderId="16" xfId="497" applyFont="1" applyFill="1" applyBorder="1">
      <alignment/>
      <protection/>
    </xf>
    <xf numFmtId="205" fontId="44" fillId="0" borderId="0" xfId="497" applyNumberFormat="1" applyFont="1" applyBorder="1" applyAlignment="1">
      <alignment horizontal="center"/>
      <protection/>
    </xf>
    <xf numFmtId="11" fontId="44" fillId="0" borderId="0" xfId="497" applyNumberFormat="1" applyFont="1" applyBorder="1" applyAlignment="1">
      <alignment horizontal="center"/>
      <protection/>
    </xf>
    <xf numFmtId="0" fontId="45" fillId="0" borderId="0" xfId="497" applyFont="1" applyBorder="1">
      <alignment/>
      <protection/>
    </xf>
    <xf numFmtId="0" fontId="45" fillId="0" borderId="0" xfId="497" applyFont="1">
      <alignment/>
      <protection/>
    </xf>
    <xf numFmtId="0" fontId="44" fillId="0" borderId="13" xfId="497" applyFont="1" applyBorder="1" applyAlignment="1">
      <alignment horizontal="center"/>
      <protection/>
    </xf>
    <xf numFmtId="0" fontId="44" fillId="0" borderId="0" xfId="0" applyFont="1" applyBorder="1" applyAlignment="1">
      <alignment/>
    </xf>
    <xf numFmtId="205" fontId="44" fillId="0" borderId="16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207" fontId="47" fillId="0" borderId="16" xfId="497" applyNumberFormat="1" applyFont="1" applyBorder="1" applyAlignment="1">
      <alignment horizontal="center"/>
      <protection/>
    </xf>
    <xf numFmtId="0" fontId="47" fillId="0" borderId="0" xfId="497" applyFont="1" applyBorder="1" applyAlignment="1">
      <alignment/>
      <protection/>
    </xf>
    <xf numFmtId="207" fontId="47" fillId="0" borderId="0" xfId="497" applyNumberFormat="1" applyFont="1" applyBorder="1" applyAlignment="1">
      <alignment horizontal="center"/>
      <protection/>
    </xf>
    <xf numFmtId="4" fontId="47" fillId="0" borderId="0" xfId="497" applyNumberFormat="1" applyFont="1" applyBorder="1" applyAlignment="1">
      <alignment horizontal="center"/>
      <protection/>
    </xf>
    <xf numFmtId="208" fontId="47" fillId="0" borderId="0" xfId="497" applyNumberFormat="1" applyFont="1" applyBorder="1" applyAlignment="1">
      <alignment horizontal="center"/>
      <protection/>
    </xf>
    <xf numFmtId="0" fontId="40" fillId="0" borderId="0" xfId="453" applyFont="1" applyAlignment="1">
      <alignment vertical="center"/>
      <protection/>
    </xf>
    <xf numFmtId="49" fontId="42" fillId="0" borderId="16" xfId="453" applyNumberFormat="1" applyFont="1" applyFill="1" applyBorder="1" applyAlignment="1">
      <alignment horizontal="center" vertical="center"/>
      <protection/>
    </xf>
    <xf numFmtId="0" fontId="42" fillId="0" borderId="0" xfId="453" applyFont="1" applyAlignment="1">
      <alignment vertical="center"/>
      <protection/>
    </xf>
    <xf numFmtId="0" fontId="42" fillId="0" borderId="0" xfId="453" applyFont="1" applyAlignment="1">
      <alignment horizontal="center" vertical="center"/>
      <protection/>
    </xf>
    <xf numFmtId="205" fontId="50" fillId="0" borderId="18" xfId="453" applyNumberFormat="1" applyFont="1" applyFill="1" applyBorder="1" applyAlignment="1">
      <alignment horizontal="right" vertical="center" indent="1"/>
      <protection/>
    </xf>
    <xf numFmtId="207" fontId="50" fillId="0" borderId="18" xfId="453" applyNumberFormat="1" applyFont="1" applyFill="1" applyBorder="1" applyAlignment="1">
      <alignment horizontal="center" vertical="center"/>
      <protection/>
    </xf>
    <xf numFmtId="205" fontId="50" fillId="0" borderId="18" xfId="453" applyNumberFormat="1" applyFont="1" applyFill="1" applyBorder="1" applyAlignment="1">
      <alignment horizontal="center" vertical="center"/>
      <protection/>
    </xf>
    <xf numFmtId="0" fontId="50" fillId="0" borderId="0" xfId="453" applyFont="1" applyAlignment="1">
      <alignment vertical="center"/>
      <protection/>
    </xf>
    <xf numFmtId="0" fontId="50" fillId="0" borderId="19" xfId="453" applyFont="1" applyFill="1" applyBorder="1" applyAlignment="1">
      <alignment horizontal="left"/>
      <protection/>
    </xf>
    <xf numFmtId="205" fontId="50" fillId="0" borderId="20" xfId="453" applyNumberFormat="1" applyFont="1" applyFill="1" applyBorder="1" applyAlignment="1">
      <alignment horizontal="right" vertical="center" indent="1"/>
      <protection/>
    </xf>
    <xf numFmtId="207" fontId="50" fillId="0" borderId="20" xfId="453" applyNumberFormat="1" applyFont="1" applyFill="1" applyBorder="1" applyAlignment="1">
      <alignment horizontal="center" vertical="center"/>
      <protection/>
    </xf>
    <xf numFmtId="205" fontId="50" fillId="0" borderId="20" xfId="453" applyNumberFormat="1" applyFont="1" applyFill="1" applyBorder="1" applyAlignment="1">
      <alignment horizontal="center" vertical="center"/>
      <protection/>
    </xf>
    <xf numFmtId="0" fontId="50" fillId="0" borderId="0" xfId="453" applyFont="1" applyAlignment="1">
      <alignment vertical="center" wrapText="1"/>
      <protection/>
    </xf>
    <xf numFmtId="0" fontId="50" fillId="0" borderId="19" xfId="453" applyFont="1" applyFill="1" applyBorder="1">
      <alignment/>
      <protection/>
    </xf>
    <xf numFmtId="205" fontId="50" fillId="0" borderId="21" xfId="453" applyNumberFormat="1" applyFont="1" applyFill="1" applyBorder="1" applyAlignment="1">
      <alignment horizontal="right" vertical="center" indent="1"/>
      <protection/>
    </xf>
    <xf numFmtId="207" fontId="50" fillId="0" borderId="21" xfId="453" applyNumberFormat="1" applyFont="1" applyFill="1" applyBorder="1" applyAlignment="1">
      <alignment horizontal="center" vertical="center"/>
      <protection/>
    </xf>
    <xf numFmtId="207" fontId="49" fillId="0" borderId="17" xfId="453" applyNumberFormat="1" applyFont="1" applyFill="1" applyBorder="1" applyAlignment="1">
      <alignment horizontal="right" vertical="center" indent="1"/>
      <protection/>
    </xf>
    <xf numFmtId="207" fontId="49" fillId="0" borderId="0" xfId="453" applyNumberFormat="1" applyFont="1" applyFill="1" applyAlignment="1">
      <alignment vertical="center"/>
      <protection/>
    </xf>
    <xf numFmtId="205" fontId="49" fillId="0" borderId="0" xfId="453" applyNumberFormat="1" applyFont="1" applyFill="1" applyAlignment="1">
      <alignment vertical="center"/>
      <protection/>
    </xf>
    <xf numFmtId="205" fontId="49" fillId="0" borderId="16" xfId="453" applyNumberFormat="1" applyFont="1" applyFill="1" applyBorder="1" applyAlignment="1">
      <alignment horizontal="right" vertical="center" indent="1"/>
      <protection/>
    </xf>
    <xf numFmtId="205" fontId="50" fillId="0" borderId="0" xfId="453" applyNumberFormat="1" applyFont="1" applyFill="1" applyAlignment="1">
      <alignment vertical="center"/>
      <protection/>
    </xf>
    <xf numFmtId="207" fontId="50" fillId="0" borderId="0" xfId="453" applyNumberFormat="1" applyFont="1" applyFill="1" applyAlignment="1">
      <alignment vertical="center"/>
      <protection/>
    </xf>
    <xf numFmtId="49" fontId="40" fillId="0" borderId="0" xfId="453" applyNumberFormat="1" applyFont="1" applyAlignment="1">
      <alignment horizontal="right" vertical="center" indent="1"/>
      <protection/>
    </xf>
    <xf numFmtId="205" fontId="40" fillId="0" borderId="0" xfId="453" applyNumberFormat="1" applyFont="1" applyAlignment="1">
      <alignment vertical="center"/>
      <protection/>
    </xf>
    <xf numFmtId="207" fontId="40" fillId="0" borderId="0" xfId="453" applyNumberFormat="1" applyFont="1" applyAlignment="1">
      <alignment vertical="center"/>
      <protection/>
    </xf>
    <xf numFmtId="49" fontId="42" fillId="0" borderId="0" xfId="453" applyNumberFormat="1" applyFont="1" applyAlignment="1">
      <alignment horizontal="left" vertical="center" indent="1"/>
      <protection/>
    </xf>
    <xf numFmtId="205" fontId="42" fillId="0" borderId="0" xfId="453" applyNumberFormat="1" applyFont="1" applyAlignment="1">
      <alignment horizontal="left" vertical="center"/>
      <protection/>
    </xf>
    <xf numFmtId="207" fontId="42" fillId="0" borderId="0" xfId="453" applyNumberFormat="1" applyFont="1" applyAlignment="1">
      <alignment horizontal="left" vertical="center"/>
      <protection/>
    </xf>
    <xf numFmtId="0" fontId="51" fillId="0" borderId="0" xfId="501" applyFont="1" applyAlignment="1">
      <alignment vertical="center"/>
      <protection/>
    </xf>
    <xf numFmtId="0" fontId="52" fillId="0" borderId="0" xfId="501" applyFont="1" applyAlignment="1">
      <alignment vertical="center"/>
      <protection/>
    </xf>
    <xf numFmtId="0" fontId="53" fillId="0" borderId="0" xfId="501" applyFont="1" applyAlignment="1">
      <alignment horizontal="center" vertical="center"/>
      <protection/>
    </xf>
    <xf numFmtId="0" fontId="54" fillId="0" borderId="0" xfId="501" applyFont="1" applyAlignment="1">
      <alignment vertical="center"/>
      <protection/>
    </xf>
    <xf numFmtId="0" fontId="54" fillId="0" borderId="0" xfId="501" applyFont="1" applyAlignment="1">
      <alignment horizontal="left" vertical="center" indent="1"/>
      <protection/>
    </xf>
    <xf numFmtId="0" fontId="54" fillId="0" borderId="0" xfId="501" applyFont="1" applyAlignment="1">
      <alignment horizontal="right" vertical="center" indent="3"/>
      <protection/>
    </xf>
    <xf numFmtId="0" fontId="54" fillId="0" borderId="0" xfId="501" applyFont="1" applyAlignment="1">
      <alignment horizontal="center" vertical="center"/>
      <protection/>
    </xf>
    <xf numFmtId="0" fontId="53" fillId="0" borderId="0" xfId="501" applyFont="1" applyAlignment="1">
      <alignment horizontal="right" vertical="center" indent="3"/>
      <protection/>
    </xf>
    <xf numFmtId="0" fontId="53" fillId="0" borderId="0" xfId="501" applyFont="1" applyAlignment="1">
      <alignment horizontal="left" vertical="center" indent="1"/>
      <protection/>
    </xf>
    <xf numFmtId="0" fontId="52" fillId="0" borderId="0" xfId="501" applyFont="1" applyAlignment="1">
      <alignment horizontal="left" vertical="center" indent="1"/>
      <protection/>
    </xf>
    <xf numFmtId="0" fontId="52" fillId="0" borderId="0" xfId="501" applyFont="1" applyAlignment="1">
      <alignment horizontal="right" vertical="center" indent="3"/>
      <protection/>
    </xf>
    <xf numFmtId="0" fontId="52" fillId="0" borderId="0" xfId="501" applyFont="1" applyAlignment="1">
      <alignment horizontal="center" vertical="center"/>
      <protection/>
    </xf>
    <xf numFmtId="0" fontId="55" fillId="0" borderId="0" xfId="501" applyFont="1" applyAlignment="1">
      <alignment horizontal="center" vertical="center"/>
      <protection/>
    </xf>
    <xf numFmtId="0" fontId="56" fillId="0" borderId="0" xfId="501" applyFont="1" applyAlignment="1">
      <alignment vertical="center"/>
      <protection/>
    </xf>
    <xf numFmtId="3" fontId="56" fillId="0" borderId="0" xfId="501" applyNumberFormat="1" applyFont="1" applyBorder="1" applyAlignment="1">
      <alignment vertical="center"/>
      <protection/>
    </xf>
    <xf numFmtId="3" fontId="56" fillId="0" borderId="0" xfId="501" applyNumberFormat="1" applyFont="1" applyBorder="1">
      <alignment/>
      <protection/>
    </xf>
    <xf numFmtId="3" fontId="56" fillId="0" borderId="0" xfId="501" applyNumberFormat="1" applyFont="1" applyAlignment="1">
      <alignment vertical="center"/>
      <protection/>
    </xf>
    <xf numFmtId="3" fontId="49" fillId="0" borderId="16" xfId="501" applyNumberFormat="1" applyFont="1" applyBorder="1" applyAlignment="1">
      <alignment horizontal="right" vertical="center" indent="3"/>
      <protection/>
    </xf>
    <xf numFmtId="0" fontId="49" fillId="0" borderId="0" xfId="501" applyFont="1" applyAlignment="1">
      <alignment vertical="center"/>
      <protection/>
    </xf>
    <xf numFmtId="0" fontId="50" fillId="0" borderId="0" xfId="453" applyFont="1" applyBorder="1" applyAlignment="1">
      <alignment horizontal="center" vertical="center"/>
      <protection/>
    </xf>
    <xf numFmtId="0" fontId="50" fillId="0" borderId="0" xfId="453" applyFont="1" applyFill="1" applyBorder="1" applyAlignment="1">
      <alignment horizontal="left"/>
      <protection/>
    </xf>
    <xf numFmtId="205" fontId="50" fillId="0" borderId="0" xfId="453" applyNumberFormat="1" applyFont="1" applyFill="1" applyBorder="1" applyAlignment="1">
      <alignment horizontal="right" vertical="center" indent="1"/>
      <protection/>
    </xf>
    <xf numFmtId="207" fontId="49" fillId="0" borderId="0" xfId="453" applyNumberFormat="1" applyFont="1" applyFill="1" applyBorder="1" applyAlignment="1">
      <alignment horizontal="right" vertical="center" indent="1"/>
      <protection/>
    </xf>
    <xf numFmtId="207" fontId="50" fillId="0" borderId="0" xfId="453" applyNumberFormat="1" applyFont="1" applyFill="1" applyBorder="1" applyAlignment="1">
      <alignment horizontal="center" vertical="center"/>
      <protection/>
    </xf>
    <xf numFmtId="205" fontId="50" fillId="0" borderId="0" xfId="453" applyNumberFormat="1" applyFont="1" applyFill="1" applyBorder="1" applyAlignment="1">
      <alignment horizontal="center" vertical="center"/>
      <protection/>
    </xf>
    <xf numFmtId="222" fontId="49" fillId="0" borderId="18" xfId="453" applyNumberFormat="1" applyFont="1" applyFill="1" applyBorder="1" applyAlignment="1">
      <alignment vertical="center"/>
      <protection/>
    </xf>
    <xf numFmtId="222" fontId="49" fillId="0" borderId="20" xfId="453" applyNumberFormat="1" applyFont="1" applyFill="1" applyBorder="1" applyAlignment="1">
      <alignment vertical="center"/>
      <protection/>
    </xf>
    <xf numFmtId="222" fontId="49" fillId="0" borderId="21" xfId="453" applyNumberFormat="1" applyFont="1" applyFill="1" applyBorder="1" applyAlignment="1">
      <alignment vertical="center"/>
      <protection/>
    </xf>
    <xf numFmtId="222" fontId="49" fillId="0" borderId="16" xfId="453" applyNumberFormat="1" applyFont="1" applyFill="1" applyBorder="1" applyAlignment="1">
      <alignment vertical="center"/>
      <protection/>
    </xf>
    <xf numFmtId="0" fontId="39" fillId="0" borderId="0" xfId="488" applyFont="1" applyBorder="1" applyAlignment="1">
      <alignment vertical="center"/>
      <protection/>
    </xf>
    <xf numFmtId="0" fontId="42" fillId="0" borderId="0" xfId="488" applyFont="1" applyBorder="1" applyAlignment="1">
      <alignment vertical="center"/>
      <protection/>
    </xf>
    <xf numFmtId="0" fontId="42" fillId="24" borderId="0" xfId="488" applyFont="1" applyFill="1" applyBorder="1" applyAlignment="1">
      <alignment vertical="center"/>
      <protection/>
    </xf>
    <xf numFmtId="0" fontId="44" fillId="0" borderId="0" xfId="488" applyFont="1" applyBorder="1" applyAlignment="1">
      <alignment horizontal="right" vertical="center"/>
      <protection/>
    </xf>
    <xf numFmtId="0" fontId="44" fillId="0" borderId="0" xfId="488" applyFont="1" applyBorder="1" applyAlignment="1" applyProtection="1">
      <alignment horizontal="left" vertical="center"/>
      <protection/>
    </xf>
    <xf numFmtId="0" fontId="44" fillId="0" borderId="0" xfId="488" applyFont="1" applyBorder="1" applyAlignment="1">
      <alignment horizontal="left" vertical="center"/>
      <protection/>
    </xf>
    <xf numFmtId="0" fontId="44" fillId="0" borderId="0" xfId="298" applyFont="1" applyBorder="1" applyAlignment="1">
      <alignment horizontal="right" vertical="center"/>
      <protection/>
    </xf>
    <xf numFmtId="0" fontId="44" fillId="0" borderId="0" xfId="298" applyFont="1" applyBorder="1" applyAlignment="1">
      <alignment horizontal="left" vertical="center"/>
      <protection/>
    </xf>
    <xf numFmtId="211" fontId="47" fillId="24" borderId="22" xfId="488" applyNumberFormat="1" applyFont="1" applyFill="1" applyBorder="1" applyAlignment="1">
      <alignment horizontal="right" vertical="center"/>
      <protection/>
    </xf>
    <xf numFmtId="4" fontId="47" fillId="24" borderId="22" xfId="488" applyNumberFormat="1" applyFont="1" applyFill="1" applyBorder="1" applyAlignment="1">
      <alignment vertical="center"/>
      <protection/>
    </xf>
    <xf numFmtId="0" fontId="47" fillId="24" borderId="0" xfId="488" applyFont="1" applyFill="1" applyBorder="1" applyAlignment="1">
      <alignment vertical="center"/>
      <protection/>
    </xf>
    <xf numFmtId="0" fontId="47" fillId="0" borderId="0" xfId="488" applyFont="1" applyBorder="1" applyAlignment="1" applyProtection="1">
      <alignment horizontal="left" vertical="center"/>
      <protection/>
    </xf>
    <xf numFmtId="0" fontId="44" fillId="0" borderId="0" xfId="488" applyFont="1" applyBorder="1" applyAlignment="1">
      <alignment vertical="center"/>
      <protection/>
    </xf>
    <xf numFmtId="43" fontId="44" fillId="0" borderId="0" xfId="391" applyFont="1" applyBorder="1" applyAlignment="1">
      <alignment vertical="center"/>
    </xf>
    <xf numFmtId="0" fontId="43" fillId="0" borderId="0" xfId="488" applyFont="1" applyBorder="1" applyAlignment="1" applyProtection="1">
      <alignment horizontal="left" vertical="center"/>
      <protection/>
    </xf>
    <xf numFmtId="0" fontId="70" fillId="0" borderId="0" xfId="496" applyFont="1" applyAlignment="1">
      <alignment vertical="center"/>
      <protection/>
    </xf>
    <xf numFmtId="0" fontId="50" fillId="0" borderId="15" xfId="496" applyFont="1" applyBorder="1" applyAlignment="1">
      <alignment horizontal="left" vertical="center" indent="1"/>
      <protection/>
    </xf>
    <xf numFmtId="210" fontId="50" fillId="0" borderId="15" xfId="496" applyNumberFormat="1" applyFont="1" applyBorder="1" applyAlignment="1">
      <alignment horizontal="right" vertical="center" indent="3"/>
      <protection/>
    </xf>
    <xf numFmtId="0" fontId="50" fillId="0" borderId="15" xfId="496" applyFont="1" applyFill="1" applyBorder="1" applyAlignment="1">
      <alignment horizontal="left" vertical="center" indent="1"/>
      <protection/>
    </xf>
    <xf numFmtId="207" fontId="47" fillId="0" borderId="13" xfId="403" applyNumberFormat="1" applyFont="1" applyFill="1" applyBorder="1" applyAlignment="1">
      <alignment horizontal="center" vertical="center"/>
    </xf>
    <xf numFmtId="205" fontId="44" fillId="0" borderId="23" xfId="0" applyNumberFormat="1" applyFont="1" applyBorder="1" applyAlignment="1">
      <alignment horizontal="center"/>
    </xf>
    <xf numFmtId="205" fontId="44" fillId="0" borderId="24" xfId="0" applyNumberFormat="1" applyFont="1" applyBorder="1" applyAlignment="1">
      <alignment horizontal="center"/>
    </xf>
    <xf numFmtId="205" fontId="44" fillId="0" borderId="25" xfId="0" applyNumberFormat="1" applyFont="1" applyBorder="1" applyAlignment="1">
      <alignment horizontal="center"/>
    </xf>
    <xf numFmtId="11" fontId="44" fillId="0" borderId="16" xfId="0" applyNumberFormat="1" applyFont="1" applyBorder="1" applyAlignment="1">
      <alignment horizontal="center"/>
    </xf>
    <xf numFmtId="11" fontId="44" fillId="0" borderId="13" xfId="0" applyNumberFormat="1" applyFont="1" applyBorder="1" applyAlignment="1">
      <alignment horizontal="center"/>
    </xf>
    <xf numFmtId="11" fontId="44" fillId="0" borderId="17" xfId="0" applyNumberFormat="1" applyFont="1" applyBorder="1" applyAlignment="1">
      <alignment horizontal="center"/>
    </xf>
    <xf numFmtId="11" fontId="44" fillId="0" borderId="15" xfId="0" applyNumberFormat="1" applyFont="1" applyBorder="1" applyAlignment="1">
      <alignment horizontal="center"/>
    </xf>
    <xf numFmtId="11" fontId="44" fillId="0" borderId="16" xfId="0" applyNumberFormat="1" applyFont="1" applyFill="1" applyBorder="1" applyAlignment="1">
      <alignment horizontal="center"/>
    </xf>
    <xf numFmtId="11" fontId="47" fillId="0" borderId="16" xfId="497" applyNumberFormat="1" applyFont="1" applyBorder="1" applyAlignment="1">
      <alignment horizontal="center"/>
      <protection/>
    </xf>
    <xf numFmtId="210" fontId="49" fillId="0" borderId="17" xfId="496" applyNumberFormat="1" applyFont="1" applyBorder="1" applyAlignment="1">
      <alignment horizontal="right" vertical="center" indent="3"/>
      <protection/>
    </xf>
    <xf numFmtId="4" fontId="44" fillId="0" borderId="0" xfId="488" applyNumberFormat="1" applyFont="1" applyBorder="1" applyAlignment="1">
      <alignment horizontal="right" vertical="center"/>
      <protection/>
    </xf>
    <xf numFmtId="4" fontId="44" fillId="0" borderId="0" xfId="298" applyNumberFormat="1" applyFont="1" applyBorder="1" applyAlignment="1">
      <alignment horizontal="right" vertical="center"/>
      <protection/>
    </xf>
    <xf numFmtId="2" fontId="44" fillId="0" borderId="0" xfId="488" applyNumberFormat="1" applyFont="1" applyBorder="1" applyAlignment="1">
      <alignment horizontal="right" vertical="center"/>
      <protection/>
    </xf>
    <xf numFmtId="0" fontId="44" fillId="0" borderId="0" xfId="497" applyFont="1" applyFill="1">
      <alignment/>
      <protection/>
    </xf>
    <xf numFmtId="0" fontId="40" fillId="0" borderId="0" xfId="453" applyFont="1" applyBorder="1" applyAlignment="1">
      <alignment vertical="center"/>
      <protection/>
    </xf>
    <xf numFmtId="0" fontId="42" fillId="0" borderId="0" xfId="453" applyFont="1" applyBorder="1" applyAlignment="1">
      <alignment horizontal="center" vertical="center"/>
      <protection/>
    </xf>
    <xf numFmtId="222" fontId="49" fillId="0" borderId="0" xfId="453" applyNumberFormat="1" applyFont="1" applyFill="1" applyBorder="1" applyAlignment="1">
      <alignment vertical="center"/>
      <protection/>
    </xf>
    <xf numFmtId="218" fontId="49" fillId="0" borderId="0" xfId="453" applyNumberFormat="1" applyFont="1" applyFill="1" applyBorder="1" applyAlignment="1">
      <alignment horizontal="right" vertical="center" indent="1"/>
      <protection/>
    </xf>
    <xf numFmtId="0" fontId="50" fillId="0" borderId="0" xfId="453" applyFont="1" applyFill="1" applyBorder="1">
      <alignment/>
      <protection/>
    </xf>
    <xf numFmtId="0" fontId="50" fillId="0" borderId="0" xfId="453" applyFont="1" applyBorder="1" applyAlignment="1">
      <alignment vertical="center"/>
      <protection/>
    </xf>
    <xf numFmtId="205" fontId="44" fillId="0" borderId="0" xfId="497" applyNumberFormat="1" applyFont="1" applyAlignment="1">
      <alignment horizontal="center"/>
      <protection/>
    </xf>
    <xf numFmtId="0" fontId="59" fillId="0" borderId="0" xfId="0" applyFont="1" applyBorder="1" applyAlignment="1">
      <alignment vertical="center"/>
    </xf>
    <xf numFmtId="0" fontId="59" fillId="0" borderId="0" xfId="0" applyFont="1" applyFill="1" applyBorder="1" applyAlignment="1">
      <alignment horizontal="right" vertical="center" wrapText="1"/>
    </xf>
    <xf numFmtId="4" fontId="59" fillId="0" borderId="0" xfId="0" applyNumberFormat="1" applyFont="1" applyFill="1" applyBorder="1" applyAlignment="1">
      <alignment horizontal="right" vertical="center" wrapText="1"/>
    </xf>
    <xf numFmtId="213" fontId="60" fillId="0" borderId="0" xfId="0" applyNumberFormat="1" applyFont="1" applyFill="1" applyBorder="1" applyAlignment="1">
      <alignment horizontal="right" vertical="center"/>
    </xf>
    <xf numFmtId="3" fontId="41" fillId="0" borderId="13" xfId="399" applyNumberFormat="1" applyFont="1" applyBorder="1" applyAlignment="1">
      <alignment horizontal="right" vertical="center" indent="2"/>
    </xf>
    <xf numFmtId="3" fontId="41" fillId="0" borderId="15" xfId="399" applyNumberFormat="1" applyFont="1" applyBorder="1" applyAlignment="1">
      <alignment horizontal="right" vertical="center" indent="2"/>
    </xf>
    <xf numFmtId="0" fontId="47" fillId="0" borderId="0" xfId="501" applyFont="1" applyBorder="1" applyAlignment="1">
      <alignment vertical="center"/>
      <protection/>
    </xf>
    <xf numFmtId="0" fontId="47" fillId="0" borderId="0" xfId="501" applyFont="1" applyBorder="1" applyAlignment="1">
      <alignment horizontal="right" vertical="center"/>
      <protection/>
    </xf>
    <xf numFmtId="0" fontId="55" fillId="0" borderId="0" xfId="501" applyFont="1" applyAlignment="1">
      <alignment horizontal="right" vertical="center"/>
      <protection/>
    </xf>
    <xf numFmtId="0" fontId="52" fillId="0" borderId="0" xfId="501" applyFont="1" applyAlignment="1">
      <alignment horizontal="right" vertical="center"/>
      <protection/>
    </xf>
    <xf numFmtId="0" fontId="71" fillId="0" borderId="0" xfId="501" applyFont="1" applyBorder="1" applyAlignment="1">
      <alignment vertical="center"/>
      <protection/>
    </xf>
    <xf numFmtId="207" fontId="49" fillId="0" borderId="18" xfId="453" applyNumberFormat="1" applyFont="1" applyFill="1" applyBorder="1" applyAlignment="1">
      <alignment horizontal="right" vertical="center"/>
      <protection/>
    </xf>
    <xf numFmtId="207" fontId="49" fillId="0" borderId="20" xfId="453" applyNumberFormat="1" applyFont="1" applyFill="1" applyBorder="1" applyAlignment="1">
      <alignment horizontal="right" vertical="center"/>
      <protection/>
    </xf>
    <xf numFmtId="207" fontId="49" fillId="0" borderId="21" xfId="453" applyNumberFormat="1" applyFont="1" applyFill="1" applyBorder="1" applyAlignment="1">
      <alignment horizontal="right" vertical="center"/>
      <protection/>
    </xf>
    <xf numFmtId="207" fontId="49" fillId="0" borderId="16" xfId="453" applyNumberFormat="1" applyFont="1" applyFill="1" applyBorder="1" applyAlignment="1">
      <alignment horizontal="right" vertical="center"/>
      <protection/>
    </xf>
    <xf numFmtId="205" fontId="49" fillId="0" borderId="16" xfId="453" applyNumberFormat="1" applyFont="1" applyFill="1" applyBorder="1" applyAlignment="1">
      <alignment horizontal="right" vertical="center"/>
      <protection/>
    </xf>
    <xf numFmtId="0" fontId="44" fillId="0" borderId="16" xfId="0" applyFont="1" applyBorder="1" applyAlignment="1">
      <alignment/>
    </xf>
    <xf numFmtId="205" fontId="44" fillId="0" borderId="26" xfId="0" applyNumberFormat="1" applyFont="1" applyBorder="1" applyAlignment="1">
      <alignment horizontal="center"/>
    </xf>
    <xf numFmtId="0" fontId="44" fillId="0" borderId="13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25" xfId="0" applyFont="1" applyBorder="1" applyAlignment="1">
      <alignment/>
    </xf>
    <xf numFmtId="0" fontId="44" fillId="0" borderId="26" xfId="0" applyFont="1" applyBorder="1" applyAlignment="1">
      <alignment/>
    </xf>
    <xf numFmtId="0" fontId="44" fillId="0" borderId="23" xfId="0" applyFont="1" applyBorder="1" applyAlignment="1">
      <alignment/>
    </xf>
    <xf numFmtId="0" fontId="44" fillId="0" borderId="24" xfId="0" applyFont="1" applyBorder="1" applyAlignment="1">
      <alignment/>
    </xf>
    <xf numFmtId="0" fontId="44" fillId="0" borderId="26" xfId="0" applyFont="1" applyBorder="1" applyAlignment="1">
      <alignment vertical="center"/>
    </xf>
    <xf numFmtId="0" fontId="44" fillId="0" borderId="25" xfId="0" applyFont="1" applyBorder="1" applyAlignment="1">
      <alignment vertical="center"/>
    </xf>
    <xf numFmtId="0" fontId="44" fillId="0" borderId="23" xfId="0" applyFont="1" applyBorder="1" applyAlignment="1">
      <alignment vertical="center"/>
    </xf>
    <xf numFmtId="0" fontId="44" fillId="0" borderId="24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210" fontId="86" fillId="0" borderId="15" xfId="496" applyNumberFormat="1" applyFont="1" applyBorder="1" applyAlignment="1">
      <alignment horizontal="right" vertical="center" indent="3"/>
      <protection/>
    </xf>
    <xf numFmtId="210" fontId="87" fillId="0" borderId="15" xfId="496" applyNumberFormat="1" applyFont="1" applyBorder="1" applyAlignment="1">
      <alignment horizontal="right" vertical="center" indent="3"/>
      <protection/>
    </xf>
    <xf numFmtId="0" fontId="86" fillId="0" borderId="15" xfId="496" applyFont="1" applyBorder="1" applyAlignment="1">
      <alignment horizontal="left" vertical="center" indent="1"/>
      <protection/>
    </xf>
    <xf numFmtId="0" fontId="87" fillId="0" borderId="15" xfId="496" applyFont="1" applyBorder="1" applyAlignment="1">
      <alignment horizontal="left" vertical="center" indent="1"/>
      <protection/>
    </xf>
    <xf numFmtId="207" fontId="50" fillId="0" borderId="27" xfId="453" applyNumberFormat="1" applyFont="1" applyFill="1" applyBorder="1" applyAlignment="1">
      <alignment horizontal="center" vertical="center"/>
      <protection/>
    </xf>
    <xf numFmtId="207" fontId="50" fillId="0" borderId="19" xfId="453" applyNumberFormat="1" applyFont="1" applyFill="1" applyBorder="1" applyAlignment="1">
      <alignment horizontal="center" vertical="center"/>
      <protection/>
    </xf>
    <xf numFmtId="207" fontId="50" fillId="0" borderId="28" xfId="453" applyNumberFormat="1" applyFont="1" applyFill="1" applyBorder="1" applyAlignment="1">
      <alignment horizontal="center" vertical="center"/>
      <protection/>
    </xf>
    <xf numFmtId="205" fontId="50" fillId="0" borderId="13" xfId="453" applyNumberFormat="1" applyFont="1" applyFill="1" applyBorder="1" applyAlignment="1">
      <alignment horizontal="center" vertical="center"/>
      <protection/>
    </xf>
    <xf numFmtId="205" fontId="50" fillId="0" borderId="17" xfId="453" applyNumberFormat="1" applyFont="1" applyFill="1" applyBorder="1" applyAlignment="1">
      <alignment horizontal="center" vertical="center"/>
      <protection/>
    </xf>
    <xf numFmtId="0" fontId="50" fillId="0" borderId="28" xfId="453" applyFont="1" applyFill="1" applyBorder="1">
      <alignment/>
      <protection/>
    </xf>
    <xf numFmtId="205" fontId="44" fillId="0" borderId="13" xfId="0" applyNumberFormat="1" applyFont="1" applyFill="1" applyBorder="1" applyAlignment="1">
      <alignment horizontal="center"/>
    </xf>
    <xf numFmtId="205" fontId="44" fillId="0" borderId="17" xfId="0" applyNumberFormat="1" applyFont="1" applyFill="1" applyBorder="1" applyAlignment="1">
      <alignment horizontal="center"/>
    </xf>
    <xf numFmtId="205" fontId="44" fillId="0" borderId="15" xfId="0" applyNumberFormat="1" applyFont="1" applyFill="1" applyBorder="1" applyAlignment="1">
      <alignment horizontal="center"/>
    </xf>
    <xf numFmtId="205" fontId="44" fillId="0" borderId="29" xfId="0" applyNumberFormat="1" applyFont="1" applyFill="1" applyBorder="1" applyAlignment="1">
      <alignment horizontal="center"/>
    </xf>
    <xf numFmtId="205" fontId="44" fillId="0" borderId="30" xfId="0" applyNumberFormat="1" applyFont="1" applyFill="1" applyBorder="1" applyAlignment="1">
      <alignment horizontal="center"/>
    </xf>
    <xf numFmtId="205" fontId="44" fillId="0" borderId="31" xfId="0" applyNumberFormat="1" applyFont="1" applyFill="1" applyBorder="1" applyAlignment="1">
      <alignment horizontal="center"/>
    </xf>
    <xf numFmtId="0" fontId="50" fillId="0" borderId="13" xfId="496" applyFont="1" applyBorder="1" applyAlignment="1">
      <alignment horizontal="left" vertical="center" indent="1"/>
      <protection/>
    </xf>
    <xf numFmtId="210" fontId="50" fillId="0" borderId="13" xfId="496" applyNumberFormat="1" applyFont="1" applyBorder="1" applyAlignment="1">
      <alignment horizontal="right" vertical="center" indent="3"/>
      <protection/>
    </xf>
    <xf numFmtId="0" fontId="87" fillId="0" borderId="15" xfId="496" applyFont="1" applyFill="1" applyBorder="1" applyAlignment="1">
      <alignment horizontal="left" vertical="center" indent="1"/>
      <protection/>
    </xf>
    <xf numFmtId="0" fontId="50" fillId="0" borderId="17" xfId="496" applyFont="1" applyBorder="1" applyAlignment="1">
      <alignment horizontal="left" vertical="center" indent="1"/>
      <protection/>
    </xf>
    <xf numFmtId="210" fontId="50" fillId="0" borderId="17" xfId="496" applyNumberFormat="1" applyFont="1" applyBorder="1" applyAlignment="1">
      <alignment horizontal="right" vertical="center" indent="3"/>
      <protection/>
    </xf>
    <xf numFmtId="207" fontId="47" fillId="0" borderId="16" xfId="497" applyNumberFormat="1" applyFont="1" applyFill="1" applyBorder="1" applyAlignment="1">
      <alignment horizontal="center"/>
      <protection/>
    </xf>
    <xf numFmtId="0" fontId="47" fillId="0" borderId="0" xfId="496" applyFont="1" applyAlignment="1">
      <alignment horizontal="left" vertical="center"/>
      <protection/>
    </xf>
    <xf numFmtId="0" fontId="47" fillId="0" borderId="0" xfId="490" applyFont="1" applyBorder="1" applyAlignment="1">
      <alignment vertical="center"/>
      <protection/>
    </xf>
    <xf numFmtId="0" fontId="50" fillId="0" borderId="18" xfId="494" applyFont="1" applyBorder="1" applyAlignment="1">
      <alignment horizontal="left" vertical="center" indent="1"/>
      <protection/>
    </xf>
    <xf numFmtId="0" fontId="50" fillId="0" borderId="18" xfId="297" applyNumberFormat="1" applyFont="1" applyFill="1" applyBorder="1" applyAlignment="1">
      <alignment horizontal="right" vertical="center" indent="3"/>
      <protection/>
    </xf>
    <xf numFmtId="0" fontId="50" fillId="0" borderId="20" xfId="494" applyFont="1" applyBorder="1" applyAlignment="1">
      <alignment horizontal="left" vertical="center" indent="1"/>
      <protection/>
    </xf>
    <xf numFmtId="0" fontId="50" fillId="0" borderId="20" xfId="297" applyNumberFormat="1" applyFont="1" applyFill="1" applyBorder="1" applyAlignment="1">
      <alignment horizontal="right" vertical="center" indent="3"/>
      <protection/>
    </xf>
    <xf numFmtId="0" fontId="50" fillId="0" borderId="21" xfId="494" applyFont="1" applyBorder="1" applyAlignment="1">
      <alignment horizontal="left" vertical="center" indent="1"/>
      <protection/>
    </xf>
    <xf numFmtId="0" fontId="50" fillId="0" borderId="21" xfId="297" applyNumberFormat="1" applyFont="1" applyFill="1" applyBorder="1" applyAlignment="1">
      <alignment horizontal="right" vertical="center" indent="3"/>
      <protection/>
    </xf>
    <xf numFmtId="0" fontId="39" fillId="0" borderId="0" xfId="495" applyFont="1" applyAlignment="1">
      <alignment vertical="center"/>
      <protection/>
    </xf>
    <xf numFmtId="0" fontId="42" fillId="0" borderId="0" xfId="495" applyFont="1" applyAlignment="1">
      <alignment vertical="center"/>
      <protection/>
    </xf>
    <xf numFmtId="0" fontId="44" fillId="0" borderId="0" xfId="495" applyFont="1" applyAlignment="1">
      <alignment vertical="center"/>
      <protection/>
    </xf>
    <xf numFmtId="3" fontId="44" fillId="0" borderId="0" xfId="495" applyNumberFormat="1" applyFont="1" applyAlignment="1">
      <alignment horizontal="right" vertical="center"/>
      <protection/>
    </xf>
    <xf numFmtId="0" fontId="42" fillId="0" borderId="32" xfId="495" applyFont="1" applyBorder="1" applyAlignment="1">
      <alignment horizontal="center" vertical="center"/>
      <protection/>
    </xf>
    <xf numFmtId="0" fontId="42" fillId="0" borderId="25" xfId="495" applyFont="1" applyBorder="1" applyAlignment="1">
      <alignment horizontal="left" vertical="center"/>
      <protection/>
    </xf>
    <xf numFmtId="3" fontId="42" fillId="0" borderId="16" xfId="495" applyNumberFormat="1" applyFont="1" applyBorder="1" applyAlignment="1">
      <alignment horizontal="center" vertical="center"/>
      <protection/>
    </xf>
    <xf numFmtId="0" fontId="41" fillId="0" borderId="0" xfId="495" applyFont="1" applyBorder="1" applyAlignment="1">
      <alignment vertical="center"/>
      <protection/>
    </xf>
    <xf numFmtId="0" fontId="41" fillId="0" borderId="0" xfId="495" applyFont="1" applyAlignment="1">
      <alignment vertical="center"/>
      <protection/>
    </xf>
    <xf numFmtId="0" fontId="41" fillId="0" borderId="0" xfId="495" applyFont="1" applyBorder="1" applyAlignment="1">
      <alignment horizontal="center" vertical="center"/>
      <protection/>
    </xf>
    <xf numFmtId="0" fontId="41" fillId="0" borderId="24" xfId="495" applyFont="1" applyBorder="1" applyAlignment="1">
      <alignment vertical="center"/>
      <protection/>
    </xf>
    <xf numFmtId="49" fontId="41" fillId="0" borderId="30" xfId="495" applyNumberFormat="1" applyFont="1" applyBorder="1" applyAlignment="1">
      <alignment horizontal="right" vertical="center"/>
      <protection/>
    </xf>
    <xf numFmtId="49" fontId="41" fillId="0" borderId="24" xfId="495" applyNumberFormat="1" applyFont="1" applyBorder="1" applyAlignment="1">
      <alignment horizontal="left" vertical="center"/>
      <protection/>
    </xf>
    <xf numFmtId="49" fontId="41" fillId="0" borderId="0" xfId="495" applyNumberFormat="1" applyFont="1" applyBorder="1" applyAlignment="1">
      <alignment horizontal="left" vertical="center"/>
      <protection/>
    </xf>
    <xf numFmtId="3" fontId="41" fillId="0" borderId="30" xfId="399" applyNumberFormat="1" applyFont="1" applyBorder="1" applyAlignment="1">
      <alignment horizontal="right" vertical="center" indent="2"/>
    </xf>
    <xf numFmtId="0" fontId="41" fillId="0" borderId="32" xfId="495" applyFont="1" applyBorder="1" applyAlignment="1">
      <alignment vertical="center"/>
      <protection/>
    </xf>
    <xf numFmtId="49" fontId="41" fillId="0" borderId="31" xfId="495" applyNumberFormat="1" applyFont="1" applyBorder="1" applyAlignment="1">
      <alignment horizontal="right" vertical="center"/>
      <protection/>
    </xf>
    <xf numFmtId="0" fontId="41" fillId="0" borderId="32" xfId="495" applyFont="1" applyBorder="1" applyAlignment="1">
      <alignment horizontal="center" vertical="center"/>
      <protection/>
    </xf>
    <xf numFmtId="0" fontId="57" fillId="0" borderId="0" xfId="495" applyFont="1" applyAlignment="1">
      <alignment vertical="center"/>
      <protection/>
    </xf>
    <xf numFmtId="0" fontId="69" fillId="0" borderId="0" xfId="495" applyFont="1" applyAlignment="1">
      <alignment vertical="center"/>
      <protection/>
    </xf>
    <xf numFmtId="3" fontId="57" fillId="0" borderId="0" xfId="495" applyNumberFormat="1" applyFont="1" applyAlignment="1">
      <alignment horizontal="right" vertical="center"/>
      <protection/>
    </xf>
    <xf numFmtId="0" fontId="42" fillId="0" borderId="14" xfId="473" applyFont="1" applyFill="1" applyBorder="1" applyAlignment="1">
      <alignment vertical="center"/>
      <protection/>
    </xf>
    <xf numFmtId="0" fontId="42" fillId="0" borderId="32" xfId="473" applyFont="1" applyBorder="1" applyAlignment="1">
      <alignment horizontal="center"/>
      <protection/>
    </xf>
    <xf numFmtId="0" fontId="42" fillId="0" borderId="32" xfId="473" applyFont="1" applyFill="1" applyBorder="1" applyAlignment="1">
      <alignment/>
      <protection/>
    </xf>
    <xf numFmtId="0" fontId="41" fillId="0" borderId="0" xfId="473" applyFont="1" applyFill="1" applyAlignment="1">
      <alignment vertical="center" shrinkToFit="1"/>
      <protection/>
    </xf>
    <xf numFmtId="205" fontId="41" fillId="0" borderId="14" xfId="473" applyNumberFormat="1" applyFont="1" applyFill="1" applyBorder="1" applyAlignment="1">
      <alignment horizontal="center" vertical="center"/>
      <protection/>
    </xf>
    <xf numFmtId="205" fontId="41" fillId="0" borderId="14" xfId="473" applyNumberFormat="1" applyFont="1" applyFill="1" applyBorder="1" applyAlignment="1" applyProtection="1">
      <alignment horizontal="center" vertical="center"/>
      <protection/>
    </xf>
    <xf numFmtId="205" fontId="41" fillId="0" borderId="0" xfId="473" applyNumberFormat="1" applyFont="1" applyFill="1" applyAlignment="1" applyProtection="1">
      <alignment horizontal="center" vertical="center"/>
      <protection/>
    </xf>
    <xf numFmtId="3" fontId="41" fillId="0" borderId="0" xfId="498" applyNumberFormat="1" applyFont="1" applyFill="1" applyBorder="1">
      <alignment/>
      <protection/>
    </xf>
    <xf numFmtId="205" fontId="41" fillId="0" borderId="0" xfId="383" applyNumberFormat="1" applyFont="1" applyAlignment="1">
      <alignment horizontal="center" vertical="center"/>
    </xf>
    <xf numFmtId="205" fontId="41" fillId="0" borderId="0" xfId="473" applyNumberFormat="1" applyFont="1" applyAlignment="1">
      <alignment horizontal="center" vertical="center"/>
      <protection/>
    </xf>
    <xf numFmtId="205" fontId="41" fillId="0" borderId="0" xfId="383" applyNumberFormat="1" applyFont="1" applyAlignment="1" quotePrefix="1">
      <alignment horizontal="center" vertical="center"/>
    </xf>
    <xf numFmtId="0" fontId="74" fillId="0" borderId="0" xfId="0" applyFont="1" applyAlignment="1">
      <alignment/>
    </xf>
    <xf numFmtId="0" fontId="41" fillId="0" borderId="33" xfId="487" applyFont="1" applyFill="1" applyBorder="1" applyAlignment="1">
      <alignment horizontal="left" vertical="center" wrapText="1"/>
      <protection/>
    </xf>
    <xf numFmtId="3" fontId="41" fillId="0" borderId="27" xfId="487" applyNumberFormat="1" applyFont="1" applyFill="1" applyBorder="1" applyAlignment="1">
      <alignment horizontal="right" vertical="center"/>
      <protection/>
    </xf>
    <xf numFmtId="0" fontId="41" fillId="0" borderId="33" xfId="487" applyFont="1" applyFill="1" applyBorder="1">
      <alignment/>
      <protection/>
    </xf>
    <xf numFmtId="1" fontId="41" fillId="0" borderId="18" xfId="487" applyNumberFormat="1" applyFont="1" applyFill="1" applyBorder="1" applyAlignment="1" quotePrefix="1">
      <alignment horizontal="center" vertical="center"/>
      <protection/>
    </xf>
    <xf numFmtId="0" fontId="41" fillId="0" borderId="18" xfId="503" applyFont="1" applyFill="1" applyBorder="1" applyAlignment="1">
      <alignment horizontal="left"/>
      <protection/>
    </xf>
    <xf numFmtId="0" fontId="41" fillId="0" borderId="34" xfId="487" applyFont="1" applyFill="1" applyBorder="1" applyAlignment="1">
      <alignment horizontal="left" vertical="center" wrapText="1"/>
      <protection/>
    </xf>
    <xf numFmtId="3" fontId="41" fillId="0" borderId="19" xfId="487" applyNumberFormat="1" applyFont="1" applyFill="1" applyBorder="1" applyAlignment="1">
      <alignment horizontal="right" vertical="center"/>
      <protection/>
    </xf>
    <xf numFmtId="0" fontId="41" fillId="0" borderId="34" xfId="487" applyFont="1" applyFill="1" applyBorder="1">
      <alignment/>
      <protection/>
    </xf>
    <xf numFmtId="1" fontId="41" fillId="0" borderId="20" xfId="487" applyNumberFormat="1" applyFont="1" applyFill="1" applyBorder="1" applyAlignment="1" quotePrefix="1">
      <alignment horizontal="center" vertical="center"/>
      <protection/>
    </xf>
    <xf numFmtId="0" fontId="41" fillId="0" borderId="20" xfId="503" applyFont="1" applyFill="1" applyBorder="1" applyAlignment="1">
      <alignment horizontal="left"/>
      <protection/>
    </xf>
    <xf numFmtId="0" fontId="41" fillId="0" borderId="20" xfId="487" applyFont="1" applyFill="1" applyBorder="1" applyAlignment="1">
      <alignment horizontal="left"/>
      <protection/>
    </xf>
    <xf numFmtId="0" fontId="41" fillId="0" borderId="34" xfId="487" applyFont="1" applyFill="1" applyBorder="1" applyAlignment="1">
      <alignment/>
      <protection/>
    </xf>
    <xf numFmtId="1" fontId="41" fillId="0" borderId="20" xfId="487" applyNumberFormat="1" applyFont="1" applyFill="1" applyBorder="1" applyAlignment="1">
      <alignment horizontal="center" vertical="center"/>
      <protection/>
    </xf>
    <xf numFmtId="0" fontId="41" fillId="0" borderId="20" xfId="503" applyFont="1" applyFill="1" applyBorder="1">
      <alignment/>
      <protection/>
    </xf>
    <xf numFmtId="0" fontId="41" fillId="0" borderId="34" xfId="485" applyFont="1" applyBorder="1">
      <alignment/>
      <protection/>
    </xf>
    <xf numFmtId="0" fontId="41" fillId="0" borderId="19" xfId="485" applyFont="1" applyBorder="1">
      <alignment/>
      <protection/>
    </xf>
    <xf numFmtId="0" fontId="41" fillId="0" borderId="20" xfId="485" applyFont="1" applyBorder="1">
      <alignment/>
      <protection/>
    </xf>
    <xf numFmtId="3" fontId="41" fillId="0" borderId="35" xfId="487" applyNumberFormat="1" applyFont="1" applyFill="1" applyBorder="1" applyAlignment="1">
      <alignment horizontal="right" vertical="center"/>
      <protection/>
    </xf>
    <xf numFmtId="0" fontId="41" fillId="0" borderId="36" xfId="487" applyFont="1" applyFill="1" applyBorder="1" applyAlignment="1">
      <alignment/>
      <protection/>
    </xf>
    <xf numFmtId="1" fontId="41" fillId="0" borderId="37" xfId="487" applyNumberFormat="1" applyFont="1" applyFill="1" applyBorder="1" applyAlignment="1">
      <alignment horizontal="center" vertical="center"/>
      <protection/>
    </xf>
    <xf numFmtId="0" fontId="41" fillId="0" borderId="37" xfId="503" applyFont="1" applyFill="1" applyBorder="1">
      <alignment/>
      <protection/>
    </xf>
    <xf numFmtId="3" fontId="41" fillId="0" borderId="28" xfId="487" applyNumberFormat="1" applyFont="1" applyFill="1" applyBorder="1" applyAlignment="1">
      <alignment horizontal="right" vertical="center"/>
      <protection/>
    </xf>
    <xf numFmtId="0" fontId="41" fillId="0" borderId="33" xfId="487" applyFont="1" applyFill="1" applyBorder="1" applyAlignment="1">
      <alignment/>
      <protection/>
    </xf>
    <xf numFmtId="0" fontId="41" fillId="0" borderId="18" xfId="503" applyFont="1" applyFill="1" applyBorder="1">
      <alignment/>
      <protection/>
    </xf>
    <xf numFmtId="0" fontId="41" fillId="0" borderId="38" xfId="487" applyFont="1" applyFill="1" applyBorder="1" applyAlignment="1">
      <alignment horizontal="left"/>
      <protection/>
    </xf>
    <xf numFmtId="3" fontId="41" fillId="0" borderId="39" xfId="487" applyNumberFormat="1" applyFont="1" applyFill="1" applyBorder="1" applyAlignment="1">
      <alignment horizontal="right" vertical="center"/>
      <protection/>
    </xf>
    <xf numFmtId="0" fontId="41" fillId="0" borderId="40" xfId="487" applyFont="1" applyFill="1" applyBorder="1" applyAlignment="1">
      <alignment/>
      <protection/>
    </xf>
    <xf numFmtId="1" fontId="41" fillId="0" borderId="38" xfId="487" applyNumberFormat="1" applyFont="1" applyFill="1" applyBorder="1" applyAlignment="1">
      <alignment horizontal="center" vertical="center"/>
      <protection/>
    </xf>
    <xf numFmtId="0" fontId="41" fillId="0" borderId="38" xfId="503" applyFont="1" applyFill="1" applyBorder="1">
      <alignment/>
      <protection/>
    </xf>
    <xf numFmtId="0" fontId="41" fillId="0" borderId="40" xfId="487" applyFont="1" applyFill="1" applyBorder="1">
      <alignment/>
      <protection/>
    </xf>
    <xf numFmtId="1" fontId="41" fillId="0" borderId="38" xfId="487" applyNumberFormat="1" applyFont="1" applyFill="1" applyBorder="1" applyAlignment="1" quotePrefix="1">
      <alignment horizontal="center" vertical="center"/>
      <protection/>
    </xf>
    <xf numFmtId="0" fontId="41" fillId="0" borderId="38" xfId="503" applyFont="1" applyFill="1" applyBorder="1" applyAlignment="1">
      <alignment horizontal="left"/>
      <protection/>
    </xf>
    <xf numFmtId="0" fontId="41" fillId="0" borderId="34" xfId="487" applyFont="1" applyBorder="1" applyAlignment="1">
      <alignment/>
      <protection/>
    </xf>
    <xf numFmtId="0" fontId="41" fillId="0" borderId="34" xfId="487" applyFont="1" applyBorder="1">
      <alignment/>
      <protection/>
    </xf>
    <xf numFmtId="0" fontId="41" fillId="0" borderId="20" xfId="503" applyFont="1" applyBorder="1" applyAlignment="1">
      <alignment horizontal="left"/>
      <protection/>
    </xf>
    <xf numFmtId="0" fontId="41" fillId="0" borderId="20" xfId="487" applyNumberFormat="1" applyFont="1" applyFill="1" applyBorder="1" applyAlignment="1">
      <alignment horizontal="center" vertical="center"/>
      <protection/>
    </xf>
    <xf numFmtId="0" fontId="41" fillId="0" borderId="20" xfId="503" applyFont="1" applyBorder="1">
      <alignment/>
      <protection/>
    </xf>
    <xf numFmtId="0" fontId="41" fillId="0" borderId="41" xfId="487" applyFont="1" applyBorder="1" applyAlignment="1">
      <alignment/>
      <protection/>
    </xf>
    <xf numFmtId="0" fontId="41" fillId="0" borderId="38" xfId="295" applyFont="1" applyFill="1" applyBorder="1" applyAlignment="1">
      <alignment horizontal="left"/>
      <protection/>
    </xf>
    <xf numFmtId="3" fontId="41" fillId="0" borderId="39" xfId="295" applyNumberFormat="1" applyFont="1" applyFill="1" applyBorder="1" applyAlignment="1">
      <alignment horizontal="right" vertical="center"/>
      <protection/>
    </xf>
    <xf numFmtId="0" fontId="41" fillId="0" borderId="40" xfId="487" applyFont="1" applyBorder="1" applyAlignment="1">
      <alignment/>
      <protection/>
    </xf>
    <xf numFmtId="1" fontId="41" fillId="0" borderId="38" xfId="295" applyNumberFormat="1" applyFont="1" applyFill="1" applyBorder="1" applyAlignment="1">
      <alignment horizontal="center" vertical="center"/>
      <protection/>
    </xf>
    <xf numFmtId="0" fontId="41" fillId="0" borderId="20" xfId="295" applyFont="1" applyFill="1" applyBorder="1" applyAlignment="1">
      <alignment horizontal="left"/>
      <protection/>
    </xf>
    <xf numFmtId="3" fontId="41" fillId="0" borderId="19" xfId="295" applyNumberFormat="1" applyFont="1" applyFill="1" applyBorder="1" applyAlignment="1">
      <alignment horizontal="right" vertical="center"/>
      <protection/>
    </xf>
    <xf numFmtId="1" fontId="41" fillId="0" borderId="20" xfId="295" applyNumberFormat="1" applyFont="1" applyFill="1" applyBorder="1" applyAlignment="1">
      <alignment horizontal="center" vertical="center"/>
      <protection/>
    </xf>
    <xf numFmtId="0" fontId="41" fillId="0" borderId="34" xfId="295" applyFont="1" applyFill="1" applyBorder="1" applyAlignment="1">
      <alignment/>
      <protection/>
    </xf>
    <xf numFmtId="0" fontId="41" fillId="0" borderId="34" xfId="295" applyFont="1" applyBorder="1" applyAlignment="1">
      <alignment/>
      <protection/>
    </xf>
    <xf numFmtId="0" fontId="41" fillId="0" borderId="41" xfId="295" applyFont="1" applyBorder="1" applyAlignment="1">
      <alignment/>
      <protection/>
    </xf>
    <xf numFmtId="0" fontId="41" fillId="0" borderId="40" xfId="295" applyFont="1" applyBorder="1" applyAlignment="1">
      <alignment/>
      <protection/>
    </xf>
    <xf numFmtId="0" fontId="41" fillId="0" borderId="38" xfId="503" applyFont="1" applyBorder="1">
      <alignment/>
      <protection/>
    </xf>
    <xf numFmtId="0" fontId="41" fillId="0" borderId="37" xfId="295" applyFont="1" applyFill="1" applyBorder="1" applyAlignment="1">
      <alignment horizontal="left"/>
      <protection/>
    </xf>
    <xf numFmtId="3" fontId="41" fillId="0" borderId="35" xfId="295" applyNumberFormat="1" applyFont="1" applyFill="1" applyBorder="1" applyAlignment="1">
      <alignment horizontal="right" vertical="center"/>
      <protection/>
    </xf>
    <xf numFmtId="0" fontId="41" fillId="0" borderId="36" xfId="295" applyFont="1" applyBorder="1" applyAlignment="1">
      <alignment/>
      <protection/>
    </xf>
    <xf numFmtId="0" fontId="41" fillId="0" borderId="37" xfId="503" applyFont="1" applyBorder="1">
      <alignment/>
      <protection/>
    </xf>
    <xf numFmtId="3" fontId="41" fillId="0" borderId="28" xfId="295" applyNumberFormat="1" applyFont="1" applyFill="1" applyBorder="1" applyAlignment="1">
      <alignment horizontal="right" vertical="center"/>
      <protection/>
    </xf>
    <xf numFmtId="1" fontId="41" fillId="0" borderId="21" xfId="295" applyNumberFormat="1" applyFont="1" applyFill="1" applyBorder="1" applyAlignment="1">
      <alignment horizontal="center" vertical="center"/>
      <protection/>
    </xf>
    <xf numFmtId="0" fontId="74" fillId="0" borderId="0" xfId="0" applyFont="1" applyFill="1" applyBorder="1" applyAlignment="1">
      <alignment/>
    </xf>
    <xf numFmtId="0" fontId="74" fillId="0" borderId="0" xfId="0" applyFont="1" applyBorder="1" applyAlignment="1">
      <alignment/>
    </xf>
    <xf numFmtId="0" fontId="74" fillId="0" borderId="0" xfId="0" applyFont="1" applyBorder="1" applyAlignment="1">
      <alignment horizontal="center"/>
    </xf>
    <xf numFmtId="0" fontId="41" fillId="0" borderId="38" xfId="503" applyFont="1" applyBorder="1" applyAlignment="1">
      <alignment horizontal="left"/>
      <protection/>
    </xf>
    <xf numFmtId="0" fontId="41" fillId="0" borderId="21" xfId="503" applyFont="1" applyFill="1" applyBorder="1">
      <alignment/>
      <protection/>
    </xf>
    <xf numFmtId="0" fontId="39" fillId="0" borderId="0" xfId="500" applyFont="1" applyAlignment="1">
      <alignment horizontal="center"/>
      <protection/>
    </xf>
    <xf numFmtId="0" fontId="39" fillId="0" borderId="0" xfId="500" applyFont="1" applyAlignment="1">
      <alignment/>
      <protection/>
    </xf>
    <xf numFmtId="0" fontId="41" fillId="0" borderId="0" xfId="500" applyFont="1" applyAlignment="1">
      <alignment/>
      <protection/>
    </xf>
    <xf numFmtId="3" fontId="59" fillId="0" borderId="0" xfId="486" applyNumberFormat="1" applyFont="1" applyAlignment="1">
      <alignment vertical="center"/>
      <protection/>
    </xf>
    <xf numFmtId="0" fontId="59" fillId="0" borderId="0" xfId="500" applyFont="1" applyAlignment="1">
      <alignment/>
      <protection/>
    </xf>
    <xf numFmtId="3" fontId="49" fillId="0" borderId="22" xfId="500" applyNumberFormat="1" applyFont="1" applyBorder="1" applyAlignment="1">
      <alignment vertical="center"/>
      <protection/>
    </xf>
    <xf numFmtId="4" fontId="49" fillId="0" borderId="22" xfId="500" applyNumberFormat="1" applyFont="1" applyBorder="1" applyAlignment="1">
      <alignment vertical="center"/>
      <protection/>
    </xf>
    <xf numFmtId="0" fontId="50" fillId="0" borderId="0" xfId="500" applyFont="1" applyAlignment="1">
      <alignment vertical="top"/>
      <protection/>
    </xf>
    <xf numFmtId="0" fontId="47" fillId="0" borderId="0" xfId="0" applyFont="1" applyAlignment="1">
      <alignment/>
    </xf>
    <xf numFmtId="0" fontId="44" fillId="0" borderId="0" xfId="0" applyFont="1" applyAlignment="1">
      <alignment/>
    </xf>
    <xf numFmtId="0" fontId="47" fillId="0" borderId="0" xfId="500" applyFont="1" applyAlignment="1">
      <alignment/>
      <protection/>
    </xf>
    <xf numFmtId="0" fontId="44" fillId="0" borderId="0" xfId="500" applyFont="1" applyAlignment="1">
      <alignment/>
      <protection/>
    </xf>
    <xf numFmtId="0" fontId="75" fillId="0" borderId="0" xfId="500" applyFont="1" applyFill="1" applyAlignment="1">
      <alignment/>
      <protection/>
    </xf>
    <xf numFmtId="0" fontId="76" fillId="0" borderId="0" xfId="500" applyFont="1" applyFill="1" applyAlignment="1">
      <alignment/>
      <protection/>
    </xf>
    <xf numFmtId="0" fontId="75" fillId="0" borderId="0" xfId="500" applyFont="1" applyAlignment="1">
      <alignment/>
      <protection/>
    </xf>
    <xf numFmtId="0" fontId="39" fillId="0" borderId="0" xfId="491" applyFont="1" applyBorder="1" applyAlignment="1">
      <alignment vertical="center"/>
      <protection/>
    </xf>
    <xf numFmtId="11" fontId="44" fillId="0" borderId="13" xfId="268" applyNumberFormat="1" applyFont="1" applyBorder="1" applyAlignment="1">
      <alignment horizontal="center"/>
    </xf>
    <xf numFmtId="205" fontId="44" fillId="0" borderId="0" xfId="497" applyNumberFormat="1" applyFont="1" applyBorder="1" applyAlignment="1">
      <alignment horizontal="right"/>
      <protection/>
    </xf>
    <xf numFmtId="2" fontId="44" fillId="0" borderId="0" xfId="497" applyNumberFormat="1" applyFont="1" applyBorder="1" applyAlignment="1">
      <alignment horizontal="right"/>
      <protection/>
    </xf>
    <xf numFmtId="0" fontId="44" fillId="0" borderId="0" xfId="497" applyFont="1" applyBorder="1" applyAlignment="1">
      <alignment horizontal="right"/>
      <protection/>
    </xf>
    <xf numFmtId="0" fontId="44" fillId="0" borderId="0" xfId="497" applyFont="1" applyAlignment="1">
      <alignment horizontal="right"/>
      <protection/>
    </xf>
    <xf numFmtId="205" fontId="44" fillId="0" borderId="0" xfId="497" applyNumberFormat="1" applyFont="1" applyAlignment="1">
      <alignment horizontal="right"/>
      <protection/>
    </xf>
    <xf numFmtId="2" fontId="44" fillId="0" borderId="0" xfId="497" applyNumberFormat="1" applyFont="1" applyAlignment="1">
      <alignment horizontal="right"/>
      <protection/>
    </xf>
    <xf numFmtId="0" fontId="47" fillId="0" borderId="0" xfId="491" applyFont="1" applyAlignment="1">
      <alignment horizontal="center" vertical="center"/>
      <protection/>
    </xf>
    <xf numFmtId="0" fontId="47" fillId="0" borderId="0" xfId="491" applyFont="1" applyBorder="1" applyAlignment="1">
      <alignment vertical="center"/>
      <protection/>
    </xf>
    <xf numFmtId="0" fontId="47" fillId="0" borderId="0" xfId="491" applyFont="1" applyAlignment="1">
      <alignment vertical="center"/>
      <protection/>
    </xf>
    <xf numFmtId="0" fontId="78" fillId="0" borderId="0" xfId="497" applyFont="1" applyBorder="1" applyAlignment="1">
      <alignment vertical="center"/>
      <protection/>
    </xf>
    <xf numFmtId="0" fontId="78" fillId="0" borderId="0" xfId="497" applyFont="1" applyFill="1" applyBorder="1" applyAlignment="1">
      <alignment vertical="center"/>
      <protection/>
    </xf>
    <xf numFmtId="207" fontId="78" fillId="0" borderId="0" xfId="497" applyNumberFormat="1" applyFont="1" applyBorder="1" applyAlignment="1">
      <alignment horizontal="center" vertical="center"/>
      <protection/>
    </xf>
    <xf numFmtId="3" fontId="78" fillId="0" borderId="0" xfId="497" applyNumberFormat="1" applyFont="1" applyBorder="1" applyAlignment="1">
      <alignment horizontal="right" vertical="center"/>
      <protection/>
    </xf>
    <xf numFmtId="3" fontId="78" fillId="0" borderId="0" xfId="403" applyNumberFormat="1" applyFont="1" applyBorder="1" applyAlignment="1">
      <alignment horizontal="right" vertical="center"/>
    </xf>
    <xf numFmtId="207" fontId="78" fillId="0" borderId="0" xfId="497" applyNumberFormat="1" applyFont="1" applyBorder="1" applyAlignment="1">
      <alignment horizontal="right" vertical="center"/>
      <protection/>
    </xf>
    <xf numFmtId="0" fontId="40" fillId="0" borderId="0" xfId="497" applyFont="1" applyAlignment="1">
      <alignment horizontal="center" vertical="center"/>
      <protection/>
    </xf>
    <xf numFmtId="0" fontId="40" fillId="0" borderId="0" xfId="0" applyFont="1" applyBorder="1" applyAlignment="1">
      <alignment vertical="center"/>
    </xf>
    <xf numFmtId="0" fontId="40" fillId="0" borderId="0" xfId="497" applyFont="1" applyAlignment="1">
      <alignment vertical="center"/>
      <protection/>
    </xf>
    <xf numFmtId="0" fontId="78" fillId="0" borderId="0" xfId="491" applyFont="1" applyBorder="1" applyAlignment="1">
      <alignment vertical="center"/>
      <protection/>
    </xf>
    <xf numFmtId="0" fontId="78" fillId="0" borderId="0" xfId="491" applyFont="1" applyBorder="1" applyAlignment="1">
      <alignment horizontal="center" vertical="center"/>
      <protection/>
    </xf>
    <xf numFmtId="0" fontId="78" fillId="0" borderId="0" xfId="491" applyFont="1" applyBorder="1" applyAlignment="1">
      <alignment horizontal="right" vertical="center"/>
      <protection/>
    </xf>
    <xf numFmtId="0" fontId="78" fillId="0" borderId="0" xfId="491" applyFont="1" applyAlignment="1">
      <alignment horizontal="right" vertical="center"/>
      <protection/>
    </xf>
    <xf numFmtId="0" fontId="78" fillId="0" borderId="0" xfId="497" applyFont="1" applyFill="1" applyAlignment="1">
      <alignment vertical="center"/>
      <protection/>
    </xf>
    <xf numFmtId="0" fontId="40" fillId="0" borderId="0" xfId="497" applyFont="1" applyBorder="1" applyAlignment="1">
      <alignment horizontal="right" vertical="center"/>
      <protection/>
    </xf>
    <xf numFmtId="0" fontId="40" fillId="0" borderId="0" xfId="497" applyFont="1" applyAlignment="1">
      <alignment horizontal="right" vertical="center"/>
      <protection/>
    </xf>
    <xf numFmtId="205" fontId="40" fillId="0" borderId="0" xfId="497" applyNumberFormat="1" applyFont="1" applyBorder="1" applyAlignment="1">
      <alignment horizontal="right" vertical="center"/>
      <protection/>
    </xf>
    <xf numFmtId="205" fontId="40" fillId="0" borderId="0" xfId="497" applyNumberFormat="1" applyFont="1" applyAlignment="1">
      <alignment horizontal="right" vertical="center"/>
      <protection/>
    </xf>
    <xf numFmtId="2" fontId="40" fillId="0" borderId="0" xfId="497" applyNumberFormat="1" applyFont="1" applyBorder="1" applyAlignment="1">
      <alignment horizontal="right" vertical="center"/>
      <protection/>
    </xf>
    <xf numFmtId="2" fontId="40" fillId="0" borderId="0" xfId="497" applyNumberFormat="1" applyFont="1" applyAlignment="1">
      <alignment horizontal="right" vertical="center"/>
      <protection/>
    </xf>
    <xf numFmtId="0" fontId="40" fillId="0" borderId="0" xfId="497" applyFont="1" applyFill="1" applyAlignment="1">
      <alignment vertical="center"/>
      <protection/>
    </xf>
    <xf numFmtId="0" fontId="40" fillId="0" borderId="0" xfId="497" applyFont="1" applyFill="1" applyAlignment="1">
      <alignment horizontal="center" vertical="center"/>
      <protection/>
    </xf>
    <xf numFmtId="0" fontId="39" fillId="0" borderId="0" xfId="489" applyFont="1" applyAlignment="1">
      <alignment vertical="center"/>
      <protection/>
    </xf>
    <xf numFmtId="0" fontId="47" fillId="24" borderId="0" xfId="489" applyFont="1" applyFill="1" applyBorder="1" applyAlignment="1">
      <alignment vertical="center"/>
      <protection/>
    </xf>
    <xf numFmtId="0" fontId="47" fillId="24" borderId="0" xfId="489" applyFont="1" applyFill="1" applyBorder="1" applyAlignment="1">
      <alignment horizontal="center" vertical="center"/>
      <protection/>
    </xf>
    <xf numFmtId="0" fontId="46" fillId="0" borderId="0" xfId="489" applyFont="1" applyBorder="1" applyAlignment="1">
      <alignment vertical="center"/>
      <protection/>
    </xf>
    <xf numFmtId="0" fontId="46" fillId="0" borderId="0" xfId="489" applyFont="1" applyBorder="1" applyAlignment="1" applyProtection="1">
      <alignment horizontal="left" vertical="center"/>
      <protection/>
    </xf>
    <xf numFmtId="0" fontId="46" fillId="0" borderId="0" xfId="489" applyFont="1" applyBorder="1" applyAlignment="1" applyProtection="1">
      <alignment horizontal="right" vertical="center"/>
      <protection/>
    </xf>
    <xf numFmtId="1" fontId="46" fillId="0" borderId="0" xfId="489" applyNumberFormat="1" applyFont="1" applyBorder="1" applyAlignment="1" applyProtection="1">
      <alignment horizontal="right" vertical="center"/>
      <protection/>
    </xf>
    <xf numFmtId="0" fontId="46" fillId="0" borderId="0" xfId="489" applyFont="1" applyBorder="1" applyAlignment="1">
      <alignment horizontal="right" vertical="center"/>
      <protection/>
    </xf>
    <xf numFmtId="0" fontId="46" fillId="0" borderId="0" xfId="489" applyFont="1" applyBorder="1" applyAlignment="1">
      <alignment/>
      <protection/>
    </xf>
    <xf numFmtId="1" fontId="46" fillId="0" borderId="0" xfId="489" applyNumberFormat="1" applyFont="1" applyBorder="1" applyAlignment="1" applyProtection="1" quotePrefix="1">
      <alignment horizontal="right" vertical="center"/>
      <protection/>
    </xf>
    <xf numFmtId="1" fontId="46" fillId="0" borderId="0" xfId="489" applyNumberFormat="1" applyFont="1" applyBorder="1" applyAlignment="1">
      <alignment horizontal="right" vertical="center"/>
      <protection/>
    </xf>
    <xf numFmtId="0" fontId="44" fillId="0" borderId="0" xfId="489" applyFont="1" applyAlignment="1">
      <alignment vertical="center"/>
      <protection/>
    </xf>
    <xf numFmtId="0" fontId="47" fillId="24" borderId="22" xfId="489" applyFont="1" applyFill="1" applyBorder="1" applyAlignment="1" applyProtection="1">
      <alignment horizontal="left" vertical="center"/>
      <protection/>
    </xf>
    <xf numFmtId="3" fontId="47" fillId="0" borderId="22" xfId="489" applyNumberFormat="1" applyFont="1" applyBorder="1" applyAlignment="1" applyProtection="1">
      <alignment horizontal="right" vertical="center"/>
      <protection/>
    </xf>
    <xf numFmtId="3" fontId="47" fillId="24" borderId="22" xfId="489" applyNumberFormat="1" applyFont="1" applyFill="1" applyBorder="1" applyAlignment="1" applyProtection="1">
      <alignment horizontal="right" vertical="center"/>
      <protection/>
    </xf>
    <xf numFmtId="0" fontId="47" fillId="0" borderId="0" xfId="499" applyFont="1" applyAlignment="1">
      <alignment horizontal="left" vertical="center"/>
      <protection/>
    </xf>
    <xf numFmtId="0" fontId="47" fillId="0" borderId="0" xfId="495" applyFont="1" applyFill="1" applyAlignment="1">
      <alignment vertical="center"/>
      <protection/>
    </xf>
    <xf numFmtId="0" fontId="47" fillId="0" borderId="0" xfId="503" applyFont="1" applyBorder="1" applyAlignment="1">
      <alignment horizontal="left" vertical="center"/>
      <protection/>
    </xf>
    <xf numFmtId="0" fontId="47" fillId="0" borderId="0" xfId="503" applyFont="1" applyBorder="1" applyAlignment="1">
      <alignment vertical="center"/>
      <protection/>
    </xf>
    <xf numFmtId="3" fontId="47" fillId="0" borderId="0" xfId="503" applyNumberFormat="1" applyFont="1" applyBorder="1" applyAlignment="1">
      <alignment horizontal="right" vertical="center"/>
      <protection/>
    </xf>
    <xf numFmtId="1" fontId="47" fillId="0" borderId="0" xfId="503" applyNumberFormat="1" applyFont="1" applyBorder="1" applyAlignment="1">
      <alignment horizontal="center" vertical="center"/>
      <protection/>
    </xf>
    <xf numFmtId="0" fontId="77" fillId="0" borderId="0" xfId="0" applyFont="1" applyAlignment="1">
      <alignment/>
    </xf>
    <xf numFmtId="0" fontId="71" fillId="0" borderId="0" xfId="503" applyFont="1" applyBorder="1" applyAlignment="1">
      <alignment horizontal="left" vertical="center"/>
      <protection/>
    </xf>
    <xf numFmtId="0" fontId="47" fillId="0" borderId="0" xfId="501" applyFont="1" applyBorder="1" applyAlignment="1">
      <alignment horizontal="right" vertical="center" indent="3"/>
      <protection/>
    </xf>
    <xf numFmtId="0" fontId="55" fillId="0" borderId="0" xfId="501" applyFont="1" applyAlignment="1">
      <alignment horizontal="right" vertical="center" indent="3"/>
      <protection/>
    </xf>
    <xf numFmtId="49" fontId="47" fillId="0" borderId="0" xfId="453" applyNumberFormat="1" applyFont="1" applyAlignment="1">
      <alignment vertical="center"/>
      <protection/>
    </xf>
    <xf numFmtId="0" fontId="41" fillId="0" borderId="13" xfId="487" applyFont="1" applyFill="1" applyBorder="1" applyAlignment="1">
      <alignment horizontal="left"/>
      <protection/>
    </xf>
    <xf numFmtId="0" fontId="41" fillId="0" borderId="15" xfId="487" applyFont="1" applyFill="1" applyBorder="1" applyAlignment="1">
      <alignment horizontal="left"/>
      <protection/>
    </xf>
    <xf numFmtId="0" fontId="41" fillId="0" borderId="15" xfId="295" applyFont="1" applyFill="1" applyBorder="1" applyAlignment="1">
      <alignment horizontal="left"/>
      <protection/>
    </xf>
    <xf numFmtId="0" fontId="42" fillId="0" borderId="15" xfId="502" applyFont="1" applyFill="1" applyBorder="1" applyAlignment="1">
      <alignment horizontal="center" vertical="center"/>
      <protection/>
    </xf>
    <xf numFmtId="0" fontId="41" fillId="0" borderId="17" xfId="295" applyFont="1" applyFill="1" applyBorder="1" applyAlignment="1">
      <alignment horizontal="left"/>
      <protection/>
    </xf>
    <xf numFmtId="0" fontId="41" fillId="0" borderId="37" xfId="487" applyFont="1" applyFill="1" applyBorder="1" applyAlignment="1">
      <alignment horizontal="left"/>
      <protection/>
    </xf>
    <xf numFmtId="0" fontId="41" fillId="0" borderId="42" xfId="487" applyFont="1" applyFill="1" applyBorder="1" applyAlignment="1">
      <alignment/>
      <protection/>
    </xf>
    <xf numFmtId="0" fontId="41" fillId="0" borderId="36" xfId="503" applyFont="1" applyFill="1" applyBorder="1" applyAlignment="1">
      <alignment horizontal="left"/>
      <protection/>
    </xf>
    <xf numFmtId="3" fontId="41" fillId="0" borderId="31" xfId="487" applyNumberFormat="1" applyFont="1" applyFill="1" applyBorder="1" applyAlignment="1">
      <alignment horizontal="right" vertical="center"/>
      <protection/>
    </xf>
    <xf numFmtId="0" fontId="41" fillId="0" borderId="32" xfId="487" applyFont="1" applyFill="1" applyBorder="1" applyAlignment="1">
      <alignment/>
      <protection/>
    </xf>
    <xf numFmtId="1" fontId="41" fillId="0" borderId="17" xfId="487" applyNumberFormat="1" applyFont="1" applyFill="1" applyBorder="1" applyAlignment="1">
      <alignment horizontal="center" vertical="center"/>
      <protection/>
    </xf>
    <xf numFmtId="0" fontId="41" fillId="0" borderId="25" xfId="487" applyFont="1" applyFill="1" applyBorder="1" applyAlignment="1">
      <alignment/>
      <protection/>
    </xf>
    <xf numFmtId="0" fontId="41" fillId="0" borderId="25" xfId="503" applyFont="1" applyFill="1" applyBorder="1" applyAlignment="1">
      <alignment horizontal="left"/>
      <protection/>
    </xf>
    <xf numFmtId="0" fontId="41" fillId="0" borderId="17" xfId="487" applyFont="1" applyFill="1" applyBorder="1" applyAlignment="1">
      <alignment horizontal="left"/>
      <protection/>
    </xf>
    <xf numFmtId="0" fontId="41" fillId="0" borderId="13" xfId="487" applyFont="1" applyFill="1" applyBorder="1" applyAlignment="1">
      <alignment horizontal="left" vertical="center"/>
      <protection/>
    </xf>
    <xf numFmtId="0" fontId="41" fillId="0" borderId="38" xfId="487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42" fillId="0" borderId="32" xfId="473" applyFont="1" applyBorder="1" applyAlignment="1">
      <alignment horizontal="center" vertical="center"/>
      <protection/>
    </xf>
    <xf numFmtId="0" fontId="42" fillId="0" borderId="32" xfId="473" applyFont="1" applyFill="1" applyBorder="1" applyAlignment="1">
      <alignment vertical="center"/>
      <protection/>
    </xf>
    <xf numFmtId="3" fontId="41" fillId="0" borderId="0" xfId="498" applyNumberFormat="1" applyFont="1" applyFill="1" applyBorder="1" applyAlignment="1">
      <alignment vertical="center"/>
      <protection/>
    </xf>
    <xf numFmtId="3" fontId="41" fillId="0" borderId="27" xfId="487" applyNumberFormat="1" applyFont="1" applyFill="1" applyBorder="1" applyAlignment="1" quotePrefix="1">
      <alignment horizontal="right" vertical="center"/>
      <protection/>
    </xf>
    <xf numFmtId="3" fontId="41" fillId="0" borderId="19" xfId="487" applyNumberFormat="1" applyFont="1" applyFill="1" applyBorder="1" applyAlignment="1" quotePrefix="1">
      <alignment horizontal="right" vertical="center"/>
      <protection/>
    </xf>
    <xf numFmtId="3" fontId="41" fillId="0" borderId="19" xfId="487" applyNumberFormat="1" applyFont="1" applyFill="1" applyBorder="1" applyAlignment="1" quotePrefix="1">
      <alignment horizontal="right"/>
      <protection/>
    </xf>
    <xf numFmtId="3" fontId="41" fillId="0" borderId="19" xfId="487" applyNumberFormat="1" applyFont="1" applyFill="1" applyBorder="1" applyAlignment="1">
      <alignment horizontal="right"/>
      <protection/>
    </xf>
    <xf numFmtId="3" fontId="41" fillId="0" borderId="19" xfId="485" applyNumberFormat="1" applyFont="1" applyBorder="1" applyAlignment="1">
      <alignment horizontal="right"/>
      <protection/>
    </xf>
    <xf numFmtId="3" fontId="41" fillId="0" borderId="35" xfId="487" applyNumberFormat="1" applyFont="1" applyFill="1" applyBorder="1" applyAlignment="1" quotePrefix="1">
      <alignment horizontal="right"/>
      <protection/>
    </xf>
    <xf numFmtId="3" fontId="41" fillId="0" borderId="31" xfId="487" applyNumberFormat="1" applyFont="1" applyFill="1" applyBorder="1" applyAlignment="1">
      <alignment horizontal="right"/>
      <protection/>
    </xf>
    <xf numFmtId="3" fontId="41" fillId="0" borderId="27" xfId="487" applyNumberFormat="1" applyFont="1" applyFill="1" applyBorder="1" applyAlignment="1" quotePrefix="1">
      <alignment horizontal="right"/>
      <protection/>
    </xf>
    <xf numFmtId="3" fontId="41" fillId="0" borderId="39" xfId="487" applyNumberFormat="1" applyFont="1" applyFill="1" applyBorder="1" applyAlignment="1">
      <alignment horizontal="right"/>
      <protection/>
    </xf>
    <xf numFmtId="3" fontId="41" fillId="0" borderId="39" xfId="487" applyNumberFormat="1" applyFont="1" applyFill="1" applyBorder="1" applyAlignment="1" quotePrefix="1">
      <alignment horizontal="right"/>
      <protection/>
    </xf>
    <xf numFmtId="3" fontId="41" fillId="0" borderId="28" xfId="487" applyNumberFormat="1" applyFont="1" applyFill="1" applyBorder="1" applyAlignment="1" quotePrefix="1">
      <alignment horizontal="right"/>
      <protection/>
    </xf>
    <xf numFmtId="3" fontId="41" fillId="0" borderId="39" xfId="295" applyNumberFormat="1" applyFont="1" applyFill="1" applyBorder="1" applyAlignment="1">
      <alignment horizontal="right"/>
      <protection/>
    </xf>
    <xf numFmtId="3" fontId="41" fillId="0" borderId="19" xfId="295" applyNumberFormat="1" applyFont="1" applyFill="1" applyBorder="1" applyAlignment="1">
      <alignment horizontal="right"/>
      <protection/>
    </xf>
    <xf numFmtId="3" fontId="52" fillId="0" borderId="0" xfId="501" applyNumberFormat="1" applyFont="1" applyAlignment="1">
      <alignment horizontal="center" vertical="center"/>
      <protection/>
    </xf>
    <xf numFmtId="3" fontId="74" fillId="0" borderId="0" xfId="0" applyNumberFormat="1" applyFont="1" applyBorder="1" applyAlignment="1">
      <alignment horizontal="center"/>
    </xf>
    <xf numFmtId="0" fontId="49" fillId="0" borderId="18" xfId="501" applyNumberFormat="1" applyFont="1" applyBorder="1" applyAlignment="1">
      <alignment horizontal="right" vertical="center" indent="3"/>
      <protection/>
    </xf>
    <xf numFmtId="0" fontId="49" fillId="0" borderId="20" xfId="501" applyNumberFormat="1" applyFont="1" applyBorder="1" applyAlignment="1">
      <alignment horizontal="right" vertical="center" indent="3"/>
      <protection/>
    </xf>
    <xf numFmtId="0" fontId="49" fillId="0" borderId="21" xfId="501" applyNumberFormat="1" applyFont="1" applyBorder="1" applyAlignment="1">
      <alignment horizontal="right" vertical="center" indent="3"/>
      <protection/>
    </xf>
    <xf numFmtId="0" fontId="50" fillId="0" borderId="38" xfId="494" applyFont="1" applyBorder="1" applyAlignment="1">
      <alignment horizontal="left" vertical="center" indent="1"/>
      <protection/>
    </xf>
    <xf numFmtId="0" fontId="50" fillId="0" borderId="38" xfId="297" applyNumberFormat="1" applyFont="1" applyFill="1" applyBorder="1" applyAlignment="1">
      <alignment horizontal="right" vertical="center" indent="3"/>
      <protection/>
    </xf>
    <xf numFmtId="0" fontId="49" fillId="0" borderId="38" xfId="501" applyNumberFormat="1" applyFont="1" applyBorder="1" applyAlignment="1">
      <alignment horizontal="right" vertical="center" indent="3"/>
      <protection/>
    </xf>
    <xf numFmtId="4" fontId="44" fillId="0" borderId="0" xfId="298" applyNumberFormat="1" applyFont="1" applyFill="1" applyBorder="1" applyAlignment="1">
      <alignment horizontal="right" vertical="center"/>
      <protection/>
    </xf>
    <xf numFmtId="2" fontId="44" fillId="0" borderId="0" xfId="488" applyNumberFormat="1" applyFont="1" applyFill="1" applyBorder="1" applyAlignment="1">
      <alignment horizontal="right" vertical="center"/>
      <protection/>
    </xf>
    <xf numFmtId="0" fontId="41" fillId="0" borderId="34" xfId="487" applyFont="1" applyFill="1" applyBorder="1" applyAlignment="1">
      <alignment vertical="center" wrapText="1"/>
      <protection/>
    </xf>
    <xf numFmtId="207" fontId="41" fillId="0" borderId="19" xfId="487" applyNumberFormat="1" applyFont="1" applyFill="1" applyBorder="1" applyAlignment="1">
      <alignment horizontal="right"/>
      <protection/>
    </xf>
    <xf numFmtId="0" fontId="41" fillId="0" borderId="34" xfId="485" applyFont="1" applyBorder="1" applyAlignment="1">
      <alignment vertical="center"/>
      <protection/>
    </xf>
    <xf numFmtId="0" fontId="41" fillId="0" borderId="35" xfId="485" applyFont="1" applyFill="1" applyBorder="1">
      <alignment/>
      <protection/>
    </xf>
    <xf numFmtId="0" fontId="41" fillId="0" borderId="30" xfId="485" applyFont="1" applyFill="1" applyBorder="1">
      <alignment/>
      <protection/>
    </xf>
    <xf numFmtId="0" fontId="41" fillId="0" borderId="42" xfId="487" applyFont="1" applyFill="1" applyBorder="1" applyAlignment="1">
      <alignment horizontal="left" vertical="center" wrapText="1"/>
      <protection/>
    </xf>
    <xf numFmtId="0" fontId="41" fillId="0" borderId="32" xfId="487" applyFont="1" applyFill="1" applyBorder="1" applyAlignment="1">
      <alignment horizontal="left" vertical="center" wrapText="1"/>
      <protection/>
    </xf>
    <xf numFmtId="207" fontId="41" fillId="0" borderId="35" xfId="487" applyNumberFormat="1" applyFont="1" applyFill="1" applyBorder="1" applyAlignment="1">
      <alignment horizontal="right"/>
      <protection/>
    </xf>
    <xf numFmtId="0" fontId="41" fillId="0" borderId="40" xfId="487" applyFont="1" applyFill="1" applyBorder="1" applyAlignment="1">
      <alignment horizontal="left" vertical="center" wrapText="1"/>
      <protection/>
    </xf>
    <xf numFmtId="0" fontId="41" fillId="0" borderId="41" xfId="487" applyFont="1" applyFill="1" applyBorder="1" applyAlignment="1">
      <alignment horizontal="left" vertical="center" wrapText="1"/>
      <protection/>
    </xf>
    <xf numFmtId="0" fontId="41" fillId="0" borderId="40" xfId="485" applyFont="1" applyBorder="1">
      <alignment/>
      <protection/>
    </xf>
    <xf numFmtId="0" fontId="41" fillId="0" borderId="39" xfId="485" applyFont="1" applyBorder="1">
      <alignment/>
      <protection/>
    </xf>
    <xf numFmtId="0" fontId="41" fillId="0" borderId="43" xfId="485" applyFont="1" applyBorder="1" applyAlignment="1">
      <alignment horizontal="center"/>
      <protection/>
    </xf>
    <xf numFmtId="3" fontId="41" fillId="0" borderId="39" xfId="485" applyNumberFormat="1" applyFont="1" applyBorder="1">
      <alignment/>
      <protection/>
    </xf>
    <xf numFmtId="0" fontId="41" fillId="0" borderId="38" xfId="485" applyFont="1" applyBorder="1">
      <alignment/>
      <protection/>
    </xf>
    <xf numFmtId="0" fontId="41" fillId="0" borderId="18" xfId="487" applyFont="1" applyFill="1" applyBorder="1" applyAlignment="1">
      <alignment horizontal="left"/>
      <protection/>
    </xf>
    <xf numFmtId="0" fontId="41" fillId="0" borderId="33" xfId="487" applyFont="1" applyBorder="1" applyAlignment="1">
      <alignment/>
      <protection/>
    </xf>
    <xf numFmtId="1" fontId="41" fillId="0" borderId="21" xfId="487" applyNumberFormat="1" applyFont="1" applyFill="1" applyBorder="1" applyAlignment="1">
      <alignment horizontal="center" vertical="center"/>
      <protection/>
    </xf>
    <xf numFmtId="0" fontId="41" fillId="0" borderId="40" xfId="485" applyFont="1" applyBorder="1" applyAlignment="1">
      <alignment vertical="center"/>
      <protection/>
    </xf>
    <xf numFmtId="0" fontId="41" fillId="0" borderId="40" xfId="295" applyFont="1" applyFill="1" applyBorder="1" applyAlignment="1">
      <alignment horizontal="left" vertical="center"/>
      <protection/>
    </xf>
    <xf numFmtId="0" fontId="41" fillId="0" borderId="34" xfId="295" applyFont="1" applyFill="1" applyBorder="1" applyAlignment="1">
      <alignment horizontal="left" vertical="center"/>
      <protection/>
    </xf>
    <xf numFmtId="0" fontId="41" fillId="0" borderId="34" xfId="295" applyFont="1" applyFill="1" applyBorder="1" applyAlignment="1">
      <alignment horizontal="left" vertical="center" wrapText="1"/>
      <protection/>
    </xf>
    <xf numFmtId="0" fontId="41" fillId="0" borderId="41" xfId="295" applyFont="1" applyFill="1" applyBorder="1" applyAlignment="1">
      <alignment horizontal="left" vertical="center" wrapText="1"/>
      <protection/>
    </xf>
    <xf numFmtId="0" fontId="41" fillId="0" borderId="40" xfId="295" applyFont="1" applyFill="1" applyBorder="1" applyAlignment="1">
      <alignment horizontal="left" vertical="center" wrapText="1"/>
      <protection/>
    </xf>
    <xf numFmtId="0" fontId="41" fillId="0" borderId="36" xfId="295" applyFont="1" applyFill="1" applyBorder="1" applyAlignment="1">
      <alignment horizontal="left" vertical="center" wrapText="1"/>
      <protection/>
    </xf>
    <xf numFmtId="0" fontId="41" fillId="0" borderId="25" xfId="295" applyFont="1" applyFill="1" applyBorder="1" applyAlignment="1">
      <alignment horizontal="left" vertical="center" wrapText="1"/>
      <protection/>
    </xf>
    <xf numFmtId="3" fontId="41" fillId="0" borderId="31" xfId="295" applyNumberFormat="1" applyFont="1" applyFill="1" applyBorder="1" applyAlignment="1">
      <alignment horizontal="right" vertical="center"/>
      <protection/>
    </xf>
    <xf numFmtId="0" fontId="41" fillId="0" borderId="25" xfId="295" applyFont="1" applyBorder="1" applyAlignment="1">
      <alignment horizontal="left"/>
      <protection/>
    </xf>
    <xf numFmtId="1" fontId="41" fillId="0" borderId="17" xfId="295" applyNumberFormat="1" applyFont="1" applyFill="1" applyBorder="1" applyAlignment="1">
      <alignment horizontal="center" vertical="center"/>
      <protection/>
    </xf>
    <xf numFmtId="3" fontId="41" fillId="0" borderId="31" xfId="295" applyNumberFormat="1" applyFont="1" applyFill="1" applyBorder="1" applyAlignment="1">
      <alignment horizontal="right"/>
      <protection/>
    </xf>
    <xf numFmtId="0" fontId="41" fillId="0" borderId="17" xfId="503" applyFont="1" applyBorder="1">
      <alignment/>
      <protection/>
    </xf>
    <xf numFmtId="0" fontId="41" fillId="0" borderId="34" xfId="295" applyFont="1" applyBorder="1" applyAlignment="1">
      <alignment horizontal="left"/>
      <protection/>
    </xf>
    <xf numFmtId="207" fontId="49" fillId="0" borderId="20" xfId="453" applyNumberFormat="1" applyFont="1" applyFill="1" applyBorder="1" applyAlignment="1">
      <alignment vertical="center"/>
      <protection/>
    </xf>
    <xf numFmtId="207" fontId="49" fillId="0" borderId="18" xfId="453" applyNumberFormat="1" applyFont="1" applyFill="1" applyBorder="1" applyAlignment="1">
      <alignment vertical="center"/>
      <protection/>
    </xf>
    <xf numFmtId="0" fontId="50" fillId="0" borderId="27" xfId="453" applyFont="1" applyFill="1" applyBorder="1">
      <alignment/>
      <protection/>
    </xf>
    <xf numFmtId="207" fontId="49" fillId="0" borderId="21" xfId="453" applyNumberFormat="1" applyFont="1" applyFill="1" applyBorder="1" applyAlignment="1">
      <alignment vertical="center"/>
      <protection/>
    </xf>
    <xf numFmtId="0" fontId="50" fillId="0" borderId="13" xfId="496" applyFont="1" applyFill="1" applyBorder="1" applyAlignment="1">
      <alignment horizontal="left" vertical="center" indent="1"/>
      <protection/>
    </xf>
    <xf numFmtId="2" fontId="41" fillId="0" borderId="14" xfId="473" applyNumberFormat="1" applyFont="1" applyFill="1" applyBorder="1" applyAlignment="1">
      <alignment horizontal="center" vertical="center"/>
      <protection/>
    </xf>
    <xf numFmtId="2" fontId="41" fillId="0" borderId="14" xfId="473" applyNumberFormat="1" applyFont="1" applyFill="1" applyBorder="1" applyAlignment="1" applyProtection="1">
      <alignment horizontal="center" vertical="center"/>
      <protection/>
    </xf>
    <xf numFmtId="2" fontId="41" fillId="0" borderId="0" xfId="473" applyNumberFormat="1" applyFont="1" applyFill="1" applyAlignment="1" applyProtection="1">
      <alignment horizontal="center" vertical="center"/>
      <protection/>
    </xf>
    <xf numFmtId="2" fontId="41" fillId="0" borderId="0" xfId="383" applyNumberFormat="1" applyFont="1" applyAlignment="1">
      <alignment horizontal="center" vertical="center"/>
    </xf>
    <xf numFmtId="2" fontId="41" fillId="0" borderId="0" xfId="473" applyNumberFormat="1" applyFont="1" applyAlignment="1">
      <alignment horizontal="center" vertical="center"/>
      <protection/>
    </xf>
    <xf numFmtId="2" fontId="41" fillId="0" borderId="0" xfId="383" applyNumberFormat="1" applyFont="1" applyAlignment="1" quotePrefix="1">
      <alignment horizontal="center" vertical="center"/>
    </xf>
    <xf numFmtId="205" fontId="44" fillId="0" borderId="31" xfId="0" applyNumberFormat="1" applyFont="1" applyBorder="1" applyAlignment="1">
      <alignment horizontal="center"/>
    </xf>
    <xf numFmtId="205" fontId="44" fillId="0" borderId="29" xfId="0" applyNumberFormat="1" applyFont="1" applyBorder="1" applyAlignment="1">
      <alignment horizontal="center"/>
    </xf>
    <xf numFmtId="205" fontId="44" fillId="0" borderId="44" xfId="0" applyNumberFormat="1" applyFont="1" applyBorder="1" applyAlignment="1">
      <alignment horizontal="center"/>
    </xf>
    <xf numFmtId="205" fontId="44" fillId="0" borderId="30" xfId="0" applyNumberFormat="1" applyFont="1" applyBorder="1" applyAlignment="1">
      <alignment horizontal="center"/>
    </xf>
    <xf numFmtId="205" fontId="44" fillId="0" borderId="44" xfId="0" applyNumberFormat="1" applyFont="1" applyFill="1" applyBorder="1" applyAlignment="1">
      <alignment horizontal="center"/>
    </xf>
    <xf numFmtId="11" fontId="44" fillId="0" borderId="17" xfId="0" applyNumberFormat="1" applyFont="1" applyFill="1" applyBorder="1" applyAlignment="1">
      <alignment horizontal="center"/>
    </xf>
    <xf numFmtId="0" fontId="44" fillId="0" borderId="13" xfId="0" applyFont="1" applyFill="1" applyBorder="1" applyAlignment="1">
      <alignment/>
    </xf>
    <xf numFmtId="205" fontId="44" fillId="0" borderId="14" xfId="0" applyNumberFormat="1" applyFont="1" applyFill="1" applyBorder="1" applyAlignment="1">
      <alignment horizontal="center"/>
    </xf>
    <xf numFmtId="11" fontId="44" fillId="0" borderId="13" xfId="0" applyNumberFormat="1" applyFont="1" applyFill="1" applyBorder="1" applyAlignment="1">
      <alignment horizontal="center"/>
    </xf>
    <xf numFmtId="0" fontId="44" fillId="0" borderId="17" xfId="0" applyFont="1" applyFill="1" applyBorder="1" applyAlignment="1">
      <alignment/>
    </xf>
    <xf numFmtId="205" fontId="44" fillId="0" borderId="32" xfId="0" applyNumberFormat="1" applyFont="1" applyFill="1" applyBorder="1" applyAlignment="1">
      <alignment horizontal="center"/>
    </xf>
    <xf numFmtId="0" fontId="44" fillId="0" borderId="15" xfId="0" applyFont="1" applyFill="1" applyBorder="1" applyAlignment="1">
      <alignment/>
    </xf>
    <xf numFmtId="11" fontId="44" fillId="0" borderId="15" xfId="0" applyNumberFormat="1" applyFont="1" applyFill="1" applyBorder="1" applyAlignment="1">
      <alignment horizontal="center"/>
    </xf>
    <xf numFmtId="0" fontId="44" fillId="0" borderId="16" xfId="0" applyFont="1" applyFill="1" applyBorder="1" applyAlignment="1">
      <alignment vertical="center"/>
    </xf>
    <xf numFmtId="0" fontId="44" fillId="0" borderId="26" xfId="0" applyFont="1" applyFill="1" applyBorder="1" applyAlignment="1">
      <alignment vertical="center"/>
    </xf>
    <xf numFmtId="0" fontId="44" fillId="0" borderId="16" xfId="0" applyFont="1" applyFill="1" applyBorder="1" applyAlignment="1">
      <alignment/>
    </xf>
    <xf numFmtId="0" fontId="44" fillId="0" borderId="23" xfId="0" applyFont="1" applyFill="1" applyBorder="1" applyAlignment="1">
      <alignment/>
    </xf>
    <xf numFmtId="0" fontId="44" fillId="0" borderId="25" xfId="0" applyFont="1" applyFill="1" applyBorder="1" applyAlignment="1">
      <alignment/>
    </xf>
    <xf numFmtId="0" fontId="44" fillId="0" borderId="26" xfId="0" applyFont="1" applyFill="1" applyBorder="1" applyAlignment="1">
      <alignment/>
    </xf>
    <xf numFmtId="0" fontId="44" fillId="0" borderId="13" xfId="0" applyFont="1" applyFill="1" applyBorder="1" applyAlignment="1">
      <alignment vertical="center"/>
    </xf>
    <xf numFmtId="1" fontId="44" fillId="0" borderId="0" xfId="497" applyNumberFormat="1" applyFont="1" applyBorder="1" applyAlignment="1">
      <alignment horizontal="center"/>
      <protection/>
    </xf>
    <xf numFmtId="1" fontId="39" fillId="0" borderId="0" xfId="491" applyNumberFormat="1" applyFont="1" applyBorder="1" applyAlignment="1">
      <alignment vertical="center"/>
      <protection/>
    </xf>
    <xf numFmtId="0" fontId="78" fillId="0" borderId="0" xfId="49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49" fontId="39" fillId="0" borderId="0" xfId="453" applyNumberFormat="1" applyFont="1" applyAlignment="1">
      <alignment vertical="center"/>
      <protection/>
    </xf>
    <xf numFmtId="0" fontId="41" fillId="0" borderId="0" xfId="0" applyFont="1" applyAlignment="1">
      <alignment vertical="center"/>
    </xf>
    <xf numFmtId="207" fontId="41" fillId="0" borderId="0" xfId="0" applyNumberFormat="1" applyFont="1" applyAlignment="1">
      <alignment vertical="center"/>
    </xf>
    <xf numFmtId="0" fontId="42" fillId="0" borderId="22" xfId="0" applyFont="1" applyBorder="1" applyAlignment="1">
      <alignment horizontal="center" vertical="center"/>
    </xf>
    <xf numFmtId="0" fontId="42" fillId="0" borderId="22" xfId="0" applyFont="1" applyBorder="1" applyAlignment="1">
      <alignment vertical="center"/>
    </xf>
    <xf numFmtId="207" fontId="42" fillId="0" borderId="22" xfId="0" applyNumberFormat="1" applyFont="1" applyBorder="1" applyAlignment="1">
      <alignment vertical="center"/>
    </xf>
    <xf numFmtId="1" fontId="41" fillId="0" borderId="0" xfId="0" applyNumberFormat="1" applyFont="1" applyAlignment="1">
      <alignment horizontal="center" vertical="center"/>
    </xf>
    <xf numFmtId="1" fontId="41" fillId="0" borderId="0" xfId="488" applyNumberFormat="1" applyFont="1" applyBorder="1" applyAlignment="1" applyProtection="1">
      <alignment horizontal="center" vertical="center"/>
      <protection/>
    </xf>
    <xf numFmtId="1" fontId="42" fillId="0" borderId="22" xfId="0" applyNumberFormat="1" applyFont="1" applyBorder="1" applyAlignment="1">
      <alignment horizontal="center" vertical="center"/>
    </xf>
    <xf numFmtId="1" fontId="41" fillId="0" borderId="32" xfId="0" applyNumberFormat="1" applyFont="1" applyBorder="1" applyAlignment="1">
      <alignment horizontal="center" vertical="center"/>
    </xf>
    <xf numFmtId="4" fontId="88" fillId="0" borderId="0" xfId="0" applyNumberFormat="1" applyFont="1" applyAlignment="1">
      <alignment/>
    </xf>
    <xf numFmtId="0" fontId="42" fillId="0" borderId="14" xfId="492" applyFont="1" applyFill="1" applyBorder="1" applyAlignment="1">
      <alignment horizontal="center" vertical="center" wrapText="1"/>
      <protection/>
    </xf>
    <xf numFmtId="0" fontId="42" fillId="0" borderId="22" xfId="492" applyFont="1" applyFill="1" applyBorder="1" applyAlignment="1">
      <alignment horizontal="center" vertical="center" wrapText="1"/>
      <protection/>
    </xf>
    <xf numFmtId="0" fontId="47" fillId="0" borderId="0" xfId="492" applyFont="1" applyFill="1" applyAlignment="1">
      <alignment horizontal="left" vertical="center"/>
      <protection/>
    </xf>
    <xf numFmtId="0" fontId="44" fillId="0" borderId="0" xfId="492" applyFont="1" applyFill="1" applyAlignment="1">
      <alignment horizontal="center" vertical="center"/>
      <protection/>
    </xf>
    <xf numFmtId="0" fontId="71" fillId="0" borderId="0" xfId="492" applyFont="1" applyFill="1" applyAlignment="1">
      <alignment horizontal="left" vertical="center"/>
      <protection/>
    </xf>
    <xf numFmtId="4" fontId="44" fillId="0" borderId="0" xfId="492" applyNumberFormat="1" applyFont="1" applyFill="1" applyAlignment="1">
      <alignment horizontal="center" vertical="center"/>
      <protection/>
    </xf>
    <xf numFmtId="4" fontId="42" fillId="0" borderId="14" xfId="371" applyNumberFormat="1" applyFont="1" applyFill="1" applyBorder="1" applyAlignment="1">
      <alignment vertical="center"/>
    </xf>
    <xf numFmtId="4" fontId="42" fillId="0" borderId="22" xfId="371" applyNumberFormat="1" applyFont="1" applyFill="1" applyBorder="1" applyAlignment="1">
      <alignment vertical="center"/>
    </xf>
    <xf numFmtId="0" fontId="47" fillId="0" borderId="0" xfId="493" applyFont="1" applyFill="1" applyAlignment="1">
      <alignment vertical="center"/>
      <protection/>
    </xf>
    <xf numFmtId="205" fontId="42" fillId="0" borderId="16" xfId="453" applyNumberFormat="1" applyFont="1" applyFill="1" applyBorder="1" applyAlignment="1">
      <alignment horizontal="center" vertical="center"/>
      <protection/>
    </xf>
    <xf numFmtId="0" fontId="39" fillId="0" borderId="0" xfId="491" applyFont="1" applyBorder="1" applyAlignment="1">
      <alignment horizontal="center" vertical="center"/>
      <protection/>
    </xf>
    <xf numFmtId="0" fontId="47" fillId="0" borderId="0" xfId="489" applyFont="1" applyBorder="1" applyAlignment="1">
      <alignment vertical="center"/>
      <protection/>
    </xf>
    <xf numFmtId="4" fontId="41" fillId="0" borderId="28" xfId="295" applyNumberFormat="1" applyFont="1" applyFill="1" applyBorder="1" applyAlignment="1">
      <alignment horizontal="center" vertical="center"/>
      <protection/>
    </xf>
    <xf numFmtId="4" fontId="41" fillId="0" borderId="41" xfId="295" applyNumberFormat="1" applyFont="1" applyFill="1" applyBorder="1" applyAlignment="1">
      <alignment horizontal="center" vertical="center"/>
      <protection/>
    </xf>
    <xf numFmtId="203" fontId="49" fillId="0" borderId="22" xfId="500" applyNumberFormat="1" applyFont="1" applyBorder="1" applyAlignment="1" applyProtection="1">
      <alignment vertical="center"/>
      <protection/>
    </xf>
    <xf numFmtId="0" fontId="42" fillId="24" borderId="22" xfId="500" applyFont="1" applyFill="1" applyBorder="1" applyAlignment="1" applyProtection="1">
      <alignment vertical="center"/>
      <protection/>
    </xf>
    <xf numFmtId="0" fontId="42" fillId="24" borderId="22" xfId="500" applyFont="1" applyFill="1" applyBorder="1" applyAlignment="1" applyProtection="1">
      <alignment/>
      <protection/>
    </xf>
    <xf numFmtId="0" fontId="42" fillId="24" borderId="22" xfId="500" applyFont="1" applyFill="1" applyBorder="1" applyAlignment="1">
      <alignment/>
      <protection/>
    </xf>
    <xf numFmtId="0" fontId="39" fillId="0" borderId="32" xfId="495" applyFont="1" applyBorder="1" applyAlignment="1">
      <alignment vertical="center"/>
      <protection/>
    </xf>
    <xf numFmtId="0" fontId="42" fillId="0" borderId="44" xfId="495" applyFont="1" applyBorder="1" applyAlignment="1">
      <alignment vertical="center"/>
      <protection/>
    </xf>
    <xf numFmtId="49" fontId="41" fillId="0" borderId="25" xfId="495" applyNumberFormat="1" applyFont="1" applyBorder="1" applyAlignment="1">
      <alignment horizontal="left" vertical="center"/>
      <protection/>
    </xf>
    <xf numFmtId="3" fontId="41" fillId="0" borderId="32" xfId="399" applyNumberFormat="1" applyFont="1" applyBorder="1" applyAlignment="1">
      <alignment horizontal="right" vertical="center" indent="2"/>
    </xf>
    <xf numFmtId="3" fontId="41" fillId="0" borderId="17" xfId="399" applyNumberFormat="1" applyFont="1" applyBorder="1" applyAlignment="1">
      <alignment horizontal="right" vertical="center" indent="2"/>
    </xf>
    <xf numFmtId="0" fontId="41" fillId="0" borderId="15" xfId="495" applyFont="1" applyBorder="1" applyAlignment="1">
      <alignment vertical="center"/>
      <protection/>
    </xf>
    <xf numFmtId="0" fontId="41" fillId="0" borderId="17" xfId="495" applyFont="1" applyBorder="1" applyAlignment="1">
      <alignment vertical="center"/>
      <protection/>
    </xf>
    <xf numFmtId="0" fontId="39" fillId="0" borderId="0" xfId="501" applyFont="1" applyAlignment="1">
      <alignment vertical="center"/>
      <protection/>
    </xf>
    <xf numFmtId="0" fontId="49" fillId="0" borderId="44" xfId="501" applyFont="1" applyBorder="1" applyAlignment="1">
      <alignment vertical="center"/>
      <protection/>
    </xf>
    <xf numFmtId="0" fontId="42" fillId="0" borderId="16" xfId="501" applyFont="1" applyBorder="1" applyAlignment="1">
      <alignment vertical="center"/>
      <protection/>
    </xf>
    <xf numFmtId="0" fontId="42" fillId="0" borderId="44" xfId="501" applyFont="1" applyBorder="1" applyAlignment="1">
      <alignment horizontal="center" vertical="center"/>
      <protection/>
    </xf>
    <xf numFmtId="0" fontId="42" fillId="0" borderId="16" xfId="501" applyFont="1" applyBorder="1" applyAlignment="1">
      <alignment horizontal="center" vertical="center"/>
      <protection/>
    </xf>
    <xf numFmtId="0" fontId="39" fillId="0" borderId="0" xfId="502" applyFont="1" applyAlignment="1">
      <alignment/>
      <protection/>
    </xf>
    <xf numFmtId="0" fontId="51" fillId="0" borderId="0" xfId="502" applyFont="1" applyAlignment="1">
      <alignment/>
      <protection/>
    </xf>
    <xf numFmtId="0" fontId="42" fillId="0" borderId="13" xfId="502" applyFont="1" applyFill="1" applyBorder="1" applyAlignment="1">
      <alignment vertical="center"/>
      <protection/>
    </xf>
    <xf numFmtId="0" fontId="42" fillId="0" borderId="29" xfId="502" applyFont="1" applyFill="1" applyBorder="1" applyAlignment="1">
      <alignment vertical="center"/>
      <protection/>
    </xf>
    <xf numFmtId="0" fontId="42" fillId="0" borderId="44" xfId="502" applyFont="1" applyFill="1" applyBorder="1" applyAlignment="1">
      <alignment vertical="center"/>
      <protection/>
    </xf>
    <xf numFmtId="0" fontId="42" fillId="0" borderId="26" xfId="502" applyFont="1" applyFill="1" applyBorder="1" applyAlignment="1">
      <alignment vertical="center"/>
      <protection/>
    </xf>
    <xf numFmtId="2" fontId="42" fillId="0" borderId="44" xfId="502" applyNumberFormat="1" applyFont="1" applyFill="1" applyBorder="1" applyAlignment="1">
      <alignment vertical="center"/>
      <protection/>
    </xf>
    <xf numFmtId="2" fontId="42" fillId="0" borderId="26" xfId="502" applyNumberFormat="1" applyFont="1" applyFill="1" applyBorder="1" applyAlignment="1">
      <alignment vertical="center"/>
      <protection/>
    </xf>
    <xf numFmtId="1" fontId="42" fillId="0" borderId="16" xfId="502" applyNumberFormat="1" applyFont="1" applyFill="1" applyBorder="1" applyAlignment="1">
      <alignment horizontal="center" vertical="center"/>
      <protection/>
    </xf>
    <xf numFmtId="0" fontId="41" fillId="0" borderId="30" xfId="487" applyFont="1" applyFill="1" applyBorder="1" applyAlignment="1">
      <alignment horizontal="left"/>
      <protection/>
    </xf>
    <xf numFmtId="0" fontId="41" fillId="0" borderId="35" xfId="487" applyFont="1" applyFill="1" applyBorder="1" applyAlignment="1">
      <alignment horizontal="left"/>
      <protection/>
    </xf>
    <xf numFmtId="0" fontId="41" fillId="0" borderId="20" xfId="487" applyFont="1" applyFill="1" applyBorder="1" applyAlignment="1">
      <alignment horizontal="left" vertical="center" wrapText="1"/>
      <protection/>
    </xf>
    <xf numFmtId="0" fontId="41" fillId="0" borderId="20" xfId="485" applyFont="1" applyBorder="1" applyAlignment="1">
      <alignment vertical="center"/>
      <protection/>
    </xf>
    <xf numFmtId="49" fontId="42" fillId="0" borderId="29" xfId="453" applyNumberFormat="1" applyFont="1" applyFill="1" applyBorder="1" applyAlignment="1">
      <alignment vertical="center"/>
      <protection/>
    </xf>
    <xf numFmtId="0" fontId="42" fillId="0" borderId="29" xfId="453" applyFont="1" applyBorder="1" applyAlignment="1">
      <alignment vertical="center"/>
      <protection/>
    </xf>
    <xf numFmtId="207" fontId="42" fillId="0" borderId="16" xfId="453" applyNumberFormat="1" applyFont="1" applyFill="1" applyBorder="1" applyAlignment="1">
      <alignment horizontal="center" vertical="center"/>
      <protection/>
    </xf>
    <xf numFmtId="49" fontId="42" fillId="0" borderId="16" xfId="453" applyNumberFormat="1" applyFont="1" applyFill="1" applyBorder="1" applyAlignment="1">
      <alignment horizontal="left" vertical="center" wrapText="1"/>
      <protection/>
    </xf>
    <xf numFmtId="0" fontId="39" fillId="0" borderId="0" xfId="496" applyFont="1" applyAlignment="1">
      <alignment vertical="center"/>
      <protection/>
    </xf>
    <xf numFmtId="0" fontId="49" fillId="0" borderId="13" xfId="496" applyFont="1" applyBorder="1" applyAlignment="1">
      <alignment vertical="center"/>
      <protection/>
    </xf>
    <xf numFmtId="0" fontId="49" fillId="0" borderId="44" xfId="496" applyFont="1" applyBorder="1" applyAlignment="1">
      <alignment vertical="center"/>
      <protection/>
    </xf>
    <xf numFmtId="0" fontId="47" fillId="0" borderId="13" xfId="497" applyFont="1" applyFill="1" applyBorder="1" applyAlignment="1">
      <alignment vertical="center"/>
      <protection/>
    </xf>
    <xf numFmtId="0" fontId="47" fillId="0" borderId="13" xfId="497" applyFont="1" applyBorder="1" applyAlignment="1">
      <alignment vertical="center"/>
      <protection/>
    </xf>
    <xf numFmtId="207" fontId="47" fillId="0" borderId="13" xfId="497" applyNumberFormat="1" applyFont="1" applyFill="1" applyBorder="1" applyAlignment="1">
      <alignment vertical="center"/>
      <protection/>
    </xf>
    <xf numFmtId="0" fontId="47" fillId="0" borderId="44" xfId="497" applyFont="1" applyBorder="1" applyAlignment="1">
      <alignment/>
      <protection/>
    </xf>
    <xf numFmtId="0" fontId="39" fillId="0" borderId="0" xfId="491" applyFont="1" applyBorder="1" applyAlignment="1">
      <alignment horizontal="left" vertical="center"/>
      <protection/>
    </xf>
    <xf numFmtId="0" fontId="0" fillId="0" borderId="26" xfId="0" applyBorder="1" applyAlignment="1">
      <alignment/>
    </xf>
    <xf numFmtId="0" fontId="47" fillId="24" borderId="22" xfId="489" applyFont="1" applyFill="1" applyBorder="1" applyAlignment="1" applyProtection="1">
      <alignment vertical="center"/>
      <protection/>
    </xf>
    <xf numFmtId="0" fontId="39" fillId="0" borderId="0" xfId="489" applyFont="1" applyAlignment="1" applyProtection="1">
      <alignment vertical="center"/>
      <protection/>
    </xf>
    <xf numFmtId="0" fontId="39" fillId="0" borderId="0" xfId="473" applyFont="1" applyFill="1" applyAlignment="1">
      <alignment vertical="center"/>
      <protection/>
    </xf>
    <xf numFmtId="0" fontId="42" fillId="0" borderId="14" xfId="473" applyFont="1" applyFill="1" applyBorder="1" applyAlignment="1">
      <alignment vertical="center" shrinkToFit="1"/>
      <protection/>
    </xf>
    <xf numFmtId="0" fontId="42" fillId="0" borderId="0" xfId="473" applyFont="1" applyFill="1" applyAlignment="1">
      <alignment vertical="center" shrinkToFit="1"/>
      <protection/>
    </xf>
    <xf numFmtId="0" fontId="42" fillId="0" borderId="32" xfId="473" applyFont="1" applyFill="1" applyBorder="1" applyAlignment="1">
      <alignment vertical="center" shrinkToFit="1"/>
      <protection/>
    </xf>
    <xf numFmtId="3" fontId="42" fillId="0" borderId="22" xfId="498" applyNumberFormat="1" applyFont="1" applyFill="1" applyBorder="1" applyAlignment="1">
      <alignment vertical="center"/>
      <protection/>
    </xf>
    <xf numFmtId="1" fontId="42" fillId="0" borderId="22" xfId="383" applyNumberFormat="1" applyFont="1" applyBorder="1" applyAlignment="1">
      <alignment vertical="center"/>
    </xf>
    <xf numFmtId="1" fontId="42" fillId="0" borderId="22" xfId="383" applyNumberFormat="1" applyFont="1" applyBorder="1" applyAlignment="1" quotePrefix="1">
      <alignment vertical="center"/>
    </xf>
    <xf numFmtId="0" fontId="39" fillId="0" borderId="0" xfId="473" applyFont="1" applyFill="1" applyAlignment="1">
      <alignment/>
      <protection/>
    </xf>
    <xf numFmtId="0" fontId="42" fillId="0" borderId="14" xfId="473" applyFont="1" applyFill="1" applyBorder="1" applyAlignment="1">
      <alignment/>
      <protection/>
    </xf>
    <xf numFmtId="3" fontId="42" fillId="0" borderId="22" xfId="498" applyNumberFormat="1" applyFont="1" applyFill="1" applyBorder="1" applyAlignment="1">
      <alignment/>
      <protection/>
    </xf>
    <xf numFmtId="2" fontId="39" fillId="0" borderId="0" xfId="391" applyNumberFormat="1" applyFont="1" applyBorder="1" applyAlignment="1" applyProtection="1">
      <alignment vertical="center"/>
      <protection/>
    </xf>
    <xf numFmtId="0" fontId="42" fillId="24" borderId="14" xfId="488" applyFont="1" applyFill="1" applyBorder="1" applyAlignment="1" applyProtection="1">
      <alignment vertical="center"/>
      <protection/>
    </xf>
    <xf numFmtId="0" fontId="42" fillId="24" borderId="32" xfId="488" applyFont="1" applyFill="1" applyBorder="1" applyAlignment="1" applyProtection="1">
      <alignment vertical="center"/>
      <protection/>
    </xf>
    <xf numFmtId="43" fontId="42" fillId="24" borderId="22" xfId="391" applyFont="1" applyFill="1" applyBorder="1" applyAlignment="1" applyProtection="1">
      <alignment vertical="center"/>
      <protection/>
    </xf>
    <xf numFmtId="2" fontId="42" fillId="24" borderId="22" xfId="391" applyNumberFormat="1" applyFont="1" applyFill="1" applyBorder="1" applyAlignment="1" applyProtection="1">
      <alignment vertical="center"/>
      <protection/>
    </xf>
    <xf numFmtId="0" fontId="47" fillId="24" borderId="22" xfId="488" applyFont="1" applyFill="1" applyBorder="1" applyAlignment="1" applyProtection="1">
      <alignment horizontal="left" vertical="center"/>
      <protection/>
    </xf>
    <xf numFmtId="1" fontId="42" fillId="0" borderId="22" xfId="391" applyNumberFormat="1" applyFont="1" applyBorder="1" applyAlignment="1" applyProtection="1">
      <alignment horizontal="left" vertical="center"/>
      <protection/>
    </xf>
    <xf numFmtId="43" fontId="42" fillId="24" borderId="22" xfId="391" applyFont="1" applyFill="1" applyBorder="1" applyAlignment="1" applyProtection="1">
      <alignment horizontal="left" vertical="center"/>
      <protection/>
    </xf>
    <xf numFmtId="2" fontId="42" fillId="24" borderId="22" xfId="391" applyNumberFormat="1" applyFont="1" applyFill="1" applyBorder="1" applyAlignment="1" applyProtection="1">
      <alignment horizontal="left" vertical="center"/>
      <protection/>
    </xf>
    <xf numFmtId="0" fontId="39" fillId="0" borderId="0" xfId="492" applyFont="1" applyAlignment="1">
      <alignment vertical="center"/>
      <protection/>
    </xf>
    <xf numFmtId="0" fontId="81" fillId="0" borderId="22" xfId="492" applyFont="1" applyBorder="1" applyAlignment="1">
      <alignment vertical="center"/>
      <protection/>
    </xf>
    <xf numFmtId="0" fontId="42" fillId="0" borderId="14" xfId="492" applyFont="1" applyBorder="1" applyAlignment="1">
      <alignment vertical="center"/>
      <protection/>
    </xf>
    <xf numFmtId="0" fontId="42" fillId="0" borderId="0" xfId="492" applyFont="1" applyBorder="1" applyAlignment="1">
      <alignment vertical="center"/>
      <protection/>
    </xf>
    <xf numFmtId="0" fontId="42" fillId="0" borderId="32" xfId="492" applyFont="1" applyBorder="1" applyAlignment="1">
      <alignment vertical="center"/>
      <protection/>
    </xf>
  </cellXfs>
  <cellStyles count="639">
    <cellStyle name="Normal" xfId="0"/>
    <cellStyle name="20% - Accent1" xfId="15"/>
    <cellStyle name="20% - Accent1 2" xfId="16"/>
    <cellStyle name="20% - Accent1_07_Economic 54 (6 Months)" xfId="17"/>
    <cellStyle name="20% - Accent2" xfId="18"/>
    <cellStyle name="20% - Accent2 2" xfId="19"/>
    <cellStyle name="20% - Accent2_07_Economic 54 (6 Months)" xfId="20"/>
    <cellStyle name="20% - Accent3" xfId="21"/>
    <cellStyle name="20% - Accent3 2" xfId="22"/>
    <cellStyle name="20% - Accent3_07_Economic 54 (6 Months)" xfId="23"/>
    <cellStyle name="20% - Accent4" xfId="24"/>
    <cellStyle name="20% - Accent4 2" xfId="25"/>
    <cellStyle name="20% - Accent4_07_Economic 54 (6 Months)" xfId="26"/>
    <cellStyle name="20% - Accent5" xfId="27"/>
    <cellStyle name="20% - Accent6" xfId="28"/>
    <cellStyle name="20% - Accent6 2" xfId="29"/>
    <cellStyle name="20% - Accent6_07_Economic 54 (6 Months)" xfId="30"/>
    <cellStyle name="20% - ส่วนที่ถูกเน้น1" xfId="31"/>
    <cellStyle name="20% - ส่วนที่ถูกเน้น1 2" xfId="32"/>
    <cellStyle name="20% - ส่วนที่ถูกเน้น1 2 2" xfId="33"/>
    <cellStyle name="20% - ส่วนที่ถูกเน้น1 2 3" xfId="34"/>
    <cellStyle name="20% - ส่วนที่ถูกเน้น1 2 4" xfId="35"/>
    <cellStyle name="20% - ส่วนที่ถูกเน้น1 2_03_environment" xfId="36"/>
    <cellStyle name="20% - ส่วนที่ถูกเน้น1 3" xfId="37"/>
    <cellStyle name="20% - ส่วนที่ถูกเน้น1 3 2" xfId="38"/>
    <cellStyle name="20% - ส่วนที่ถูกเน้น1 4" xfId="39"/>
    <cellStyle name="20% - ส่วนที่ถูกเน้น1 4 2" xfId="40"/>
    <cellStyle name="20% - ส่วนที่ถูกเน้น2" xfId="41"/>
    <cellStyle name="20% - ส่วนที่ถูกเน้น2 2" xfId="42"/>
    <cellStyle name="20% - ส่วนที่ถูกเน้น2 2 2" xfId="43"/>
    <cellStyle name="20% - ส่วนที่ถูกเน้น2 2 3" xfId="44"/>
    <cellStyle name="20% - ส่วนที่ถูกเน้น2 2 4" xfId="45"/>
    <cellStyle name="20% - ส่วนที่ถูกเน้น2 2_03_environment" xfId="46"/>
    <cellStyle name="20% - ส่วนที่ถูกเน้น2 3" xfId="47"/>
    <cellStyle name="20% - ส่วนที่ถูกเน้น2 3 2" xfId="48"/>
    <cellStyle name="20% - ส่วนที่ถูกเน้น2 4" xfId="49"/>
    <cellStyle name="20% - ส่วนที่ถูกเน้น2 4 2" xfId="50"/>
    <cellStyle name="20% - ส่วนที่ถูกเน้น3" xfId="51"/>
    <cellStyle name="20% - ส่วนที่ถูกเน้น3 2" xfId="52"/>
    <cellStyle name="20% - ส่วนที่ถูกเน้น3 2 2" xfId="53"/>
    <cellStyle name="20% - ส่วนที่ถูกเน้น3 2 3" xfId="54"/>
    <cellStyle name="20% - ส่วนที่ถูกเน้น3 2 4" xfId="55"/>
    <cellStyle name="20% - ส่วนที่ถูกเน้น3 2_03_environment" xfId="56"/>
    <cellStyle name="20% - ส่วนที่ถูกเน้น3 3" xfId="57"/>
    <cellStyle name="20% - ส่วนที่ถูกเน้น3 3 2" xfId="58"/>
    <cellStyle name="20% - ส่วนที่ถูกเน้น3 4" xfId="59"/>
    <cellStyle name="20% - ส่วนที่ถูกเน้น3 4 2" xfId="60"/>
    <cellStyle name="20% - ส่วนที่ถูกเน้น4" xfId="61"/>
    <cellStyle name="20% - ส่วนที่ถูกเน้น4 2" xfId="62"/>
    <cellStyle name="20% - ส่วนที่ถูกเน้น4 2 2" xfId="63"/>
    <cellStyle name="20% - ส่วนที่ถูกเน้น4 2 3" xfId="64"/>
    <cellStyle name="20% - ส่วนที่ถูกเน้น4 2 4" xfId="65"/>
    <cellStyle name="20% - ส่วนที่ถูกเน้น4 2_03_environment" xfId="66"/>
    <cellStyle name="20% - ส่วนที่ถูกเน้น4 3" xfId="67"/>
    <cellStyle name="20% - ส่วนที่ถูกเน้น4 3 2" xfId="68"/>
    <cellStyle name="20% - ส่วนที่ถูกเน้น4 4" xfId="69"/>
    <cellStyle name="20% - ส่วนที่ถูกเน้น4 4 2" xfId="70"/>
    <cellStyle name="20% - ส่วนที่ถูกเน้น5" xfId="71"/>
    <cellStyle name="20% - ส่วนที่ถูกเน้น5 2" xfId="72"/>
    <cellStyle name="20% - ส่วนที่ถูกเน้น5 2 2" xfId="73"/>
    <cellStyle name="20% - ส่วนที่ถูกเน้น5 2 3" xfId="74"/>
    <cellStyle name="20% - ส่วนที่ถูกเน้น5 2 4" xfId="75"/>
    <cellStyle name="20% - ส่วนที่ถูกเน้น5 2_03_environment" xfId="76"/>
    <cellStyle name="20% - ส่วนที่ถูกเน้น5 3" xfId="77"/>
    <cellStyle name="20% - ส่วนที่ถูกเน้น5 3 2" xfId="78"/>
    <cellStyle name="20% - ส่วนที่ถูกเน้น5 4" xfId="79"/>
    <cellStyle name="20% - ส่วนที่ถูกเน้น5 4 2" xfId="80"/>
    <cellStyle name="20% - ส่วนที่ถูกเน้น6" xfId="81"/>
    <cellStyle name="20% - ส่วนที่ถูกเน้น6 2" xfId="82"/>
    <cellStyle name="20% - ส่วนที่ถูกเน้น6 2 2" xfId="83"/>
    <cellStyle name="20% - ส่วนที่ถูกเน้น6 2 3" xfId="84"/>
    <cellStyle name="20% - ส่วนที่ถูกเน้น6 2 4" xfId="85"/>
    <cellStyle name="20% - ส่วนที่ถูกเน้น6 2_03_environment" xfId="86"/>
    <cellStyle name="20% - ส่วนที่ถูกเน้น6 3" xfId="87"/>
    <cellStyle name="20% - ส่วนที่ถูกเน้น6 3 2" xfId="88"/>
    <cellStyle name="20% - ส่วนที่ถูกเน้น6 4" xfId="89"/>
    <cellStyle name="20% - ส่วนที่ถูกเน้น6 4 2" xfId="90"/>
    <cellStyle name="40% - Accent1" xfId="91"/>
    <cellStyle name="40% - Accent1 2" xfId="92"/>
    <cellStyle name="40% - Accent1_07_Economic 54 (6 Months)" xfId="93"/>
    <cellStyle name="40% - Accent2" xfId="94"/>
    <cellStyle name="40% - Accent3" xfId="95"/>
    <cellStyle name="40% - Accent3 2" xfId="96"/>
    <cellStyle name="40% - Accent3_07_Economic 54 (6 Months)" xfId="97"/>
    <cellStyle name="40% - Accent4" xfId="98"/>
    <cellStyle name="40% - Accent4 2" xfId="99"/>
    <cellStyle name="40% - Accent4_07_Economic 54 (6 Months)" xfId="100"/>
    <cellStyle name="40% - Accent5" xfId="101"/>
    <cellStyle name="40% - Accent6" xfId="102"/>
    <cellStyle name="40% - Accent6 2" xfId="103"/>
    <cellStyle name="40% - Accent6_07_Economic 54 (6 Months)" xfId="104"/>
    <cellStyle name="40% - ส่วนที่ถูกเน้น1" xfId="105"/>
    <cellStyle name="40% - ส่วนที่ถูกเน้น1 2" xfId="106"/>
    <cellStyle name="40% - ส่วนที่ถูกเน้น1 2 2" xfId="107"/>
    <cellStyle name="40% - ส่วนที่ถูกเน้น1 2 3" xfId="108"/>
    <cellStyle name="40% - ส่วนที่ถูกเน้น1 2 4" xfId="109"/>
    <cellStyle name="40% - ส่วนที่ถูกเน้น1 2_03_environment" xfId="110"/>
    <cellStyle name="40% - ส่วนที่ถูกเน้น1 3" xfId="111"/>
    <cellStyle name="40% - ส่วนที่ถูกเน้น1 3 2" xfId="112"/>
    <cellStyle name="40% - ส่วนที่ถูกเน้น1 4" xfId="113"/>
    <cellStyle name="40% - ส่วนที่ถูกเน้น1 4 2" xfId="114"/>
    <cellStyle name="40% - ส่วนที่ถูกเน้น2" xfId="115"/>
    <cellStyle name="40% - ส่วนที่ถูกเน้น2 2" xfId="116"/>
    <cellStyle name="40% - ส่วนที่ถูกเน้น2 2 2" xfId="117"/>
    <cellStyle name="40% - ส่วนที่ถูกเน้น2 2 3" xfId="118"/>
    <cellStyle name="40% - ส่วนที่ถูกเน้น2 2 4" xfId="119"/>
    <cellStyle name="40% - ส่วนที่ถูกเน้น2 2_03_environment" xfId="120"/>
    <cellStyle name="40% - ส่วนที่ถูกเน้น2 3" xfId="121"/>
    <cellStyle name="40% - ส่วนที่ถูกเน้น2 3 2" xfId="122"/>
    <cellStyle name="40% - ส่วนที่ถูกเน้น2 4" xfId="123"/>
    <cellStyle name="40% - ส่วนที่ถูกเน้น2 4 2" xfId="124"/>
    <cellStyle name="40% - ส่วนที่ถูกเน้น3" xfId="125"/>
    <cellStyle name="40% - ส่วนที่ถูกเน้น3 2" xfId="126"/>
    <cellStyle name="40% - ส่วนที่ถูกเน้น3 2 2" xfId="127"/>
    <cellStyle name="40% - ส่วนที่ถูกเน้น3 2 3" xfId="128"/>
    <cellStyle name="40% - ส่วนที่ถูกเน้น3 2 4" xfId="129"/>
    <cellStyle name="40% - ส่วนที่ถูกเน้น3 2_03_environment" xfId="130"/>
    <cellStyle name="40% - ส่วนที่ถูกเน้น3 3" xfId="131"/>
    <cellStyle name="40% - ส่วนที่ถูกเน้น3 3 2" xfId="132"/>
    <cellStyle name="40% - ส่วนที่ถูกเน้น3 4" xfId="133"/>
    <cellStyle name="40% - ส่วนที่ถูกเน้น3 4 2" xfId="134"/>
    <cellStyle name="40% - ส่วนที่ถูกเน้น4" xfId="135"/>
    <cellStyle name="40% - ส่วนที่ถูกเน้น4 2" xfId="136"/>
    <cellStyle name="40% - ส่วนที่ถูกเน้น4 2 2" xfId="137"/>
    <cellStyle name="40% - ส่วนที่ถูกเน้น4 2 3" xfId="138"/>
    <cellStyle name="40% - ส่วนที่ถูกเน้น4 2 4" xfId="139"/>
    <cellStyle name="40% - ส่วนที่ถูกเน้น4 2_03_environment" xfId="140"/>
    <cellStyle name="40% - ส่วนที่ถูกเน้น4 3" xfId="141"/>
    <cellStyle name="40% - ส่วนที่ถูกเน้น4 3 2" xfId="142"/>
    <cellStyle name="40% - ส่วนที่ถูกเน้น4 4" xfId="143"/>
    <cellStyle name="40% - ส่วนที่ถูกเน้น4 4 2" xfId="144"/>
    <cellStyle name="40% - ส่วนที่ถูกเน้น5" xfId="145"/>
    <cellStyle name="40% - ส่วนที่ถูกเน้น5 2" xfId="146"/>
    <cellStyle name="40% - ส่วนที่ถูกเน้น5 2 2" xfId="147"/>
    <cellStyle name="40% - ส่วนที่ถูกเน้น5 2 3" xfId="148"/>
    <cellStyle name="40% - ส่วนที่ถูกเน้น5 2 4" xfId="149"/>
    <cellStyle name="40% - ส่วนที่ถูกเน้น5 2_03_environment" xfId="150"/>
    <cellStyle name="40% - ส่วนที่ถูกเน้น5 3" xfId="151"/>
    <cellStyle name="40% - ส่วนที่ถูกเน้น5 3 2" xfId="152"/>
    <cellStyle name="40% - ส่วนที่ถูกเน้น5 4" xfId="153"/>
    <cellStyle name="40% - ส่วนที่ถูกเน้น5 4 2" xfId="154"/>
    <cellStyle name="40% - ส่วนที่ถูกเน้น6" xfId="155"/>
    <cellStyle name="40% - ส่วนที่ถูกเน้น6 2" xfId="156"/>
    <cellStyle name="40% - ส่วนที่ถูกเน้น6 2 2" xfId="157"/>
    <cellStyle name="40% - ส่วนที่ถูกเน้น6 2 3" xfId="158"/>
    <cellStyle name="40% - ส่วนที่ถูกเน้น6 2 4" xfId="159"/>
    <cellStyle name="40% - ส่วนที่ถูกเน้น6 2_03_environment" xfId="160"/>
    <cellStyle name="40% - ส่วนที่ถูกเน้น6 3" xfId="161"/>
    <cellStyle name="40% - ส่วนที่ถูกเน้น6 3 2" xfId="162"/>
    <cellStyle name="40% - ส่วนที่ถูกเน้น6 4" xfId="163"/>
    <cellStyle name="40% - ส่วนที่ถูกเน้น6 4 2" xfId="164"/>
    <cellStyle name="60% - Accent1" xfId="165"/>
    <cellStyle name="60% - Accent1 2" xfId="166"/>
    <cellStyle name="60% - Accent1_07_Economic 54 (6 Months)" xfId="167"/>
    <cellStyle name="60% - Accent2" xfId="168"/>
    <cellStyle name="60% - Accent3" xfId="169"/>
    <cellStyle name="60% - Accent3 2" xfId="170"/>
    <cellStyle name="60% - Accent3_07_Economic 54 (6 Months)" xfId="171"/>
    <cellStyle name="60% - Accent4" xfId="172"/>
    <cellStyle name="60% - Accent4 2" xfId="173"/>
    <cellStyle name="60% - Accent4_07_Economic 54 (6 Months)" xfId="174"/>
    <cellStyle name="60% - Accent5" xfId="175"/>
    <cellStyle name="60% - Accent6" xfId="176"/>
    <cellStyle name="60% - Accent6 2" xfId="177"/>
    <cellStyle name="60% - Accent6_07_Economic 54 (6 Months)" xfId="178"/>
    <cellStyle name="60% - ส่วนที่ถูกเน้น1" xfId="179"/>
    <cellStyle name="60% - ส่วนที่ถูกเน้น1 2" xfId="180"/>
    <cellStyle name="60% - ส่วนที่ถูกเน้น1 2 2" xfId="181"/>
    <cellStyle name="60% - ส่วนที่ถูกเน้น1 2 3" xfId="182"/>
    <cellStyle name="60% - ส่วนที่ถูกเน้น1 2 4" xfId="183"/>
    <cellStyle name="60% - ส่วนที่ถูกเน้น1 2_03_environment" xfId="184"/>
    <cellStyle name="60% - ส่วนที่ถูกเน้น1 3" xfId="185"/>
    <cellStyle name="60% - ส่วนที่ถูกเน้น1 3 2" xfId="186"/>
    <cellStyle name="60% - ส่วนที่ถูกเน้น1 4" xfId="187"/>
    <cellStyle name="60% - ส่วนที่ถูกเน้น1 4 2" xfId="188"/>
    <cellStyle name="60% - ส่วนที่ถูกเน้น2" xfId="189"/>
    <cellStyle name="60% - ส่วนที่ถูกเน้น2 2" xfId="190"/>
    <cellStyle name="60% - ส่วนที่ถูกเน้น2 2 2" xfId="191"/>
    <cellStyle name="60% - ส่วนที่ถูกเน้น2 2 3" xfId="192"/>
    <cellStyle name="60% - ส่วนที่ถูกเน้น2 2 4" xfId="193"/>
    <cellStyle name="60% - ส่วนที่ถูกเน้น2 2_03_environment" xfId="194"/>
    <cellStyle name="60% - ส่วนที่ถูกเน้น2 3" xfId="195"/>
    <cellStyle name="60% - ส่วนที่ถูกเน้น2 3 2" xfId="196"/>
    <cellStyle name="60% - ส่วนที่ถูกเน้น2 4" xfId="197"/>
    <cellStyle name="60% - ส่วนที่ถูกเน้น2 4 2" xfId="198"/>
    <cellStyle name="60% - ส่วนที่ถูกเน้น3" xfId="199"/>
    <cellStyle name="60% - ส่วนที่ถูกเน้น3 2" xfId="200"/>
    <cellStyle name="60% - ส่วนที่ถูกเน้น3 2 2" xfId="201"/>
    <cellStyle name="60% - ส่วนที่ถูกเน้น3 2 3" xfId="202"/>
    <cellStyle name="60% - ส่วนที่ถูกเน้น3 2 4" xfId="203"/>
    <cellStyle name="60% - ส่วนที่ถูกเน้น3 2_03_environment" xfId="204"/>
    <cellStyle name="60% - ส่วนที่ถูกเน้น3 3" xfId="205"/>
    <cellStyle name="60% - ส่วนที่ถูกเน้น3 3 2" xfId="206"/>
    <cellStyle name="60% - ส่วนที่ถูกเน้น3 4" xfId="207"/>
    <cellStyle name="60% - ส่วนที่ถูกเน้น3 4 2" xfId="208"/>
    <cellStyle name="60% - ส่วนที่ถูกเน้น4" xfId="209"/>
    <cellStyle name="60% - ส่วนที่ถูกเน้น4 2" xfId="210"/>
    <cellStyle name="60% - ส่วนที่ถูกเน้น4 2 2" xfId="211"/>
    <cellStyle name="60% - ส่วนที่ถูกเน้น4 2 3" xfId="212"/>
    <cellStyle name="60% - ส่วนที่ถูกเน้น4 2 4" xfId="213"/>
    <cellStyle name="60% - ส่วนที่ถูกเน้น4 2_03_environment" xfId="214"/>
    <cellStyle name="60% - ส่วนที่ถูกเน้น4 3" xfId="215"/>
    <cellStyle name="60% - ส่วนที่ถูกเน้น4 3 2" xfId="216"/>
    <cellStyle name="60% - ส่วนที่ถูกเน้น4 4" xfId="217"/>
    <cellStyle name="60% - ส่วนที่ถูกเน้น4 4 2" xfId="218"/>
    <cellStyle name="60% - ส่วนที่ถูกเน้น5" xfId="219"/>
    <cellStyle name="60% - ส่วนที่ถูกเน้น5 2" xfId="220"/>
    <cellStyle name="60% - ส่วนที่ถูกเน้น5 2 2" xfId="221"/>
    <cellStyle name="60% - ส่วนที่ถูกเน้น5 2 3" xfId="222"/>
    <cellStyle name="60% - ส่วนที่ถูกเน้น5 2 4" xfId="223"/>
    <cellStyle name="60% - ส่วนที่ถูกเน้น5 2_03_environment" xfId="224"/>
    <cellStyle name="60% - ส่วนที่ถูกเน้น5 3" xfId="225"/>
    <cellStyle name="60% - ส่วนที่ถูกเน้น5 3 2" xfId="226"/>
    <cellStyle name="60% - ส่วนที่ถูกเน้น5 4" xfId="227"/>
    <cellStyle name="60% - ส่วนที่ถูกเน้น5 4 2" xfId="228"/>
    <cellStyle name="60% - ส่วนที่ถูกเน้น6" xfId="229"/>
    <cellStyle name="60% - ส่วนที่ถูกเน้น6 2" xfId="230"/>
    <cellStyle name="60% - ส่วนที่ถูกเน้น6 2 2" xfId="231"/>
    <cellStyle name="60% - ส่วนที่ถูกเน้น6 2 3" xfId="232"/>
    <cellStyle name="60% - ส่วนที่ถูกเน้น6 2 4" xfId="233"/>
    <cellStyle name="60% - ส่วนที่ถูกเน้น6 2_03_environment" xfId="234"/>
    <cellStyle name="60% - ส่วนที่ถูกเน้น6 3" xfId="235"/>
    <cellStyle name="60% - ส่วนที่ถูกเน้น6 3 2" xfId="236"/>
    <cellStyle name="60% - ส่วนที่ถูกเน้น6 4" xfId="237"/>
    <cellStyle name="60% - ส่วนที่ถูกเน้น6 4 2" xfId="238"/>
    <cellStyle name="Accent1" xfId="239"/>
    <cellStyle name="Accent1 2" xfId="240"/>
    <cellStyle name="Accent1_07_Economic 54 (6 Months)" xfId="241"/>
    <cellStyle name="Accent2" xfId="242"/>
    <cellStyle name="Accent3" xfId="243"/>
    <cellStyle name="Accent4" xfId="244"/>
    <cellStyle name="Accent4 2" xfId="245"/>
    <cellStyle name="Accent4_07_Economic 54 (6 Months)" xfId="246"/>
    <cellStyle name="Accent5" xfId="247"/>
    <cellStyle name="Accent6" xfId="248"/>
    <cellStyle name="Bad" xfId="249"/>
    <cellStyle name="Calculation" xfId="250"/>
    <cellStyle name="Calculation 2" xfId="251"/>
    <cellStyle name="Calculation_07_Economic 54 (6 Months)" xfId="252"/>
    <cellStyle name="Check Cell" xfId="253"/>
    <cellStyle name="Comma" xfId="254"/>
    <cellStyle name="Comma [0]" xfId="255"/>
    <cellStyle name="Comma 2" xfId="256"/>
    <cellStyle name="Comma 2 2" xfId="257"/>
    <cellStyle name="Comma 2 2 2" xfId="258"/>
    <cellStyle name="Comma 2 3" xfId="259"/>
    <cellStyle name="Comma 2 4" xfId="260"/>
    <cellStyle name="Comma 2 5" xfId="261"/>
    <cellStyle name="Comma 2_03_environment" xfId="262"/>
    <cellStyle name="Comma 3" xfId="263"/>
    <cellStyle name="Comma 4" xfId="264"/>
    <cellStyle name="Comma 5" xfId="265"/>
    <cellStyle name="Comma 6" xfId="266"/>
    <cellStyle name="Comma 7" xfId="267"/>
    <cellStyle name="Comma 8" xfId="268"/>
    <cellStyle name="Currency" xfId="269"/>
    <cellStyle name="Currency [0]" xfId="270"/>
    <cellStyle name="Explanatory Text" xfId="271"/>
    <cellStyle name="Followed Hyperlink" xfId="272"/>
    <cellStyle name="Good" xfId="273"/>
    <cellStyle name="Heading 1" xfId="274"/>
    <cellStyle name="Heading 1 2" xfId="275"/>
    <cellStyle name="Heading 1_07_Economic 54 (6 Months)" xfId="276"/>
    <cellStyle name="Heading 2" xfId="277"/>
    <cellStyle name="Heading 2 2" xfId="278"/>
    <cellStyle name="Heading 2_07_Economic 54 (6 Months)" xfId="279"/>
    <cellStyle name="Heading 3" xfId="280"/>
    <cellStyle name="Heading 3 2" xfId="281"/>
    <cellStyle name="Heading 3_07_Economic 54 (6 Months)" xfId="282"/>
    <cellStyle name="Heading 4" xfId="283"/>
    <cellStyle name="Heading 4 2" xfId="284"/>
    <cellStyle name="Heading 4_07_Economic 54 (6 Months)" xfId="285"/>
    <cellStyle name="Hyperlink" xfId="286"/>
    <cellStyle name="Input" xfId="287"/>
    <cellStyle name="Input 2" xfId="288"/>
    <cellStyle name="Input_07_Economic 54 (6 Months)" xfId="289"/>
    <cellStyle name="Linked Cell" xfId="290"/>
    <cellStyle name="Neutral" xfId="291"/>
    <cellStyle name="Normal 2" xfId="292"/>
    <cellStyle name="Normal 2 2" xfId="293"/>
    <cellStyle name="Normal 2 3" xfId="294"/>
    <cellStyle name="Normal 2_@จำนวนพื้นที่สวนสาธารณะ(17.07.2012)" xfId="295"/>
    <cellStyle name="Normal 3" xfId="296"/>
    <cellStyle name="Normal 4" xfId="297"/>
    <cellStyle name="Normal_3Environment-50" xfId="298"/>
    <cellStyle name="Note" xfId="299"/>
    <cellStyle name="Note 2" xfId="300"/>
    <cellStyle name="Note 2 2" xfId="301"/>
    <cellStyle name="Note 2 3" xfId="302"/>
    <cellStyle name="Note 3" xfId="303"/>
    <cellStyle name="Output" xfId="304"/>
    <cellStyle name="Output 2" xfId="305"/>
    <cellStyle name="Output_07_Economic 54 (6 Months)" xfId="306"/>
    <cellStyle name="Percent" xfId="307"/>
    <cellStyle name="Title" xfId="308"/>
    <cellStyle name="Title 2" xfId="309"/>
    <cellStyle name="Title_07_Economic 54 (6 Months)" xfId="310"/>
    <cellStyle name="Total" xfId="311"/>
    <cellStyle name="Total 2" xfId="312"/>
    <cellStyle name="Total_07_Economic 54 (6 Months)" xfId="313"/>
    <cellStyle name="Warning Text" xfId="314"/>
    <cellStyle name="การคำนวณ" xfId="315"/>
    <cellStyle name="การคำนวณ 2" xfId="316"/>
    <cellStyle name="การคำนวณ 2 2" xfId="317"/>
    <cellStyle name="การคำนวณ 2 3" xfId="318"/>
    <cellStyle name="การคำนวณ 2 4" xfId="319"/>
    <cellStyle name="การคำนวณ 2_03_environment" xfId="320"/>
    <cellStyle name="การคำนวณ 3" xfId="321"/>
    <cellStyle name="การคำนวณ 3 2" xfId="322"/>
    <cellStyle name="การคำนวณ 4" xfId="323"/>
    <cellStyle name="การคำนวณ 4 2" xfId="324"/>
    <cellStyle name="ข้อความเตือน" xfId="325"/>
    <cellStyle name="ข้อความเตือน 2" xfId="326"/>
    <cellStyle name="ข้อความเตือน 2 2" xfId="327"/>
    <cellStyle name="ข้อความเตือน 2 3" xfId="328"/>
    <cellStyle name="ข้อความเตือน 2 4" xfId="329"/>
    <cellStyle name="ข้อความเตือน 2_03_environment" xfId="330"/>
    <cellStyle name="ข้อความเตือน 3" xfId="331"/>
    <cellStyle name="ข้อความเตือน 3 2" xfId="332"/>
    <cellStyle name="ข้อความเตือน 4" xfId="333"/>
    <cellStyle name="ข้อความเตือน 4 2" xfId="334"/>
    <cellStyle name="ข้อความอธิบาย" xfId="335"/>
    <cellStyle name="ข้อความอธิบาย 2" xfId="336"/>
    <cellStyle name="ข้อความอธิบาย 2 2" xfId="337"/>
    <cellStyle name="ข้อความอธิบาย 2 3" xfId="338"/>
    <cellStyle name="ข้อความอธิบาย 2 4" xfId="339"/>
    <cellStyle name="ข้อความอธิบาย 2_03_environment" xfId="340"/>
    <cellStyle name="ข้อความอธิบาย 3" xfId="341"/>
    <cellStyle name="ข้อความอธิบาย 3 2" xfId="342"/>
    <cellStyle name="ข้อความอธิบาย 4" xfId="343"/>
    <cellStyle name="ข้อความอธิบาย 4 2" xfId="344"/>
    <cellStyle name="เครื่องหมายจุลภาค 10" xfId="345"/>
    <cellStyle name="เครื่องหมายจุลภาค 11" xfId="346"/>
    <cellStyle name="เครื่องหมายจุลภาค 11 2" xfId="347"/>
    <cellStyle name="เครื่องหมายจุลภาค 12" xfId="348"/>
    <cellStyle name="เครื่องหมายจุลภาค 2" xfId="349"/>
    <cellStyle name="เครื่องหมายจุลภาค 2 2" xfId="350"/>
    <cellStyle name="เครื่องหมายจุลภาค 2 2 2" xfId="351"/>
    <cellStyle name="เครื่องหมายจุลภาค 2 3" xfId="352"/>
    <cellStyle name="เครื่องหมายจุลภาค 2 3 2" xfId="353"/>
    <cellStyle name="เครื่องหมายจุลภาค 2 3 3" xfId="354"/>
    <cellStyle name="เครื่องหมายจุลภาค 2 4" xfId="355"/>
    <cellStyle name="เครื่องหมายจุลภาค 2 5" xfId="356"/>
    <cellStyle name="เครื่องหมายจุลภาค 2 6" xfId="357"/>
    <cellStyle name="เครื่องหมายจุลภาค 2_03_environment" xfId="358"/>
    <cellStyle name="เครื่องหมายจุลภาค 3" xfId="359"/>
    <cellStyle name="เครื่องหมายจุลภาค 3 2" xfId="360"/>
    <cellStyle name="เครื่องหมายจุลภาค 3 2 2" xfId="361"/>
    <cellStyle name="เครื่องหมายจุลภาค 3 3" xfId="362"/>
    <cellStyle name="เครื่องหมายจุลภาค 3 4" xfId="363"/>
    <cellStyle name="เครื่องหมายจุลภาค 4" xfId="364"/>
    <cellStyle name="เครื่องหมายจุลภาค 4 2" xfId="365"/>
    <cellStyle name="เครื่องหมายจุลภาค 4 2 2" xfId="366"/>
    <cellStyle name="เครื่องหมายจุลภาค 4 2 3" xfId="367"/>
    <cellStyle name="เครื่องหมายจุลภาค 4 3" xfId="368"/>
    <cellStyle name="เครื่องหมายจุลภาค 5" xfId="369"/>
    <cellStyle name="เครื่องหมายจุลภาค 5 2" xfId="370"/>
    <cellStyle name="เครื่องหมายจุลภาค 5 2 2" xfId="371"/>
    <cellStyle name="เครื่องหมายจุลภาค 5 2 2 2" xfId="372"/>
    <cellStyle name="เครื่องหมายจุลภาค 5 2 2 3" xfId="373"/>
    <cellStyle name="เครื่องหมายจุลภาค 5 2 3" xfId="374"/>
    <cellStyle name="เครื่องหมายจุลภาค 5 2 4" xfId="375"/>
    <cellStyle name="เครื่องหมายจุลภาค 5 2 5" xfId="376"/>
    <cellStyle name="เครื่องหมายจุลภาค 5 3" xfId="377"/>
    <cellStyle name="เครื่องหมายจุลภาค 5 3 2" xfId="378"/>
    <cellStyle name="เครื่องหมายจุลภาค 5 3 3" xfId="379"/>
    <cellStyle name="เครื่องหมายจุลภาค 5 4" xfId="380"/>
    <cellStyle name="เครื่องหมายจุลภาค 5 5" xfId="381"/>
    <cellStyle name="เครื่องหมายจุลภาค 6" xfId="382"/>
    <cellStyle name="เครื่องหมายจุลภาค 6 2" xfId="383"/>
    <cellStyle name="เครื่องหมายจุลภาค 6 3" xfId="384"/>
    <cellStyle name="เครื่องหมายจุลภาค 6 4" xfId="385"/>
    <cellStyle name="เครื่องหมายจุลภาค 7" xfId="386"/>
    <cellStyle name="เครื่องหมายจุลภาค 7 2" xfId="387"/>
    <cellStyle name="เครื่องหมายจุลภาค 7 2 2" xfId="388"/>
    <cellStyle name="เครื่องหมายจุลภาค 7 2 3" xfId="389"/>
    <cellStyle name="เครื่องหมายจุลภาค 7 3" xfId="390"/>
    <cellStyle name="เครื่องหมายจุลภาค 7 4" xfId="391"/>
    <cellStyle name="เครื่องหมายจุลภาค 7 5" xfId="392"/>
    <cellStyle name="เครื่องหมายจุลภาค 8" xfId="393"/>
    <cellStyle name="เครื่องหมายจุลภาค 8 2" xfId="394"/>
    <cellStyle name="เครื่องหมายจุลภาค 8 2 2" xfId="395"/>
    <cellStyle name="เครื่องหมายจุลภาค 8 3" xfId="396"/>
    <cellStyle name="เครื่องหมายจุลภาค 8 4" xfId="397"/>
    <cellStyle name="เครื่องหมายจุลภาค 8 5" xfId="398"/>
    <cellStyle name="เครื่องหมายจุลภาค 8 6" xfId="399"/>
    <cellStyle name="เครื่องหมายจุลภาค 8 7" xfId="400"/>
    <cellStyle name="เครื่องหมายจุลภาค 9" xfId="401"/>
    <cellStyle name="เครื่องหมายจุลภาค 9 2" xfId="402"/>
    <cellStyle name="เครื่องหมายจุลภาค_ค่าเฉลี่ยน้ำคลองปี 2552" xfId="403"/>
    <cellStyle name="เครื่องหมายสกุลเงิน 2" xfId="404"/>
    <cellStyle name="เครื่องหมายสกุลเงิน 2 2" xfId="405"/>
    <cellStyle name="เครื่องหมายสกุลเงิน 2 2 2" xfId="406"/>
    <cellStyle name="เครื่องหมายสกุลเงิน 2 3" xfId="407"/>
    <cellStyle name="เครื่องหมายสกุลเงิน 3" xfId="408"/>
    <cellStyle name="ชื่อเรื่อง" xfId="409"/>
    <cellStyle name="ชื่อเรื่อง 2" xfId="410"/>
    <cellStyle name="ชื่อเรื่อง 2 2" xfId="411"/>
    <cellStyle name="ชื่อเรื่อง 2 3" xfId="412"/>
    <cellStyle name="ชื่อเรื่อง 3" xfId="413"/>
    <cellStyle name="เชื่อมโยงหลายมิติ" xfId="414"/>
    <cellStyle name="เชื่อมโยงหลายมิติ 2" xfId="415"/>
    <cellStyle name="เชื่อมโยงหลายมิติ_03_environment" xfId="416"/>
    <cellStyle name="เซลล์ตรวจสอบ" xfId="417"/>
    <cellStyle name="เซลล์ตรวจสอบ 2" xfId="418"/>
    <cellStyle name="เซลล์ตรวจสอบ 2 2" xfId="419"/>
    <cellStyle name="เซลล์ตรวจสอบ 2 3" xfId="420"/>
    <cellStyle name="เซลล์ตรวจสอบ 2 4" xfId="421"/>
    <cellStyle name="เซลล์ตรวจสอบ 2_03_environment" xfId="422"/>
    <cellStyle name="เซลล์ตรวจสอบ 3" xfId="423"/>
    <cellStyle name="เซลล์ตรวจสอบ 3 2" xfId="424"/>
    <cellStyle name="เซลล์ตรวจสอบ 4" xfId="425"/>
    <cellStyle name="เซลล์ตรวจสอบ 4 2" xfId="426"/>
    <cellStyle name="เซลล์ที่มีการเชื่อมโยง" xfId="427"/>
    <cellStyle name="เซลล์ที่มีการเชื่อมโยง 2" xfId="428"/>
    <cellStyle name="เซลล์ที่มีการเชื่อมโยง 2 2" xfId="429"/>
    <cellStyle name="เซลล์ที่มีการเชื่อมโยง 2 3" xfId="430"/>
    <cellStyle name="เซลล์ที่มีการเชื่อมโยง 2 4" xfId="431"/>
    <cellStyle name="เซลล์ที่มีการเชื่อมโยง 2_03_environment" xfId="432"/>
    <cellStyle name="เซลล์ที่มีการเชื่อมโยง 3" xfId="433"/>
    <cellStyle name="เซลล์ที่มีการเชื่อมโยง 3 2" xfId="434"/>
    <cellStyle name="เซลล์ที่มีการเชื่อมโยง 4" xfId="435"/>
    <cellStyle name="เซลล์ที่มีการเชื่อมโยง 4 2" xfId="436"/>
    <cellStyle name="ดี" xfId="437"/>
    <cellStyle name="ดี 2" xfId="438"/>
    <cellStyle name="ดี 2 2" xfId="439"/>
    <cellStyle name="ดี 2 3" xfId="440"/>
    <cellStyle name="ดี 2 4" xfId="441"/>
    <cellStyle name="ดี 2_03_environment" xfId="442"/>
    <cellStyle name="ดี 3" xfId="443"/>
    <cellStyle name="ดี 3 2" xfId="444"/>
    <cellStyle name="ดี 4" xfId="445"/>
    <cellStyle name="ดี 4 2" xfId="446"/>
    <cellStyle name="ตามการเชื่อมโยงหลายมิติ" xfId="447"/>
    <cellStyle name="ตามการเชื่อมโยงหลายมิติ 2" xfId="448"/>
    <cellStyle name="ตามการเชื่อมโยงหลายมิติ_03_environment" xfId="449"/>
    <cellStyle name="ปกติ 10" xfId="450"/>
    <cellStyle name="ปกติ 11" xfId="451"/>
    <cellStyle name="ปกติ 12" xfId="452"/>
    <cellStyle name="ปกติ 13" xfId="453"/>
    <cellStyle name="ปกติ 14" xfId="454"/>
    <cellStyle name="ปกติ 15" xfId="455"/>
    <cellStyle name="ปกติ 16" xfId="456"/>
    <cellStyle name="ปกติ 2" xfId="457"/>
    <cellStyle name="ปกติ 2 2" xfId="458"/>
    <cellStyle name="ปกติ 2 3" xfId="459"/>
    <cellStyle name="ปกติ 3" xfId="460"/>
    <cellStyle name="ปกติ 3 2" xfId="461"/>
    <cellStyle name="ปกติ 3 2 2" xfId="462"/>
    <cellStyle name="ปกติ 3 2 3" xfId="463"/>
    <cellStyle name="ปกติ 3 3" xfId="464"/>
    <cellStyle name="ปกติ 3_03_environment" xfId="465"/>
    <cellStyle name="ปกติ 4" xfId="466"/>
    <cellStyle name="ปกติ 4 2" xfId="467"/>
    <cellStyle name="ปกติ 4 2 2" xfId="468"/>
    <cellStyle name="ปกติ 4 2 3" xfId="469"/>
    <cellStyle name="ปกติ 4 3" xfId="470"/>
    <cellStyle name="ปกติ 4 4" xfId="471"/>
    <cellStyle name="ปกติ 4 5" xfId="472"/>
    <cellStyle name="ปกติ 42" xfId="473"/>
    <cellStyle name="ปกติ 5" xfId="474"/>
    <cellStyle name="ปกติ 5 2" xfId="475"/>
    <cellStyle name="ปกติ 5 3" xfId="476"/>
    <cellStyle name="ปกติ 5 4" xfId="477"/>
    <cellStyle name="ปกติ 6" xfId="478"/>
    <cellStyle name="ปกติ 7" xfId="479"/>
    <cellStyle name="ปกติ 7 2" xfId="480"/>
    <cellStyle name="ปกติ 7 3" xfId="481"/>
    <cellStyle name="ปกติ 7 4" xfId="482"/>
    <cellStyle name="ปกติ 8" xfId="483"/>
    <cellStyle name="ปกติ 9" xfId="484"/>
    <cellStyle name="ปกติ_@จำนวนพื้นที่สวนสาธารณะ(17.07.2012)" xfId="485"/>
    <cellStyle name="ปกติ_01_ด้านการบริหารจัดการ" xfId="486"/>
    <cellStyle name="ปกติ_03_ด้านทรัพยากรฯ p(259-289)" xfId="487"/>
    <cellStyle name="ปกติ_06_Environment 2" xfId="488"/>
    <cellStyle name="ปกติ_06_Environment_03_ด้านสิ่งแวดล้อม" xfId="489"/>
    <cellStyle name="ปกติ_06_Environment_03_ด้านสิ่งแวดล้อม 2" xfId="490"/>
    <cellStyle name="ปกติ_06_Environment_ค่าเฉลี่ยน้ำคลองปี 2552 2" xfId="491"/>
    <cellStyle name="ปกติ_08_การประมาณการ 54, 55 2" xfId="492"/>
    <cellStyle name="ปกติ_08_การประมาณการ 54, 55 2 2" xfId="493"/>
    <cellStyle name="ปกติ_Book1 2 2" xfId="494"/>
    <cellStyle name="ปกติ_stat47_สวน&amp;ห้องสมุด_03_environment 54 (6 Months ) 2" xfId="495"/>
    <cellStyle name="ปกติ_แก้มลิง_03_ด้านสิ่งแวดล้อม" xfId="496"/>
    <cellStyle name="ปกติ_ค่าเฉลี่ยน้ำคลองปี 2552" xfId="497"/>
    <cellStyle name="ปกติ_สถิติ48" xfId="498"/>
    <cellStyle name="ปกติ_สวน 2 2" xfId="499"/>
    <cellStyle name="ปกติ_สวน_03_environment 54 (6 Months ) 2" xfId="500"/>
    <cellStyle name="ปกติ_สวนสาธารณะ 2" xfId="501"/>
    <cellStyle name="ปกติ_สวนสาธารณะ_@03_environment 6 เดือน_@จำนวนพื้นที่สวนสาธารณะ(17.07.2012)" xfId="502"/>
    <cellStyle name="ปกติ_สวนสาธารณะ_@จำนวนพื้นที่สวนสาธารณะ(17.07.2012)" xfId="503"/>
    <cellStyle name="ป้อนค่า" xfId="504"/>
    <cellStyle name="ป้อนค่า 2" xfId="505"/>
    <cellStyle name="ป้อนค่า 2 2" xfId="506"/>
    <cellStyle name="ป้อนค่า 2 3" xfId="507"/>
    <cellStyle name="ป้อนค่า 2 4" xfId="508"/>
    <cellStyle name="ป้อนค่า 2_03_environment" xfId="509"/>
    <cellStyle name="ป้อนค่า 3" xfId="510"/>
    <cellStyle name="ป้อนค่า 3 2" xfId="511"/>
    <cellStyle name="ป้อนค่า 4" xfId="512"/>
    <cellStyle name="ป้อนค่า 4 2" xfId="513"/>
    <cellStyle name="ปานกลาง" xfId="514"/>
    <cellStyle name="ปานกลาง 2" xfId="515"/>
    <cellStyle name="ปานกลาง 2 2" xfId="516"/>
    <cellStyle name="ปานกลาง 2 3" xfId="517"/>
    <cellStyle name="ปานกลาง 2 4" xfId="518"/>
    <cellStyle name="ปานกลาง 2_03_environment" xfId="519"/>
    <cellStyle name="ปานกลาง 3" xfId="520"/>
    <cellStyle name="ปานกลาง 3 2" xfId="521"/>
    <cellStyle name="ปานกลาง 4" xfId="522"/>
    <cellStyle name="ปานกลาง 4 2" xfId="523"/>
    <cellStyle name="เปอร์เซ็นต์ 2" xfId="524"/>
    <cellStyle name="เปอร์เซ็นต์ 3" xfId="525"/>
    <cellStyle name="ผลรวม" xfId="526"/>
    <cellStyle name="ผลรวม 2" xfId="527"/>
    <cellStyle name="ผลรวม 2 2" xfId="528"/>
    <cellStyle name="ผลรวม 2 3" xfId="529"/>
    <cellStyle name="ผลรวม 2 4" xfId="530"/>
    <cellStyle name="ผลรวม 2_03_environment" xfId="531"/>
    <cellStyle name="ผลรวม 3" xfId="532"/>
    <cellStyle name="ผลรวม 3 2" xfId="533"/>
    <cellStyle name="ผลรวม 4" xfId="534"/>
    <cellStyle name="ผลรวม 4 2" xfId="535"/>
    <cellStyle name="แย่" xfId="536"/>
    <cellStyle name="แย่ 2" xfId="537"/>
    <cellStyle name="แย่ 2 2" xfId="538"/>
    <cellStyle name="แย่ 2 3" xfId="539"/>
    <cellStyle name="แย่ 2 4" xfId="540"/>
    <cellStyle name="แย่ 2_03_environment" xfId="541"/>
    <cellStyle name="แย่ 3" xfId="542"/>
    <cellStyle name="แย่ 3 2" xfId="543"/>
    <cellStyle name="แย่ 4" xfId="544"/>
    <cellStyle name="แย่ 4 2" xfId="545"/>
    <cellStyle name="ส่วนที่ถูกเน้น1" xfId="546"/>
    <cellStyle name="ส่วนที่ถูกเน้น1 2" xfId="547"/>
    <cellStyle name="ส่วนที่ถูกเน้น1 2 2" xfId="548"/>
    <cellStyle name="ส่วนที่ถูกเน้น1 2 3" xfId="549"/>
    <cellStyle name="ส่วนที่ถูกเน้น1 2 4" xfId="550"/>
    <cellStyle name="ส่วนที่ถูกเน้น1 2_03_environment" xfId="551"/>
    <cellStyle name="ส่วนที่ถูกเน้น1 3" xfId="552"/>
    <cellStyle name="ส่วนที่ถูกเน้น1 3 2" xfId="553"/>
    <cellStyle name="ส่วนที่ถูกเน้น1 4" xfId="554"/>
    <cellStyle name="ส่วนที่ถูกเน้น1 4 2" xfId="555"/>
    <cellStyle name="ส่วนที่ถูกเน้น2" xfId="556"/>
    <cellStyle name="ส่วนที่ถูกเน้น2 2" xfId="557"/>
    <cellStyle name="ส่วนที่ถูกเน้น2 2 2" xfId="558"/>
    <cellStyle name="ส่วนที่ถูกเน้น2 2 3" xfId="559"/>
    <cellStyle name="ส่วนที่ถูกเน้น2 2 4" xfId="560"/>
    <cellStyle name="ส่วนที่ถูกเน้น2 2_03_environment" xfId="561"/>
    <cellStyle name="ส่วนที่ถูกเน้น2 3" xfId="562"/>
    <cellStyle name="ส่วนที่ถูกเน้น2 3 2" xfId="563"/>
    <cellStyle name="ส่วนที่ถูกเน้น2 4" xfId="564"/>
    <cellStyle name="ส่วนที่ถูกเน้น2 4 2" xfId="565"/>
    <cellStyle name="ส่วนที่ถูกเน้น3" xfId="566"/>
    <cellStyle name="ส่วนที่ถูกเน้น3 2" xfId="567"/>
    <cellStyle name="ส่วนที่ถูกเน้น3 2 2" xfId="568"/>
    <cellStyle name="ส่วนที่ถูกเน้น3 2 3" xfId="569"/>
    <cellStyle name="ส่วนที่ถูกเน้น3 2 4" xfId="570"/>
    <cellStyle name="ส่วนที่ถูกเน้น3 2_03_environment" xfId="571"/>
    <cellStyle name="ส่วนที่ถูกเน้น3 3" xfId="572"/>
    <cellStyle name="ส่วนที่ถูกเน้น3 3 2" xfId="573"/>
    <cellStyle name="ส่วนที่ถูกเน้น3 4" xfId="574"/>
    <cellStyle name="ส่วนที่ถูกเน้น3 4 2" xfId="575"/>
    <cellStyle name="ส่วนที่ถูกเน้น4" xfId="576"/>
    <cellStyle name="ส่วนที่ถูกเน้น4 2" xfId="577"/>
    <cellStyle name="ส่วนที่ถูกเน้น4 2 2" xfId="578"/>
    <cellStyle name="ส่วนที่ถูกเน้น4 2 3" xfId="579"/>
    <cellStyle name="ส่วนที่ถูกเน้น4 2 4" xfId="580"/>
    <cellStyle name="ส่วนที่ถูกเน้น4 2_03_environment" xfId="581"/>
    <cellStyle name="ส่วนที่ถูกเน้น4 3" xfId="582"/>
    <cellStyle name="ส่วนที่ถูกเน้น4 3 2" xfId="583"/>
    <cellStyle name="ส่วนที่ถูกเน้น4 4" xfId="584"/>
    <cellStyle name="ส่วนที่ถูกเน้น4 4 2" xfId="585"/>
    <cellStyle name="ส่วนที่ถูกเน้น5" xfId="586"/>
    <cellStyle name="ส่วนที่ถูกเน้น5 2" xfId="587"/>
    <cellStyle name="ส่วนที่ถูกเน้น5 2 2" xfId="588"/>
    <cellStyle name="ส่วนที่ถูกเน้น5 2 3" xfId="589"/>
    <cellStyle name="ส่วนที่ถูกเน้น5 2 4" xfId="590"/>
    <cellStyle name="ส่วนที่ถูกเน้น5 2_03_environment" xfId="591"/>
    <cellStyle name="ส่วนที่ถูกเน้น5 3" xfId="592"/>
    <cellStyle name="ส่วนที่ถูกเน้น5 3 2" xfId="593"/>
    <cellStyle name="ส่วนที่ถูกเน้น5 4" xfId="594"/>
    <cellStyle name="ส่วนที่ถูกเน้น5 4 2" xfId="595"/>
    <cellStyle name="ส่วนที่ถูกเน้น6" xfId="596"/>
    <cellStyle name="ส่วนที่ถูกเน้น6 2" xfId="597"/>
    <cellStyle name="ส่วนที่ถูกเน้น6 2 2" xfId="598"/>
    <cellStyle name="ส่วนที่ถูกเน้น6 2 3" xfId="599"/>
    <cellStyle name="ส่วนที่ถูกเน้น6 2 4" xfId="600"/>
    <cellStyle name="ส่วนที่ถูกเน้น6 2_03_environment" xfId="601"/>
    <cellStyle name="ส่วนที่ถูกเน้น6 3" xfId="602"/>
    <cellStyle name="ส่วนที่ถูกเน้น6 3 2" xfId="603"/>
    <cellStyle name="ส่วนที่ถูกเน้น6 4" xfId="604"/>
    <cellStyle name="ส่วนที่ถูกเน้น6 4 2" xfId="605"/>
    <cellStyle name="แสดงผล" xfId="606"/>
    <cellStyle name="แสดงผล 2" xfId="607"/>
    <cellStyle name="แสดงผล 2 2" xfId="608"/>
    <cellStyle name="แสดงผล 2 3" xfId="609"/>
    <cellStyle name="แสดงผล 2 4" xfId="610"/>
    <cellStyle name="แสดงผล 2_03_environment" xfId="611"/>
    <cellStyle name="แสดงผล 3" xfId="612"/>
    <cellStyle name="แสดงผล 3 2" xfId="613"/>
    <cellStyle name="แสดงผล 4" xfId="614"/>
    <cellStyle name="แสดงผล 4 2" xfId="615"/>
    <cellStyle name="หมายเหตุ" xfId="616"/>
    <cellStyle name="หมายเหตุ 2" xfId="617"/>
    <cellStyle name="หมายเหตุ 2 2" xfId="618"/>
    <cellStyle name="หมายเหตุ 2 2 2" xfId="619"/>
    <cellStyle name="หมายเหตุ 2 3" xfId="620"/>
    <cellStyle name="หมายเหตุ 2 4" xfId="621"/>
    <cellStyle name="หมายเหตุ 3" xfId="622"/>
    <cellStyle name="หมายเหตุ 3 2" xfId="623"/>
    <cellStyle name="หมายเหตุ 3 2 2" xfId="624"/>
    <cellStyle name="หมายเหตุ 4" xfId="625"/>
    <cellStyle name="หมายเหตุ 4 2" xfId="626"/>
    <cellStyle name="หมายเหตุ 4 2 2" xfId="627"/>
    <cellStyle name="หัวเรื่อง 1" xfId="628"/>
    <cellStyle name="หัวเรื่อง 1 2" xfId="629"/>
    <cellStyle name="หัวเรื่อง 1 2 2" xfId="630"/>
    <cellStyle name="หัวเรื่อง 1 2 3" xfId="631"/>
    <cellStyle name="หัวเรื่อง 1 3" xfId="632"/>
    <cellStyle name="หัวเรื่อง 2" xfId="633"/>
    <cellStyle name="หัวเรื่อง 2 2" xfId="634"/>
    <cellStyle name="หัวเรื่อง 2 2 2" xfId="635"/>
    <cellStyle name="หัวเรื่อง 2 2 3" xfId="636"/>
    <cellStyle name="หัวเรื่อง 2 2 4" xfId="637"/>
    <cellStyle name="หัวเรื่อง 2 2_03_environment" xfId="638"/>
    <cellStyle name="หัวเรื่อง 2 3" xfId="639"/>
    <cellStyle name="หัวเรื่อง 2 3 2" xfId="640"/>
    <cellStyle name="หัวเรื่อง 2 4" xfId="641"/>
    <cellStyle name="หัวเรื่อง 2 4 2" xfId="642"/>
    <cellStyle name="หัวเรื่อง 3" xfId="643"/>
    <cellStyle name="หัวเรื่อง 3 2" xfId="644"/>
    <cellStyle name="หัวเรื่อง 3 2 2" xfId="645"/>
    <cellStyle name="หัวเรื่อง 3 2 3" xfId="646"/>
    <cellStyle name="หัวเรื่อง 3 3" xfId="647"/>
    <cellStyle name="หัวเรื่อง 4" xfId="648"/>
    <cellStyle name="หัวเรื่อง 4 2" xfId="649"/>
    <cellStyle name="หัวเรื่อง 4 2 2" xfId="650"/>
    <cellStyle name="หัวเรื่อง 4 2 3" xfId="651"/>
    <cellStyle name="หัวเรื่อง 4 3" xfId="6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612;&#3621;&#3609;&#3657;&#3635;&#3588;&#3621;&#3629;&#3591;&#3608;&#3633;&#3609;&#3623;&#3634;&#3588;&#3617;%205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.psf\.Mac\Users\Apple\Desktop\stat2550\stat_description\1_Admin-50_p67-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Input (2)"/>
      <sheetName val="parameters"/>
      <sheetName val="Data Import"/>
      <sheetName val="Color"/>
    </sheetNames>
    <sheetDataSet>
      <sheetData sheetId="4">
        <row r="1">
          <cell r="A1" t="str">
            <v>green</v>
          </cell>
        </row>
        <row r="2">
          <cell r="A2" t="str">
            <v>black</v>
          </cell>
        </row>
        <row r="3">
          <cell r="A3" t="str">
            <v>brown</v>
          </cell>
        </row>
        <row r="4">
          <cell r="A4" t="str">
            <v>gray</v>
          </cell>
        </row>
        <row r="5">
          <cell r="A5" t="str">
            <v>natural</v>
          </cell>
        </row>
        <row r="6">
          <cell r="A6" t="str">
            <v>yellow green</v>
          </cell>
        </row>
        <row r="7">
          <cell r="A7" t="str">
            <v>yellow/green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ด้าน"/>
      <sheetName val="กราฟกรอบอัตรากำลังข้าราชการ"/>
      <sheetName val="ขรก.ลูกจ้าง ตามพ.ศ."/>
      <sheetName val=" ขรก.ลูกจ้าง"/>
      <sheetName val=" ขรก.ครู ลูกจ้า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G56"/>
  <sheetViews>
    <sheetView showGridLines="0" zoomScalePageLayoutView="0" workbookViewId="0" topLeftCell="A37">
      <selection activeCell="E13" sqref="E13"/>
    </sheetView>
  </sheetViews>
  <sheetFormatPr defaultColWidth="9.140625" defaultRowHeight="23.25"/>
  <cols>
    <col min="1" max="1" width="20.421875" style="299" customWidth="1"/>
    <col min="2" max="2" width="26.421875" style="299" customWidth="1"/>
    <col min="3" max="3" width="30.00390625" style="299" customWidth="1"/>
    <col min="4" max="4" width="26.421875" style="299" customWidth="1"/>
    <col min="5" max="5" width="43.421875" style="299" customWidth="1"/>
    <col min="6" max="16384" width="9.140625" style="299" customWidth="1"/>
  </cols>
  <sheetData>
    <row r="1" spans="1:7" s="298" customFormat="1" ht="21">
      <c r="A1" s="298" t="s">
        <v>848</v>
      </c>
      <c r="F1" s="297"/>
      <c r="G1" s="297"/>
    </row>
    <row r="2" spans="1:5" ht="18.75">
      <c r="A2" s="507" t="s">
        <v>440</v>
      </c>
      <c r="B2" s="508" t="s">
        <v>975</v>
      </c>
      <c r="C2" s="508" t="s">
        <v>976</v>
      </c>
      <c r="D2" s="508" t="s">
        <v>977</v>
      </c>
      <c r="E2" s="509" t="s">
        <v>978</v>
      </c>
    </row>
    <row r="3" spans="1:5" s="301" customFormat="1" ht="15.75" customHeight="1">
      <c r="A3" s="140" t="s">
        <v>498</v>
      </c>
      <c r="B3" s="141">
        <v>336</v>
      </c>
      <c r="C3" s="142">
        <v>261424</v>
      </c>
      <c r="D3" s="300">
        <v>92448</v>
      </c>
      <c r="E3" s="143">
        <f>C3/D3</f>
        <v>2.8277950848044306</v>
      </c>
    </row>
    <row r="4" spans="1:5" s="301" customFormat="1" ht="15.75" customHeight="1">
      <c r="A4" s="140" t="s">
        <v>484</v>
      </c>
      <c r="B4" s="141">
        <v>265</v>
      </c>
      <c r="C4" s="142">
        <v>1211372.64</v>
      </c>
      <c r="D4" s="300">
        <v>173144</v>
      </c>
      <c r="E4" s="143">
        <f>C4/D4</f>
        <v>6.996330453264334</v>
      </c>
    </row>
    <row r="5" spans="1:5" s="301" customFormat="1" ht="15.75" customHeight="1">
      <c r="A5" s="140" t="s">
        <v>492</v>
      </c>
      <c r="B5" s="141">
        <v>211</v>
      </c>
      <c r="C5" s="142">
        <v>120068.04</v>
      </c>
      <c r="D5" s="300">
        <v>46472</v>
      </c>
      <c r="E5" s="143">
        <f>C5/D5</f>
        <v>2.583664141848855</v>
      </c>
    </row>
    <row r="6" spans="1:5" s="301" customFormat="1" ht="15.75" customHeight="1">
      <c r="A6" s="140" t="s">
        <v>502</v>
      </c>
      <c r="B6" s="141">
        <v>203</v>
      </c>
      <c r="C6" s="142">
        <v>465028</v>
      </c>
      <c r="D6" s="300">
        <v>80843</v>
      </c>
      <c r="E6" s="143">
        <f>C6/D6</f>
        <v>5.752235815098401</v>
      </c>
    </row>
    <row r="7" spans="1:5" s="301" customFormat="1" ht="15.75" customHeight="1">
      <c r="A7" s="140" t="s">
        <v>477</v>
      </c>
      <c r="B7" s="141">
        <v>199</v>
      </c>
      <c r="C7" s="142">
        <v>1236932</v>
      </c>
      <c r="D7" s="300">
        <v>105857</v>
      </c>
      <c r="E7" s="143">
        <f>C7/D7</f>
        <v>11.684933447953371</v>
      </c>
    </row>
    <row r="8" spans="1:5" s="301" customFormat="1" ht="15.75" customHeight="1">
      <c r="A8" s="140" t="s">
        <v>513</v>
      </c>
      <c r="B8" s="141">
        <v>199</v>
      </c>
      <c r="C8" s="142">
        <v>1394382</v>
      </c>
      <c r="D8" s="300">
        <v>162598</v>
      </c>
      <c r="E8" s="143">
        <f>C8/D8</f>
        <v>8.57564053678397</v>
      </c>
    </row>
    <row r="9" spans="1:5" s="301" customFormat="1" ht="15.75" customHeight="1">
      <c r="A9" s="140" t="s">
        <v>501</v>
      </c>
      <c r="B9" s="141">
        <v>196</v>
      </c>
      <c r="C9" s="142">
        <v>1076918.24</v>
      </c>
      <c r="D9" s="300">
        <v>139771</v>
      </c>
      <c r="E9" s="143">
        <f>C9/D9</f>
        <v>7.7048761187943136</v>
      </c>
    </row>
    <row r="10" spans="1:5" s="301" customFormat="1" ht="15.75" customHeight="1">
      <c r="A10" s="140" t="s">
        <v>488</v>
      </c>
      <c r="B10" s="141">
        <v>192</v>
      </c>
      <c r="C10" s="142">
        <v>215460</v>
      </c>
      <c r="D10" s="300">
        <v>128995</v>
      </c>
      <c r="E10" s="143">
        <f>C10/D10</f>
        <v>1.6702972983448972</v>
      </c>
    </row>
    <row r="11" spans="1:5" s="301" customFormat="1" ht="15.75" customHeight="1">
      <c r="A11" s="140" t="s">
        <v>471</v>
      </c>
      <c r="B11" s="141">
        <v>187</v>
      </c>
      <c r="C11" s="142">
        <v>1886108.56</v>
      </c>
      <c r="D11" s="300">
        <v>92094</v>
      </c>
      <c r="E11" s="143">
        <f>C11/D11</f>
        <v>20.480254522553043</v>
      </c>
    </row>
    <row r="12" spans="1:5" s="301" customFormat="1" ht="15.75" customHeight="1">
      <c r="A12" s="140" t="s">
        <v>489</v>
      </c>
      <c r="B12" s="141">
        <v>166</v>
      </c>
      <c r="C12" s="142">
        <v>279844</v>
      </c>
      <c r="D12" s="300">
        <v>94315</v>
      </c>
      <c r="E12" s="143">
        <f>C12/D12</f>
        <v>2.9671208185336373</v>
      </c>
    </row>
    <row r="13" spans="1:5" s="301" customFormat="1" ht="15.75" customHeight="1">
      <c r="A13" s="140" t="s">
        <v>507</v>
      </c>
      <c r="B13" s="141">
        <v>162</v>
      </c>
      <c r="C13" s="142">
        <v>138360</v>
      </c>
      <c r="D13" s="300">
        <v>114245</v>
      </c>
      <c r="E13" s="143">
        <f>C13/D13</f>
        <v>1.2110814477657665</v>
      </c>
    </row>
    <row r="14" spans="1:5" s="301" customFormat="1" ht="15.75" customHeight="1">
      <c r="A14" s="140" t="s">
        <v>450</v>
      </c>
      <c r="B14" s="141">
        <v>162</v>
      </c>
      <c r="C14" s="142">
        <v>759516</v>
      </c>
      <c r="D14" s="300">
        <v>153175</v>
      </c>
      <c r="E14" s="143">
        <f>C14/D14</f>
        <v>4.9584853925248895</v>
      </c>
    </row>
    <row r="15" spans="1:5" s="301" customFormat="1" ht="15.75" customHeight="1">
      <c r="A15" s="140" t="s">
        <v>514</v>
      </c>
      <c r="B15" s="141">
        <v>160</v>
      </c>
      <c r="C15" s="142">
        <v>1826636.56</v>
      </c>
      <c r="D15" s="300">
        <v>107797</v>
      </c>
      <c r="E15" s="143">
        <f>C15/D15</f>
        <v>16.945152091431115</v>
      </c>
    </row>
    <row r="16" spans="1:5" s="301" customFormat="1" ht="15.75" customHeight="1">
      <c r="A16" s="140" t="s">
        <v>487</v>
      </c>
      <c r="B16" s="141">
        <v>159</v>
      </c>
      <c r="C16" s="142">
        <v>272248</v>
      </c>
      <c r="D16" s="300">
        <v>191966</v>
      </c>
      <c r="E16" s="143">
        <f>C16/D16</f>
        <v>1.4182094745944593</v>
      </c>
    </row>
    <row r="17" spans="1:5" s="301" customFormat="1" ht="15.75" customHeight="1">
      <c r="A17" s="140" t="s">
        <v>481</v>
      </c>
      <c r="B17" s="141">
        <v>159</v>
      </c>
      <c r="C17" s="142">
        <v>306168</v>
      </c>
      <c r="D17" s="300">
        <v>116653</v>
      </c>
      <c r="E17" s="143">
        <f>C17/D17</f>
        <v>2.6246045965384517</v>
      </c>
    </row>
    <row r="18" spans="1:5" s="301" customFormat="1" ht="15.75" customHeight="1">
      <c r="A18" s="140" t="s">
        <v>479</v>
      </c>
      <c r="B18" s="141">
        <v>158</v>
      </c>
      <c r="C18" s="142">
        <v>473462.76</v>
      </c>
      <c r="D18" s="300">
        <v>119349</v>
      </c>
      <c r="E18" s="143">
        <f>C18/D18</f>
        <v>3.967044214865646</v>
      </c>
    </row>
    <row r="19" spans="1:5" s="301" customFormat="1" ht="15.75" customHeight="1">
      <c r="A19" s="140" t="s">
        <v>490</v>
      </c>
      <c r="B19" s="141">
        <v>156</v>
      </c>
      <c r="C19" s="142">
        <v>890232</v>
      </c>
      <c r="D19" s="300">
        <v>107140</v>
      </c>
      <c r="E19" s="143">
        <f>C19/D19</f>
        <v>8.309053574761993</v>
      </c>
    </row>
    <row r="20" spans="1:5" s="301" customFormat="1" ht="15.75" customHeight="1">
      <c r="A20" s="140" t="s">
        <v>491</v>
      </c>
      <c r="B20" s="141">
        <v>152</v>
      </c>
      <c r="C20" s="142">
        <v>203064.78</v>
      </c>
      <c r="D20" s="300">
        <v>96787</v>
      </c>
      <c r="E20" s="143">
        <f>C20/D20</f>
        <v>2.098058416936159</v>
      </c>
    </row>
    <row r="21" spans="1:5" s="301" customFormat="1" ht="15.75" customHeight="1">
      <c r="A21" s="140" t="s">
        <v>503</v>
      </c>
      <c r="B21" s="141">
        <v>144</v>
      </c>
      <c r="C21" s="142">
        <v>697924.64</v>
      </c>
      <c r="D21" s="300">
        <v>73790</v>
      </c>
      <c r="E21" s="143">
        <f>C21/D21</f>
        <v>9.4582550481095</v>
      </c>
    </row>
    <row r="22" spans="1:5" s="301" customFormat="1" ht="15.75" customHeight="1">
      <c r="A22" s="140" t="s">
        <v>496</v>
      </c>
      <c r="B22" s="141">
        <v>142</v>
      </c>
      <c r="C22" s="142">
        <v>271279</v>
      </c>
      <c r="D22" s="300">
        <v>49280</v>
      </c>
      <c r="E22" s="143">
        <f>C22/D22</f>
        <v>5.504849837662338</v>
      </c>
    </row>
    <row r="23" spans="1:5" s="301" customFormat="1" ht="15.75" customHeight="1">
      <c r="A23" s="140" t="s">
        <v>483</v>
      </c>
      <c r="B23" s="141">
        <v>136</v>
      </c>
      <c r="C23" s="142">
        <v>765112.38</v>
      </c>
      <c r="D23" s="300">
        <v>148964</v>
      </c>
      <c r="E23" s="143">
        <f>C23/D23</f>
        <v>5.136223382830751</v>
      </c>
    </row>
    <row r="24" spans="1:5" s="301" customFormat="1" ht="15.75" customHeight="1">
      <c r="A24" s="140" t="s">
        <v>504</v>
      </c>
      <c r="B24" s="141">
        <v>134</v>
      </c>
      <c r="C24" s="142">
        <v>338589</v>
      </c>
      <c r="D24" s="300">
        <v>84881</v>
      </c>
      <c r="E24" s="143">
        <f>C24/D24</f>
        <v>3.9889845784097737</v>
      </c>
    </row>
    <row r="25" spans="1:5" s="301" customFormat="1" ht="15.75" customHeight="1">
      <c r="A25" s="140" t="s">
        <v>511</v>
      </c>
      <c r="B25" s="141">
        <v>133</v>
      </c>
      <c r="C25" s="142">
        <v>41646</v>
      </c>
      <c r="D25" s="300">
        <v>26359</v>
      </c>
      <c r="E25" s="143">
        <f>C25/D25</f>
        <v>1.5799537159983308</v>
      </c>
    </row>
    <row r="26" spans="1:5" s="301" customFormat="1" ht="15.75" customHeight="1">
      <c r="A26" s="140" t="s">
        <v>475</v>
      </c>
      <c r="B26" s="141">
        <v>128</v>
      </c>
      <c r="C26" s="142">
        <v>237110.4</v>
      </c>
      <c r="D26" s="300">
        <v>127260</v>
      </c>
      <c r="E26" s="143">
        <f>C26/D26</f>
        <v>1.8631966053748232</v>
      </c>
    </row>
    <row r="27" spans="1:5" s="301" customFormat="1" ht="15.75" customHeight="1">
      <c r="A27" s="140" t="s">
        <v>486</v>
      </c>
      <c r="B27" s="141">
        <v>123</v>
      </c>
      <c r="C27" s="142">
        <v>271777.36</v>
      </c>
      <c r="D27" s="300">
        <v>92273</v>
      </c>
      <c r="E27" s="143">
        <f>C27/D27</f>
        <v>2.9453616984383295</v>
      </c>
    </row>
    <row r="28" spans="1:5" s="301" customFormat="1" ht="15.75" customHeight="1">
      <c r="A28" s="140" t="s">
        <v>508</v>
      </c>
      <c r="B28" s="141">
        <v>119</v>
      </c>
      <c r="C28" s="142">
        <v>98468</v>
      </c>
      <c r="D28" s="300">
        <v>83520</v>
      </c>
      <c r="E28" s="143">
        <f>C28/D28</f>
        <v>1.1789750957854406</v>
      </c>
    </row>
    <row r="29" spans="1:5" s="301" customFormat="1" ht="15.75" customHeight="1">
      <c r="A29" s="140" t="s">
        <v>510</v>
      </c>
      <c r="B29" s="141">
        <v>118</v>
      </c>
      <c r="C29" s="142">
        <v>360740.72</v>
      </c>
      <c r="D29" s="300">
        <v>92735</v>
      </c>
      <c r="E29" s="143">
        <f>C29/D29</f>
        <v>3.8900169299617184</v>
      </c>
    </row>
    <row r="30" spans="1:5" s="301" customFormat="1" ht="15.75" customHeight="1">
      <c r="A30" s="140" t="s">
        <v>469</v>
      </c>
      <c r="B30" s="141">
        <v>117</v>
      </c>
      <c r="C30" s="142">
        <v>213848</v>
      </c>
      <c r="D30" s="300">
        <v>75224</v>
      </c>
      <c r="E30" s="143">
        <f>C30/D30</f>
        <v>2.8428161225140913</v>
      </c>
    </row>
    <row r="31" spans="1:5" s="301" customFormat="1" ht="15.75" customHeight="1">
      <c r="A31" s="140" t="s">
        <v>480</v>
      </c>
      <c r="B31" s="141">
        <v>117</v>
      </c>
      <c r="C31" s="142">
        <v>177969</v>
      </c>
      <c r="D31" s="300">
        <v>115330</v>
      </c>
      <c r="E31" s="143">
        <f>C31/D31</f>
        <v>1.5431284141160149</v>
      </c>
    </row>
    <row r="32" spans="1:5" s="301" customFormat="1" ht="15.75" customHeight="1">
      <c r="A32" s="140" t="s">
        <v>493</v>
      </c>
      <c r="B32" s="141">
        <v>114</v>
      </c>
      <c r="C32" s="142">
        <v>902473.2</v>
      </c>
      <c r="D32" s="300">
        <v>145514</v>
      </c>
      <c r="E32" s="143">
        <f>C32/D32</f>
        <v>6.201968195500089</v>
      </c>
    </row>
    <row r="33" spans="1:5" s="301" customFormat="1" ht="15.75" customHeight="1">
      <c r="A33" s="140" t="s">
        <v>468</v>
      </c>
      <c r="B33" s="141">
        <v>113</v>
      </c>
      <c r="C33" s="142">
        <v>566892</v>
      </c>
      <c r="D33" s="300">
        <v>107221</v>
      </c>
      <c r="E33" s="143">
        <f>C33/D33</f>
        <v>5.287135915538934</v>
      </c>
    </row>
    <row r="34" spans="1:5" s="301" customFormat="1" ht="15.75" customHeight="1">
      <c r="A34" s="140" t="s">
        <v>472</v>
      </c>
      <c r="B34" s="141">
        <v>112</v>
      </c>
      <c r="C34" s="142">
        <v>1750010.16</v>
      </c>
      <c r="D34" s="300">
        <v>160366</v>
      </c>
      <c r="E34" s="143">
        <f>C34/D34</f>
        <v>10.912600925383185</v>
      </c>
    </row>
    <row r="35" spans="1:5" s="301" customFormat="1" ht="15.75" customHeight="1">
      <c r="A35" s="140" t="s">
        <v>473</v>
      </c>
      <c r="B35" s="141">
        <v>112</v>
      </c>
      <c r="C35" s="142">
        <v>351824</v>
      </c>
      <c r="D35" s="300">
        <v>156030</v>
      </c>
      <c r="E35" s="143">
        <f>C35/D35</f>
        <v>2.254848426584631</v>
      </c>
    </row>
    <row r="36" spans="1:5" s="301" customFormat="1" ht="15.75" customHeight="1">
      <c r="A36" s="140" t="s">
        <v>506</v>
      </c>
      <c r="B36" s="141">
        <v>112</v>
      </c>
      <c r="C36" s="142">
        <v>607291</v>
      </c>
      <c r="D36" s="300">
        <v>122196</v>
      </c>
      <c r="E36" s="143">
        <f>C36/D36</f>
        <v>4.969810795770729</v>
      </c>
    </row>
    <row r="37" spans="1:5" s="301" customFormat="1" ht="15.75" customHeight="1">
      <c r="A37" s="140" t="s">
        <v>509</v>
      </c>
      <c r="B37" s="141">
        <v>112</v>
      </c>
      <c r="C37" s="142">
        <v>654584</v>
      </c>
      <c r="D37" s="300">
        <v>118371</v>
      </c>
      <c r="E37" s="143">
        <f>C37/D37</f>
        <v>5.52993554164449</v>
      </c>
    </row>
    <row r="38" spans="1:5" s="301" customFormat="1" ht="15.75" customHeight="1">
      <c r="A38" s="140" t="s">
        <v>449</v>
      </c>
      <c r="B38" s="141">
        <v>111</v>
      </c>
      <c r="C38" s="142">
        <v>721989</v>
      </c>
      <c r="D38" s="300">
        <v>194511</v>
      </c>
      <c r="E38" s="143">
        <f>C38/D38</f>
        <v>3.7118157841972947</v>
      </c>
    </row>
    <row r="39" spans="1:5" s="301" customFormat="1" ht="15.75" customHeight="1">
      <c r="A39" s="140" t="s">
        <v>470</v>
      </c>
      <c r="B39" s="141">
        <v>110</v>
      </c>
      <c r="C39" s="142">
        <v>571420</v>
      </c>
      <c r="D39" s="300">
        <v>178958</v>
      </c>
      <c r="E39" s="143">
        <f>C39/D39</f>
        <v>3.193039707640899</v>
      </c>
    </row>
    <row r="40" spans="1:5" s="301" customFormat="1" ht="15.75" customHeight="1">
      <c r="A40" s="140" t="s">
        <v>476</v>
      </c>
      <c r="B40" s="141">
        <v>108</v>
      </c>
      <c r="C40" s="142">
        <v>365977.2</v>
      </c>
      <c r="D40" s="300">
        <v>104394</v>
      </c>
      <c r="E40" s="143">
        <f>C40/D40</f>
        <v>3.505730214380137</v>
      </c>
    </row>
    <row r="41" spans="1:5" s="301" customFormat="1" ht="15.75" customHeight="1">
      <c r="A41" s="140" t="s">
        <v>505</v>
      </c>
      <c r="B41" s="141">
        <v>107</v>
      </c>
      <c r="C41" s="142">
        <v>515804</v>
      </c>
      <c r="D41" s="300">
        <v>168309</v>
      </c>
      <c r="E41" s="143">
        <f>C41/D41</f>
        <v>3.064625183442359</v>
      </c>
    </row>
    <row r="42" spans="1:5" s="301" customFormat="1" ht="15.75" customHeight="1">
      <c r="A42" s="140" t="s">
        <v>494</v>
      </c>
      <c r="B42" s="141">
        <v>106</v>
      </c>
      <c r="C42" s="142">
        <v>713280</v>
      </c>
      <c r="D42" s="300">
        <v>51557</v>
      </c>
      <c r="E42" s="143">
        <f>C42/D42</f>
        <v>13.834784801287896</v>
      </c>
    </row>
    <row r="43" spans="1:5" s="301" customFormat="1" ht="15.75" customHeight="1">
      <c r="A43" s="140" t="s">
        <v>482</v>
      </c>
      <c r="B43" s="141">
        <v>105</v>
      </c>
      <c r="C43" s="142">
        <v>98048</v>
      </c>
      <c r="D43" s="300">
        <v>70003</v>
      </c>
      <c r="E43" s="143">
        <f>C43/D43</f>
        <v>1.400625687470537</v>
      </c>
    </row>
    <row r="44" spans="1:5" s="301" customFormat="1" ht="15.75" customHeight="1">
      <c r="A44" s="140" t="s">
        <v>500</v>
      </c>
      <c r="B44" s="141">
        <v>102</v>
      </c>
      <c r="C44" s="142">
        <v>381743.88</v>
      </c>
      <c r="D44" s="300">
        <v>129238</v>
      </c>
      <c r="E44" s="143">
        <f>C44/D44</f>
        <v>2.953805227564648</v>
      </c>
    </row>
    <row r="45" spans="1:5" s="301" customFormat="1" ht="15.75" customHeight="1">
      <c r="A45" s="140" t="s">
        <v>499</v>
      </c>
      <c r="B45" s="141">
        <v>98</v>
      </c>
      <c r="C45" s="142">
        <v>568117.8</v>
      </c>
      <c r="D45" s="300">
        <v>55373</v>
      </c>
      <c r="E45" s="143">
        <f>C45/D45</f>
        <v>10.259834215231251</v>
      </c>
    </row>
    <row r="46" spans="1:5" s="301" customFormat="1" ht="15.75" customHeight="1">
      <c r="A46" s="140" t="s">
        <v>512</v>
      </c>
      <c r="B46" s="141">
        <v>94</v>
      </c>
      <c r="C46" s="142">
        <v>310529.44</v>
      </c>
      <c r="D46" s="300">
        <v>82432</v>
      </c>
      <c r="E46" s="143">
        <f>C46/D46</f>
        <v>3.7670982142857143</v>
      </c>
    </row>
    <row r="47" spans="1:5" s="301" customFormat="1" ht="15.75" customHeight="1">
      <c r="A47" s="140" t="s">
        <v>515</v>
      </c>
      <c r="B47" s="141">
        <v>82</v>
      </c>
      <c r="C47" s="142">
        <v>325157.8</v>
      </c>
      <c r="D47" s="300">
        <v>80002</v>
      </c>
      <c r="E47" s="143">
        <f>C47/D47</f>
        <v>4.064370890727732</v>
      </c>
    </row>
    <row r="48" spans="1:5" s="301" customFormat="1" ht="15.75" customHeight="1">
      <c r="A48" s="140" t="s">
        <v>478</v>
      </c>
      <c r="B48" s="141">
        <v>81</v>
      </c>
      <c r="C48" s="142">
        <v>1092565.12</v>
      </c>
      <c r="D48" s="300">
        <v>77121</v>
      </c>
      <c r="E48" s="143">
        <f>C48/D48</f>
        <v>14.166895138807849</v>
      </c>
    </row>
    <row r="49" spans="1:5" s="301" customFormat="1" ht="15.75" customHeight="1">
      <c r="A49" s="140" t="s">
        <v>495</v>
      </c>
      <c r="B49" s="141">
        <v>79</v>
      </c>
      <c r="C49" s="142">
        <v>2822260</v>
      </c>
      <c r="D49" s="300">
        <v>166364</v>
      </c>
      <c r="E49" s="143">
        <f>C49/D49</f>
        <v>16.964367291000457</v>
      </c>
    </row>
    <row r="50" spans="1:5" s="301" customFormat="1" ht="15.75" customHeight="1">
      <c r="A50" s="140" t="s">
        <v>497</v>
      </c>
      <c r="B50" s="141">
        <v>67</v>
      </c>
      <c r="C50" s="142">
        <v>148320</v>
      </c>
      <c r="D50" s="300">
        <v>72203</v>
      </c>
      <c r="E50" s="143">
        <f>C50/D50</f>
        <v>2.0542082738944365</v>
      </c>
    </row>
    <row r="51" spans="1:5" s="301" customFormat="1" ht="15.75" customHeight="1">
      <c r="A51" s="140" t="s">
        <v>485</v>
      </c>
      <c r="B51" s="141">
        <v>62</v>
      </c>
      <c r="C51" s="142">
        <v>572784</v>
      </c>
      <c r="D51" s="300">
        <v>190659</v>
      </c>
      <c r="E51" s="143">
        <f>C51/D51</f>
        <v>3.0042326876780012</v>
      </c>
    </row>
    <row r="52" spans="1:5" s="301" customFormat="1" ht="15.75" customHeight="1">
      <c r="A52" s="140" t="s">
        <v>474</v>
      </c>
      <c r="B52" s="141">
        <v>52</v>
      </c>
      <c r="C52" s="142">
        <v>531132</v>
      </c>
      <c r="D52" s="300">
        <v>168197</v>
      </c>
      <c r="E52" s="143">
        <f>C52/D52</f>
        <v>3.1577971069638577</v>
      </c>
    </row>
    <row r="53" spans="1:5" s="304" customFormat="1" ht="15.75" customHeight="1">
      <c r="A53" s="506" t="s">
        <v>441</v>
      </c>
      <c r="B53" s="302">
        <f>SUM(B3:B52)</f>
        <v>6872</v>
      </c>
      <c r="C53" s="303">
        <f>SUM(C3:C52)</f>
        <v>31063892.680000003</v>
      </c>
      <c r="D53" s="302">
        <f>SUM(D3:D52)</f>
        <v>5692284</v>
      </c>
      <c r="E53" s="303">
        <f>C53/D53</f>
        <v>5.457193049398098</v>
      </c>
    </row>
    <row r="54" s="306" customFormat="1" ht="18" customHeight="1">
      <c r="A54" s="305" t="s">
        <v>1</v>
      </c>
    </row>
    <row r="55" s="308" customFormat="1" ht="18" customHeight="1">
      <c r="A55" s="307" t="s">
        <v>641</v>
      </c>
    </row>
    <row r="56" spans="1:5" s="311" customFormat="1" ht="18" customHeight="1">
      <c r="A56" s="310" t="s">
        <v>849</v>
      </c>
      <c r="B56" s="309"/>
      <c r="C56" s="309"/>
      <c r="D56" s="309"/>
      <c r="E56" s="309"/>
    </row>
  </sheetData>
  <sheetProtection/>
  <printOptions horizontalCentered="1"/>
  <pageMargins left="0.7874015748031497" right="0.7874015748031497" top="0.3937007874015748" bottom="0.3937007874015748" header="0.5118110236220472" footer="0.2755905511811024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C55"/>
  <sheetViews>
    <sheetView showGridLines="0" view="pageBreakPreview" zoomScaleNormal="120" zoomScaleSheetLayoutView="100" zoomScalePageLayoutView="0" workbookViewId="0" topLeftCell="A37">
      <selection activeCell="AM53" sqref="AM53"/>
    </sheetView>
  </sheetViews>
  <sheetFormatPr defaultColWidth="0.9921875" defaultRowHeight="23.25"/>
  <cols>
    <col min="1" max="1" width="18.421875" style="356" customWidth="1"/>
    <col min="2" max="2" width="31.140625" style="356" customWidth="1"/>
    <col min="3" max="3" width="30.7109375" style="356" customWidth="1"/>
    <col min="4" max="16384" width="0.9921875" style="356" customWidth="1"/>
  </cols>
  <sheetData>
    <row r="1" spans="1:3" s="345" customFormat="1" ht="19.5" customHeight="1">
      <c r="A1" s="549" t="s">
        <v>886</v>
      </c>
      <c r="B1" s="549"/>
      <c r="C1" s="549"/>
    </row>
    <row r="2" spans="1:3" s="346" customFormat="1" ht="15.75">
      <c r="A2" s="548" t="s">
        <v>440</v>
      </c>
      <c r="B2" s="548" t="s">
        <v>451</v>
      </c>
      <c r="C2" s="548" t="s">
        <v>452</v>
      </c>
    </row>
    <row r="3" spans="1:3" s="348" customFormat="1" ht="13.5" customHeight="1">
      <c r="A3" s="349" t="s">
        <v>500</v>
      </c>
      <c r="B3" s="350">
        <v>14</v>
      </c>
      <c r="C3" s="351">
        <v>98</v>
      </c>
    </row>
    <row r="4" spans="1:3" s="353" customFormat="1" ht="13.5" customHeight="1">
      <c r="A4" s="349" t="s">
        <v>513</v>
      </c>
      <c r="B4" s="350">
        <v>6</v>
      </c>
      <c r="C4" s="351">
        <v>93</v>
      </c>
    </row>
    <row r="5" spans="1:3" s="353" customFormat="1" ht="13.5" customHeight="1">
      <c r="A5" s="349" t="s">
        <v>484</v>
      </c>
      <c r="B5" s="350">
        <v>10</v>
      </c>
      <c r="C5" s="351">
        <v>82</v>
      </c>
    </row>
    <row r="6" spans="1:3" s="348" customFormat="1" ht="13.5" customHeight="1">
      <c r="A6" s="349" t="s">
        <v>480</v>
      </c>
      <c r="B6" s="350">
        <v>7</v>
      </c>
      <c r="C6" s="351">
        <v>61</v>
      </c>
    </row>
    <row r="7" spans="1:3" s="348" customFormat="1" ht="13.5" customHeight="1">
      <c r="A7" s="349" t="s">
        <v>487</v>
      </c>
      <c r="B7" s="350">
        <v>11</v>
      </c>
      <c r="C7" s="351">
        <v>46</v>
      </c>
    </row>
    <row r="8" spans="1:3" s="353" customFormat="1" ht="13.5" customHeight="1">
      <c r="A8" s="349" t="s">
        <v>473</v>
      </c>
      <c r="B8" s="350">
        <v>12</v>
      </c>
      <c r="C8" s="351">
        <v>45</v>
      </c>
    </row>
    <row r="9" spans="1:3" s="348" customFormat="1" ht="13.5" customHeight="1">
      <c r="A9" s="349" t="s">
        <v>479</v>
      </c>
      <c r="B9" s="350">
        <v>2</v>
      </c>
      <c r="C9" s="351">
        <v>43</v>
      </c>
    </row>
    <row r="10" spans="1:3" s="348" customFormat="1" ht="13.5" customHeight="1">
      <c r="A10" s="349" t="s">
        <v>505</v>
      </c>
      <c r="B10" s="350">
        <v>8</v>
      </c>
      <c r="C10" s="354">
        <v>41</v>
      </c>
    </row>
    <row r="11" spans="1:3" s="348" customFormat="1" ht="13.5" customHeight="1">
      <c r="A11" s="349" t="s">
        <v>481</v>
      </c>
      <c r="B11" s="350">
        <v>7</v>
      </c>
      <c r="C11" s="354">
        <v>33</v>
      </c>
    </row>
    <row r="12" spans="1:3" s="348" customFormat="1" ht="13.5" customHeight="1">
      <c r="A12" s="349" t="s">
        <v>470</v>
      </c>
      <c r="B12" s="350">
        <v>5</v>
      </c>
      <c r="C12" s="351">
        <v>28</v>
      </c>
    </row>
    <row r="13" spans="1:3" s="348" customFormat="1" ht="13.5" customHeight="1">
      <c r="A13" s="349" t="s">
        <v>491</v>
      </c>
      <c r="B13" s="350">
        <v>8</v>
      </c>
      <c r="C13" s="351">
        <v>28</v>
      </c>
    </row>
    <row r="14" spans="1:3" s="348" customFormat="1" ht="13.5" customHeight="1">
      <c r="A14" s="349" t="s">
        <v>482</v>
      </c>
      <c r="B14" s="350">
        <v>3</v>
      </c>
      <c r="C14" s="354">
        <v>26</v>
      </c>
    </row>
    <row r="15" spans="1:3" s="348" customFormat="1" ht="13.5" customHeight="1">
      <c r="A15" s="349" t="s">
        <v>477</v>
      </c>
      <c r="B15" s="350">
        <v>5</v>
      </c>
      <c r="C15" s="351">
        <v>22</v>
      </c>
    </row>
    <row r="16" spans="1:3" s="353" customFormat="1" ht="13.5" customHeight="1">
      <c r="A16" s="349" t="s">
        <v>485</v>
      </c>
      <c r="B16" s="350">
        <v>1</v>
      </c>
      <c r="C16" s="351">
        <v>22</v>
      </c>
    </row>
    <row r="17" spans="1:3" s="348" customFormat="1" ht="13.5" customHeight="1">
      <c r="A17" s="349" t="s">
        <v>504</v>
      </c>
      <c r="B17" s="350">
        <v>5</v>
      </c>
      <c r="C17" s="354">
        <v>22</v>
      </c>
    </row>
    <row r="18" spans="1:3" s="348" customFormat="1" ht="13.5" customHeight="1">
      <c r="A18" s="349" t="s">
        <v>449</v>
      </c>
      <c r="B18" s="350">
        <v>2</v>
      </c>
      <c r="C18" s="351">
        <v>22</v>
      </c>
    </row>
    <row r="19" spans="1:3" s="348" customFormat="1" ht="13.5" customHeight="1">
      <c r="A19" s="349" t="s">
        <v>469</v>
      </c>
      <c r="B19" s="350">
        <v>4</v>
      </c>
      <c r="C19" s="351">
        <v>21</v>
      </c>
    </row>
    <row r="20" spans="1:3" s="348" customFormat="1" ht="13.5" customHeight="1">
      <c r="A20" s="349" t="s">
        <v>502</v>
      </c>
      <c r="B20" s="350">
        <v>3</v>
      </c>
      <c r="C20" s="351">
        <v>21</v>
      </c>
    </row>
    <row r="21" spans="1:3" s="348" customFormat="1" ht="13.5" customHeight="1">
      <c r="A21" s="349" t="s">
        <v>490</v>
      </c>
      <c r="B21" s="352">
        <v>4</v>
      </c>
      <c r="C21" s="354">
        <v>20</v>
      </c>
    </row>
    <row r="22" spans="1:3" s="348" customFormat="1" ht="13.5" customHeight="1">
      <c r="A22" s="349" t="s">
        <v>478</v>
      </c>
      <c r="B22" s="350">
        <v>8</v>
      </c>
      <c r="C22" s="351">
        <v>16</v>
      </c>
    </row>
    <row r="23" spans="1:3" s="348" customFormat="1" ht="13.5" customHeight="1">
      <c r="A23" s="349" t="s">
        <v>509</v>
      </c>
      <c r="B23" s="350">
        <v>14</v>
      </c>
      <c r="C23" s="351">
        <v>16</v>
      </c>
    </row>
    <row r="24" spans="1:3" s="353" customFormat="1" ht="13.5" customHeight="1">
      <c r="A24" s="349" t="s">
        <v>495</v>
      </c>
      <c r="B24" s="350">
        <v>20</v>
      </c>
      <c r="C24" s="351">
        <v>15</v>
      </c>
    </row>
    <row r="25" spans="1:3" s="348" customFormat="1" ht="13.5" customHeight="1">
      <c r="A25" s="349" t="s">
        <v>501</v>
      </c>
      <c r="B25" s="350">
        <v>7</v>
      </c>
      <c r="C25" s="351">
        <v>15</v>
      </c>
    </row>
    <row r="26" spans="1:3" s="348" customFormat="1" ht="13.5" customHeight="1">
      <c r="A26" s="349" t="s">
        <v>483</v>
      </c>
      <c r="B26" s="350">
        <v>8</v>
      </c>
      <c r="C26" s="351">
        <v>12</v>
      </c>
    </row>
    <row r="27" spans="1:3" s="353" customFormat="1" ht="13.5" customHeight="1">
      <c r="A27" s="349" t="s">
        <v>450</v>
      </c>
      <c r="B27" s="350">
        <v>7</v>
      </c>
      <c r="C27" s="355">
        <v>12</v>
      </c>
    </row>
    <row r="28" spans="1:3" s="353" customFormat="1" ht="13.5" customHeight="1">
      <c r="A28" s="349" t="s">
        <v>476</v>
      </c>
      <c r="B28" s="350">
        <v>3</v>
      </c>
      <c r="C28" s="351">
        <v>10</v>
      </c>
    </row>
    <row r="29" spans="1:3" s="348" customFormat="1" ht="13.5" customHeight="1">
      <c r="A29" s="349" t="s">
        <v>510</v>
      </c>
      <c r="B29" s="350">
        <v>9</v>
      </c>
      <c r="C29" s="351">
        <v>10</v>
      </c>
    </row>
    <row r="30" spans="1:3" s="348" customFormat="1" ht="13.5" customHeight="1">
      <c r="A30" s="349" t="s">
        <v>488</v>
      </c>
      <c r="B30" s="350">
        <v>10</v>
      </c>
      <c r="C30" s="354">
        <v>7</v>
      </c>
    </row>
    <row r="31" spans="1:3" s="348" customFormat="1" ht="13.5" customHeight="1">
      <c r="A31" s="349" t="s">
        <v>506</v>
      </c>
      <c r="B31" s="350">
        <v>3</v>
      </c>
      <c r="C31" s="351">
        <v>7</v>
      </c>
    </row>
    <row r="32" spans="1:3" s="348" customFormat="1" ht="13.5" customHeight="1">
      <c r="A32" s="349" t="s">
        <v>471</v>
      </c>
      <c r="B32" s="350">
        <v>5</v>
      </c>
      <c r="C32" s="351">
        <v>6</v>
      </c>
    </row>
    <row r="33" spans="1:3" s="348" customFormat="1" ht="13.5" customHeight="1">
      <c r="A33" s="349" t="s">
        <v>486</v>
      </c>
      <c r="B33" s="350">
        <v>11</v>
      </c>
      <c r="C33" s="351">
        <v>6</v>
      </c>
    </row>
    <row r="34" spans="1:3" s="348" customFormat="1" ht="13.5" customHeight="1">
      <c r="A34" s="349" t="s">
        <v>499</v>
      </c>
      <c r="B34" s="350">
        <v>5</v>
      </c>
      <c r="C34" s="351">
        <v>6</v>
      </c>
    </row>
    <row r="35" spans="1:3" s="353" customFormat="1" ht="13.5" customHeight="1">
      <c r="A35" s="349" t="s">
        <v>468</v>
      </c>
      <c r="B35" s="350">
        <v>4</v>
      </c>
      <c r="C35" s="354">
        <v>5</v>
      </c>
    </row>
    <row r="36" spans="1:3" s="353" customFormat="1" ht="13.5" customHeight="1">
      <c r="A36" s="349" t="s">
        <v>493</v>
      </c>
      <c r="B36" s="350">
        <v>6</v>
      </c>
      <c r="C36" s="351">
        <v>5</v>
      </c>
    </row>
    <row r="37" spans="1:3" s="348" customFormat="1" ht="13.5" customHeight="1">
      <c r="A37" s="349" t="s">
        <v>496</v>
      </c>
      <c r="B37" s="350">
        <v>2</v>
      </c>
      <c r="C37" s="351">
        <v>5</v>
      </c>
    </row>
    <row r="38" spans="1:3" s="348" customFormat="1" ht="13.5" customHeight="1">
      <c r="A38" s="349" t="s">
        <v>498</v>
      </c>
      <c r="B38" s="350">
        <v>7</v>
      </c>
      <c r="C38" s="354">
        <v>5</v>
      </c>
    </row>
    <row r="39" spans="1:3" s="348" customFormat="1" ht="13.5" customHeight="1">
      <c r="A39" s="349" t="s">
        <v>508</v>
      </c>
      <c r="B39" s="350">
        <v>5</v>
      </c>
      <c r="C39" s="351">
        <v>3</v>
      </c>
    </row>
    <row r="40" spans="1:3" s="348" customFormat="1" ht="13.5" customHeight="1">
      <c r="A40" s="349" t="s">
        <v>514</v>
      </c>
      <c r="B40" s="350">
        <v>5</v>
      </c>
      <c r="C40" s="355">
        <v>3</v>
      </c>
    </row>
    <row r="41" spans="1:3" s="348" customFormat="1" ht="13.5" customHeight="1">
      <c r="A41" s="349" t="s">
        <v>489</v>
      </c>
      <c r="B41" s="350">
        <v>1</v>
      </c>
      <c r="C41" s="351">
        <v>2</v>
      </c>
    </row>
    <row r="42" spans="1:3" s="348" customFormat="1" ht="13.5" customHeight="1">
      <c r="A42" s="349" t="s">
        <v>503</v>
      </c>
      <c r="B42" s="350">
        <v>1</v>
      </c>
      <c r="C42" s="351">
        <v>2</v>
      </c>
    </row>
    <row r="43" spans="1:3" s="353" customFormat="1" ht="13.5" customHeight="1">
      <c r="A43" s="349" t="s">
        <v>512</v>
      </c>
      <c r="B43" s="350">
        <v>4</v>
      </c>
      <c r="C43" s="351">
        <v>2</v>
      </c>
    </row>
    <row r="44" spans="1:3" s="348" customFormat="1" ht="13.5" customHeight="1">
      <c r="A44" s="349" t="s">
        <v>472</v>
      </c>
      <c r="B44" s="350">
        <v>5</v>
      </c>
      <c r="C44" s="354">
        <v>1</v>
      </c>
    </row>
    <row r="45" spans="1:3" s="353" customFormat="1" ht="13.5" customHeight="1">
      <c r="A45" s="349" t="s">
        <v>474</v>
      </c>
      <c r="B45" s="350">
        <v>2</v>
      </c>
      <c r="C45" s="351">
        <v>1</v>
      </c>
    </row>
    <row r="46" spans="1:3" s="348" customFormat="1" ht="13.5" customHeight="1">
      <c r="A46" s="349" t="s">
        <v>494</v>
      </c>
      <c r="B46" s="350">
        <v>5</v>
      </c>
      <c r="C46" s="351">
        <v>1</v>
      </c>
    </row>
    <row r="47" spans="1:3" s="348" customFormat="1" ht="13.5" customHeight="1">
      <c r="A47" s="349" t="s">
        <v>515</v>
      </c>
      <c r="B47" s="350">
        <v>7</v>
      </c>
      <c r="C47" s="355">
        <v>1</v>
      </c>
    </row>
    <row r="48" spans="1:3" s="348" customFormat="1" ht="13.5" customHeight="1">
      <c r="A48" s="349" t="s">
        <v>475</v>
      </c>
      <c r="B48" s="350">
        <v>6</v>
      </c>
      <c r="C48" s="351" t="s">
        <v>446</v>
      </c>
    </row>
    <row r="49" spans="1:3" s="348" customFormat="1" ht="13.5" customHeight="1">
      <c r="A49" s="349" t="s">
        <v>492</v>
      </c>
      <c r="B49" s="350">
        <v>1</v>
      </c>
      <c r="C49" s="351" t="s">
        <v>446</v>
      </c>
    </row>
    <row r="50" spans="1:3" s="348" customFormat="1" ht="13.5" customHeight="1">
      <c r="A50" s="349" t="s">
        <v>497</v>
      </c>
      <c r="B50" s="350">
        <v>1</v>
      </c>
      <c r="C50" s="351" t="s">
        <v>446</v>
      </c>
    </row>
    <row r="51" spans="1:3" s="348" customFormat="1" ht="13.5" customHeight="1">
      <c r="A51" s="349" t="s">
        <v>507</v>
      </c>
      <c r="B51" s="350">
        <v>6</v>
      </c>
      <c r="C51" s="351" t="s">
        <v>446</v>
      </c>
    </row>
    <row r="52" spans="1:3" s="347" customFormat="1" ht="13.5" customHeight="1">
      <c r="A52" s="349" t="s">
        <v>511</v>
      </c>
      <c r="B52" s="350">
        <v>1</v>
      </c>
      <c r="C52" s="351" t="s">
        <v>446</v>
      </c>
    </row>
    <row r="53" spans="1:3" ht="18" customHeight="1">
      <c r="A53" s="357" t="s">
        <v>441</v>
      </c>
      <c r="B53" s="358">
        <f>SUM(B3:B52)</f>
        <v>296</v>
      </c>
      <c r="C53" s="359">
        <f>SUM(C3:C52)</f>
        <v>948</v>
      </c>
    </row>
    <row r="54" spans="1:3" ht="15.75">
      <c r="A54" s="346" t="s">
        <v>787</v>
      </c>
      <c r="B54" s="346"/>
      <c r="C54" s="346"/>
    </row>
    <row r="55" spans="1:3" ht="16.5" customHeight="1">
      <c r="A55" s="503" t="s">
        <v>439</v>
      </c>
      <c r="B55" s="503"/>
      <c r="C55" s="503"/>
    </row>
  </sheetData>
  <sheetProtection/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I18"/>
  <sheetViews>
    <sheetView view="pageBreakPreview" zoomScale="90" zoomScaleSheetLayoutView="90" zoomScalePageLayoutView="0" workbookViewId="0" topLeftCell="A1">
      <selection activeCell="N8" sqref="N8"/>
    </sheetView>
  </sheetViews>
  <sheetFormatPr defaultColWidth="9.140625" defaultRowHeight="23.25"/>
  <cols>
    <col min="1" max="1" width="15.7109375" style="387" customWidth="1"/>
    <col min="2" max="2" width="22.421875" style="387" customWidth="1"/>
    <col min="3" max="3" width="12.00390625" style="387" customWidth="1"/>
    <col min="4" max="4" width="14.7109375" style="387" customWidth="1"/>
    <col min="5" max="5" width="17.140625" style="387" customWidth="1"/>
    <col min="6" max="9" width="14.7109375" style="387" customWidth="1"/>
    <col min="10" max="16384" width="9.140625" style="387" customWidth="1"/>
  </cols>
  <sheetData>
    <row r="1" spans="1:9" ht="23.25">
      <c r="A1" s="550" t="s">
        <v>889</v>
      </c>
      <c r="B1" s="550"/>
      <c r="C1" s="550"/>
      <c r="D1" s="550"/>
      <c r="E1" s="550"/>
      <c r="F1" s="550"/>
      <c r="G1" s="550"/>
      <c r="H1" s="550"/>
      <c r="I1" s="550"/>
    </row>
    <row r="2" spans="1:9" ht="23.25">
      <c r="A2" s="551" t="s">
        <v>619</v>
      </c>
      <c r="B2" s="224" t="s">
        <v>620</v>
      </c>
      <c r="C2" s="224"/>
      <c r="D2" s="224" t="s">
        <v>621</v>
      </c>
      <c r="E2" s="224"/>
      <c r="F2" s="224" t="s">
        <v>622</v>
      </c>
      <c r="G2" s="224"/>
      <c r="H2" s="224" t="s">
        <v>622</v>
      </c>
      <c r="I2" s="224"/>
    </row>
    <row r="3" spans="2:9" ht="23.25">
      <c r="B3" s="389" t="s">
        <v>623</v>
      </c>
      <c r="C3" s="389"/>
      <c r="D3" s="389" t="s">
        <v>624</v>
      </c>
      <c r="E3" s="389"/>
      <c r="F3" s="389" t="s">
        <v>625</v>
      </c>
      <c r="G3" s="389"/>
      <c r="H3" s="389" t="s">
        <v>626</v>
      </c>
      <c r="I3" s="389"/>
    </row>
    <row r="4" spans="1:9" ht="23.25">
      <c r="A4" s="553"/>
      <c r="B4" s="388" t="s">
        <v>590</v>
      </c>
      <c r="C4" s="388" t="s">
        <v>589</v>
      </c>
      <c r="D4" s="388" t="s">
        <v>590</v>
      </c>
      <c r="E4" s="388" t="s">
        <v>589</v>
      </c>
      <c r="F4" s="388" t="s">
        <v>590</v>
      </c>
      <c r="G4" s="388" t="s">
        <v>589</v>
      </c>
      <c r="H4" s="388" t="s">
        <v>590</v>
      </c>
      <c r="I4" s="388" t="s">
        <v>589</v>
      </c>
    </row>
    <row r="5" spans="1:9" ht="23.25">
      <c r="A5" s="227" t="s">
        <v>627</v>
      </c>
      <c r="B5" s="228">
        <v>69</v>
      </c>
      <c r="C5" s="228">
        <v>242</v>
      </c>
      <c r="D5" s="228">
        <v>4.4</v>
      </c>
      <c r="E5" s="228">
        <v>158.5</v>
      </c>
      <c r="F5" s="229">
        <v>0.1</v>
      </c>
      <c r="G5" s="228">
        <v>4.5</v>
      </c>
      <c r="H5" s="228">
        <v>0.2</v>
      </c>
      <c r="I5" s="230">
        <v>3.5</v>
      </c>
    </row>
    <row r="6" spans="1:9" ht="23.25">
      <c r="A6" s="390" t="s">
        <v>628</v>
      </c>
      <c r="B6" s="232">
        <v>59</v>
      </c>
      <c r="C6" s="232">
        <v>130</v>
      </c>
      <c r="D6" s="232">
        <v>0</v>
      </c>
      <c r="E6" s="232">
        <v>78.6</v>
      </c>
      <c r="F6" s="232">
        <v>0</v>
      </c>
      <c r="G6" s="232">
        <v>4.8</v>
      </c>
      <c r="H6" s="233">
        <v>0.1</v>
      </c>
      <c r="I6" s="232">
        <v>2.2</v>
      </c>
    </row>
    <row r="7" spans="1:9" ht="23.25">
      <c r="A7" s="390" t="s">
        <v>629</v>
      </c>
      <c r="B7" s="233">
        <v>48</v>
      </c>
      <c r="C7" s="232">
        <v>118</v>
      </c>
      <c r="D7" s="232">
        <v>0.2</v>
      </c>
      <c r="E7" s="232">
        <v>85.2</v>
      </c>
      <c r="F7" s="232">
        <v>0</v>
      </c>
      <c r="G7" s="232">
        <v>2.3</v>
      </c>
      <c r="H7" s="233">
        <v>0.1</v>
      </c>
      <c r="I7" s="232">
        <v>1.3</v>
      </c>
    </row>
    <row r="8" spans="1:9" ht="23.25">
      <c r="A8" s="390" t="s">
        <v>630</v>
      </c>
      <c r="B8" s="232">
        <v>44</v>
      </c>
      <c r="C8" s="232">
        <v>133</v>
      </c>
      <c r="D8" s="232">
        <v>0.2</v>
      </c>
      <c r="E8" s="234">
        <v>65</v>
      </c>
      <c r="F8" s="234">
        <v>0.1</v>
      </c>
      <c r="G8" s="234">
        <v>2.1</v>
      </c>
      <c r="H8" s="233">
        <v>0.3</v>
      </c>
      <c r="I8" s="232">
        <v>1.3</v>
      </c>
    </row>
    <row r="9" spans="1:9" ht="23.25">
      <c r="A9" s="390" t="s">
        <v>631</v>
      </c>
      <c r="B9" s="232">
        <v>54</v>
      </c>
      <c r="C9" s="232">
        <v>100</v>
      </c>
      <c r="D9" s="232">
        <v>0.1</v>
      </c>
      <c r="E9" s="232">
        <v>87.6</v>
      </c>
      <c r="F9" s="232">
        <v>0.1</v>
      </c>
      <c r="G9" s="232">
        <v>3.1</v>
      </c>
      <c r="H9" s="233">
        <v>0.2</v>
      </c>
      <c r="I9" s="232">
        <v>2.4</v>
      </c>
    </row>
    <row r="10" spans="1:9" ht="23.25">
      <c r="A10" s="390" t="s">
        <v>632</v>
      </c>
      <c r="B10" s="232">
        <v>57</v>
      </c>
      <c r="C10" s="232">
        <v>125</v>
      </c>
      <c r="D10" s="232">
        <v>23.9</v>
      </c>
      <c r="E10" s="232">
        <v>55.4</v>
      </c>
      <c r="F10" s="232">
        <v>0</v>
      </c>
      <c r="G10" s="232">
        <v>3.3</v>
      </c>
      <c r="H10" s="233">
        <v>0.2</v>
      </c>
      <c r="I10" s="232">
        <v>1.7</v>
      </c>
    </row>
    <row r="11" spans="1:9" ht="23.25">
      <c r="A11" s="390" t="s">
        <v>633</v>
      </c>
      <c r="B11" s="232">
        <v>22</v>
      </c>
      <c r="C11" s="232">
        <v>118</v>
      </c>
      <c r="D11" s="232">
        <v>2.8</v>
      </c>
      <c r="E11" s="234">
        <v>54.8</v>
      </c>
      <c r="F11" s="234">
        <v>0.1</v>
      </c>
      <c r="G11" s="234">
        <v>3.2</v>
      </c>
      <c r="H11" s="233">
        <v>0.3</v>
      </c>
      <c r="I11" s="232">
        <v>2</v>
      </c>
    </row>
    <row r="12" spans="1:9" ht="23.25">
      <c r="A12" s="390" t="s">
        <v>634</v>
      </c>
      <c r="B12" s="232">
        <v>21</v>
      </c>
      <c r="C12" s="232">
        <v>92</v>
      </c>
      <c r="D12" s="232">
        <v>0.2</v>
      </c>
      <c r="E12" s="232">
        <v>50.9</v>
      </c>
      <c r="F12" s="232">
        <v>0</v>
      </c>
      <c r="G12" s="232">
        <v>2.7</v>
      </c>
      <c r="H12" s="233">
        <v>0.1</v>
      </c>
      <c r="I12" s="232">
        <v>1.4</v>
      </c>
    </row>
    <row r="13" spans="1:9" ht="23.25">
      <c r="A13" s="390" t="s">
        <v>635</v>
      </c>
      <c r="B13" s="234">
        <v>60</v>
      </c>
      <c r="C13" s="234">
        <v>93</v>
      </c>
      <c r="D13" s="234">
        <v>3.2</v>
      </c>
      <c r="E13" s="234">
        <v>58.1</v>
      </c>
      <c r="F13" s="234">
        <v>0</v>
      </c>
      <c r="G13" s="234">
        <v>1.9</v>
      </c>
      <c r="H13" s="233">
        <v>0</v>
      </c>
      <c r="I13" s="232">
        <v>0.9</v>
      </c>
    </row>
    <row r="14" spans="1:9" ht="23.25">
      <c r="A14" s="390" t="s">
        <v>636</v>
      </c>
      <c r="B14" s="234">
        <v>57</v>
      </c>
      <c r="C14" s="234">
        <v>145</v>
      </c>
      <c r="D14" s="234">
        <v>6.5</v>
      </c>
      <c r="E14" s="234">
        <v>112.3</v>
      </c>
      <c r="F14" s="234">
        <v>0.1</v>
      </c>
      <c r="G14" s="234">
        <v>4</v>
      </c>
      <c r="H14" s="233">
        <v>0.25</v>
      </c>
      <c r="I14" s="232">
        <v>3.1</v>
      </c>
    </row>
    <row r="15" spans="1:9" ht="23.25">
      <c r="A15" s="390" t="s">
        <v>637</v>
      </c>
      <c r="B15" s="232">
        <v>53</v>
      </c>
      <c r="C15" s="232">
        <v>183</v>
      </c>
      <c r="D15" s="232">
        <v>5.9</v>
      </c>
      <c r="E15" s="232">
        <v>125.1</v>
      </c>
      <c r="F15" s="232">
        <v>0.1</v>
      </c>
      <c r="G15" s="232">
        <v>4.5</v>
      </c>
      <c r="H15" s="233">
        <v>0.3</v>
      </c>
      <c r="I15" s="232">
        <v>3.2</v>
      </c>
    </row>
    <row r="16" spans="1:9" ht="23.25">
      <c r="A16" s="390" t="s">
        <v>638</v>
      </c>
      <c r="B16" s="234">
        <v>67</v>
      </c>
      <c r="C16" s="234">
        <v>158</v>
      </c>
      <c r="D16" s="234">
        <v>3.3</v>
      </c>
      <c r="E16" s="234">
        <v>164.5</v>
      </c>
      <c r="F16" s="234">
        <v>0</v>
      </c>
      <c r="G16" s="234">
        <v>2.9</v>
      </c>
      <c r="H16" s="233">
        <v>0.2</v>
      </c>
      <c r="I16" s="232">
        <v>2.2</v>
      </c>
    </row>
    <row r="17" spans="1:9" ht="23.25">
      <c r="A17" s="554" t="s">
        <v>639</v>
      </c>
      <c r="B17" s="555">
        <v>120</v>
      </c>
      <c r="C17" s="555"/>
      <c r="D17" s="556">
        <v>170</v>
      </c>
      <c r="E17" s="556"/>
      <c r="F17" s="556">
        <v>30</v>
      </c>
      <c r="G17" s="556"/>
      <c r="H17" s="555">
        <v>9</v>
      </c>
      <c r="I17" s="555"/>
    </row>
    <row r="18" ht="23.25">
      <c r="A18" s="196" t="s">
        <v>0</v>
      </c>
    </row>
  </sheetData>
  <sheetProtection/>
  <printOptions/>
  <pageMargins left="0.5905511811023622" right="0.5905511811023622" top="0.7874015748031497" bottom="0.7874015748031497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I18"/>
  <sheetViews>
    <sheetView zoomScale="90" zoomScaleNormal="90" zoomScalePageLayoutView="0" workbookViewId="0" topLeftCell="A1">
      <selection activeCell="L9" sqref="L9"/>
    </sheetView>
  </sheetViews>
  <sheetFormatPr defaultColWidth="9.140625" defaultRowHeight="23.25"/>
  <cols>
    <col min="1" max="1" width="16.57421875" style="0" customWidth="1"/>
    <col min="2" max="9" width="14.28125" style="0" customWidth="1"/>
  </cols>
  <sheetData>
    <row r="1" spans="1:9" ht="23.25">
      <c r="A1" s="557" t="s">
        <v>887</v>
      </c>
      <c r="B1" s="557"/>
      <c r="C1" s="557"/>
      <c r="D1" s="557"/>
      <c r="E1" s="557"/>
      <c r="F1" s="557"/>
      <c r="G1" s="557"/>
      <c r="H1" s="557"/>
      <c r="I1" s="557"/>
    </row>
    <row r="2" spans="1:9" ht="23.25">
      <c r="A2" s="551" t="s">
        <v>619</v>
      </c>
      <c r="B2" s="558" t="s">
        <v>620</v>
      </c>
      <c r="C2" s="558"/>
      <c r="D2" s="558" t="s">
        <v>621</v>
      </c>
      <c r="E2" s="558"/>
      <c r="F2" s="558" t="s">
        <v>622</v>
      </c>
      <c r="G2" s="558"/>
      <c r="H2" s="558" t="s">
        <v>622</v>
      </c>
      <c r="I2" s="558"/>
    </row>
    <row r="3" spans="1:9" ht="24.75">
      <c r="A3" s="552"/>
      <c r="B3" s="226" t="s">
        <v>623</v>
      </c>
      <c r="C3" s="226"/>
      <c r="D3" s="226" t="s">
        <v>624</v>
      </c>
      <c r="E3" s="226"/>
      <c r="F3" s="226" t="s">
        <v>625</v>
      </c>
      <c r="G3" s="226"/>
      <c r="H3" s="226" t="s">
        <v>626</v>
      </c>
      <c r="I3" s="226"/>
    </row>
    <row r="4" spans="1:9" ht="23.25">
      <c r="A4" s="553"/>
      <c r="B4" s="225" t="s">
        <v>590</v>
      </c>
      <c r="C4" s="225" t="s">
        <v>589</v>
      </c>
      <c r="D4" s="225" t="s">
        <v>590</v>
      </c>
      <c r="E4" s="225" t="s">
        <v>589</v>
      </c>
      <c r="F4" s="225" t="s">
        <v>590</v>
      </c>
      <c r="G4" s="225" t="s">
        <v>589</v>
      </c>
      <c r="H4" s="225" t="s">
        <v>590</v>
      </c>
      <c r="I4" s="225" t="s">
        <v>589</v>
      </c>
    </row>
    <row r="5" spans="1:9" ht="23.25">
      <c r="A5" s="227" t="s">
        <v>627</v>
      </c>
      <c r="B5" s="228">
        <v>54</v>
      </c>
      <c r="C5" s="228">
        <v>210</v>
      </c>
      <c r="D5" s="228">
        <v>4.7</v>
      </c>
      <c r="E5" s="228">
        <v>121</v>
      </c>
      <c r="F5" s="229">
        <v>0</v>
      </c>
      <c r="G5" s="228">
        <v>4.6</v>
      </c>
      <c r="H5" s="228">
        <v>0</v>
      </c>
      <c r="I5" s="230">
        <v>2.8</v>
      </c>
    </row>
    <row r="6" spans="1:9" ht="23.25">
      <c r="A6" s="231" t="s">
        <v>628</v>
      </c>
      <c r="B6" s="232">
        <v>46</v>
      </c>
      <c r="C6" s="232">
        <v>125</v>
      </c>
      <c r="D6" s="232">
        <v>4.4</v>
      </c>
      <c r="E6" s="232">
        <v>79.2</v>
      </c>
      <c r="F6" s="232">
        <v>0.2</v>
      </c>
      <c r="G6" s="232">
        <v>3.3</v>
      </c>
      <c r="H6" s="233">
        <v>0.3</v>
      </c>
      <c r="I6" s="232">
        <v>2.8</v>
      </c>
    </row>
    <row r="7" spans="1:9" ht="23.25">
      <c r="A7" s="231" t="s">
        <v>629</v>
      </c>
      <c r="B7" s="233">
        <v>40</v>
      </c>
      <c r="C7" s="232">
        <v>92</v>
      </c>
      <c r="D7" s="232">
        <v>0</v>
      </c>
      <c r="E7" s="232">
        <v>53.8</v>
      </c>
      <c r="F7" s="232">
        <v>0.3</v>
      </c>
      <c r="G7" s="232">
        <v>2.1</v>
      </c>
      <c r="H7" s="233">
        <v>0.3</v>
      </c>
      <c r="I7" s="232">
        <v>1.3</v>
      </c>
    </row>
    <row r="8" spans="1:9" ht="23.25">
      <c r="A8" s="231" t="s">
        <v>630</v>
      </c>
      <c r="B8" s="232">
        <v>44</v>
      </c>
      <c r="C8" s="232">
        <v>98</v>
      </c>
      <c r="D8" s="232">
        <v>3.2</v>
      </c>
      <c r="E8" s="234">
        <v>40.4</v>
      </c>
      <c r="F8" s="234">
        <v>0.2</v>
      </c>
      <c r="G8" s="234">
        <v>2.3</v>
      </c>
      <c r="H8" s="233">
        <v>0.3</v>
      </c>
      <c r="I8" s="232">
        <v>1.9</v>
      </c>
    </row>
    <row r="9" spans="1:9" ht="23.25">
      <c r="A9" s="231" t="s">
        <v>631</v>
      </c>
      <c r="B9" s="232">
        <v>38</v>
      </c>
      <c r="C9" s="232">
        <v>75</v>
      </c>
      <c r="D9" s="232">
        <v>0</v>
      </c>
      <c r="E9" s="232">
        <v>58.3</v>
      </c>
      <c r="F9" s="232">
        <v>0</v>
      </c>
      <c r="G9" s="232">
        <v>3</v>
      </c>
      <c r="H9" s="233">
        <v>0.1</v>
      </c>
      <c r="I9" s="232">
        <v>1.8</v>
      </c>
    </row>
    <row r="10" spans="1:9" ht="23.25">
      <c r="A10" s="231" t="s">
        <v>632</v>
      </c>
      <c r="B10" s="232">
        <v>33</v>
      </c>
      <c r="C10" s="232">
        <v>77</v>
      </c>
      <c r="D10" s="232">
        <v>0</v>
      </c>
      <c r="E10" s="232">
        <v>71.3</v>
      </c>
      <c r="F10" s="232">
        <v>0</v>
      </c>
      <c r="G10" s="232">
        <v>3.6</v>
      </c>
      <c r="H10" s="233">
        <v>0.1</v>
      </c>
      <c r="I10" s="232">
        <v>1.9</v>
      </c>
    </row>
    <row r="11" spans="1:9" ht="23.25">
      <c r="A11" s="231" t="s">
        <v>633</v>
      </c>
      <c r="B11" s="232">
        <v>35</v>
      </c>
      <c r="C11" s="232">
        <v>74</v>
      </c>
      <c r="D11" s="232">
        <v>2.5</v>
      </c>
      <c r="E11" s="234">
        <v>58</v>
      </c>
      <c r="F11" s="234">
        <v>0.1</v>
      </c>
      <c r="G11" s="234">
        <v>8</v>
      </c>
      <c r="H11" s="233">
        <v>0.1</v>
      </c>
      <c r="I11" s="232">
        <v>1.8</v>
      </c>
    </row>
    <row r="12" spans="1:9" ht="23.25">
      <c r="A12" s="231" t="s">
        <v>634</v>
      </c>
      <c r="B12" s="232">
        <v>34</v>
      </c>
      <c r="C12" s="232">
        <v>77</v>
      </c>
      <c r="D12" s="232">
        <v>3.5</v>
      </c>
      <c r="E12" s="232">
        <v>97.1</v>
      </c>
      <c r="F12" s="232">
        <v>0</v>
      </c>
      <c r="G12" s="232">
        <v>3.1</v>
      </c>
      <c r="H12" s="233">
        <v>0.1</v>
      </c>
      <c r="I12" s="232">
        <v>2</v>
      </c>
    </row>
    <row r="13" spans="1:9" ht="23.25">
      <c r="A13" s="231" t="s">
        <v>635</v>
      </c>
      <c r="B13" s="234">
        <v>0</v>
      </c>
      <c r="C13" s="234">
        <v>63</v>
      </c>
      <c r="D13" s="234">
        <v>0</v>
      </c>
      <c r="E13" s="234">
        <v>59.8</v>
      </c>
      <c r="F13" s="234">
        <v>0</v>
      </c>
      <c r="G13" s="234">
        <v>3.4</v>
      </c>
      <c r="H13" s="233">
        <v>0</v>
      </c>
      <c r="I13" s="232">
        <v>1.6</v>
      </c>
    </row>
    <row r="14" spans="1:9" ht="23.25">
      <c r="A14" s="231" t="s">
        <v>636</v>
      </c>
      <c r="B14" s="234">
        <v>38</v>
      </c>
      <c r="C14" s="234">
        <v>126</v>
      </c>
      <c r="D14" s="234">
        <v>2.7</v>
      </c>
      <c r="E14" s="234">
        <v>60.8</v>
      </c>
      <c r="F14" s="234">
        <v>0</v>
      </c>
      <c r="G14" s="234">
        <v>2.8</v>
      </c>
      <c r="H14" s="233">
        <v>0</v>
      </c>
      <c r="I14" s="232">
        <v>2</v>
      </c>
    </row>
    <row r="15" spans="1:9" ht="23.25">
      <c r="A15" s="231" t="s">
        <v>637</v>
      </c>
      <c r="B15" s="232">
        <v>50</v>
      </c>
      <c r="C15" s="232">
        <v>131</v>
      </c>
      <c r="D15" s="232">
        <v>4.5</v>
      </c>
      <c r="E15" s="232">
        <v>107</v>
      </c>
      <c r="F15" s="232">
        <v>0</v>
      </c>
      <c r="G15" s="232">
        <v>3.9</v>
      </c>
      <c r="H15" s="233">
        <v>0.1</v>
      </c>
      <c r="I15" s="232">
        <v>3.2</v>
      </c>
    </row>
    <row r="16" spans="1:9" ht="23.25">
      <c r="A16" s="231" t="s">
        <v>638</v>
      </c>
      <c r="B16" s="234">
        <v>54</v>
      </c>
      <c r="C16" s="234">
        <v>142</v>
      </c>
      <c r="D16" s="234">
        <v>6.9</v>
      </c>
      <c r="E16" s="234">
        <v>104.8</v>
      </c>
      <c r="F16" s="234">
        <v>0</v>
      </c>
      <c r="G16" s="234">
        <v>3.2</v>
      </c>
      <c r="H16" s="233">
        <v>0</v>
      </c>
      <c r="I16" s="232">
        <v>2</v>
      </c>
    </row>
    <row r="17" spans="1:9" ht="23.25">
      <c r="A17" s="559" t="s">
        <v>639</v>
      </c>
      <c r="B17" s="555">
        <v>120</v>
      </c>
      <c r="C17" s="555"/>
      <c r="D17" s="556">
        <v>170</v>
      </c>
      <c r="E17" s="556"/>
      <c r="F17" s="556">
        <v>30</v>
      </c>
      <c r="G17" s="556"/>
      <c r="H17" s="555">
        <v>9</v>
      </c>
      <c r="I17" s="555"/>
    </row>
    <row r="18" s="366" customFormat="1" ht="18">
      <c r="A18" s="196" t="s">
        <v>0</v>
      </c>
    </row>
  </sheetData>
  <sheetProtection/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I18"/>
  <sheetViews>
    <sheetView zoomScale="90" zoomScaleNormal="90" zoomScalePageLayoutView="0" workbookViewId="0" topLeftCell="A1">
      <selection activeCell="L13" sqref="L13"/>
    </sheetView>
  </sheetViews>
  <sheetFormatPr defaultColWidth="9.140625" defaultRowHeight="23.25"/>
  <cols>
    <col min="1" max="1" width="14.57421875" style="0" customWidth="1"/>
    <col min="2" max="9" width="14.7109375" style="0" customWidth="1"/>
  </cols>
  <sheetData>
    <row r="1" spans="1:9" s="387" customFormat="1" ht="23.25">
      <c r="A1" s="550" t="s">
        <v>888</v>
      </c>
      <c r="B1" s="550"/>
      <c r="C1" s="550"/>
      <c r="D1" s="550"/>
      <c r="E1" s="550"/>
      <c r="F1" s="550"/>
      <c r="G1" s="550"/>
      <c r="H1" s="550"/>
      <c r="I1" s="550"/>
    </row>
    <row r="2" spans="1:9" s="387" customFormat="1" ht="23.25">
      <c r="A2" s="551" t="s">
        <v>619</v>
      </c>
      <c r="B2" s="224" t="s">
        <v>620</v>
      </c>
      <c r="C2" s="224"/>
      <c r="D2" s="224" t="s">
        <v>621</v>
      </c>
      <c r="E2" s="224"/>
      <c r="F2" s="224" t="s">
        <v>622</v>
      </c>
      <c r="G2" s="224"/>
      <c r="H2" s="224" t="s">
        <v>622</v>
      </c>
      <c r="I2" s="224"/>
    </row>
    <row r="3" spans="1:9" s="387" customFormat="1" ht="23.25">
      <c r="A3" s="552"/>
      <c r="B3" s="389" t="s">
        <v>623</v>
      </c>
      <c r="C3" s="389"/>
      <c r="D3" s="389" t="s">
        <v>624</v>
      </c>
      <c r="E3" s="389"/>
      <c r="F3" s="389" t="s">
        <v>625</v>
      </c>
      <c r="G3" s="389"/>
      <c r="H3" s="389" t="s">
        <v>626</v>
      </c>
      <c r="I3" s="389"/>
    </row>
    <row r="4" spans="1:9" s="387" customFormat="1" ht="23.25">
      <c r="A4" s="553"/>
      <c r="B4" s="388" t="s">
        <v>590</v>
      </c>
      <c r="C4" s="388" t="s">
        <v>589</v>
      </c>
      <c r="D4" s="388" t="s">
        <v>590</v>
      </c>
      <c r="E4" s="388" t="s">
        <v>589</v>
      </c>
      <c r="F4" s="388" t="s">
        <v>590</v>
      </c>
      <c r="G4" s="388" t="s">
        <v>589</v>
      </c>
      <c r="H4" s="388" t="s">
        <v>590</v>
      </c>
      <c r="I4" s="388" t="s">
        <v>589</v>
      </c>
    </row>
    <row r="5" spans="1:9" s="387" customFormat="1" ht="23.25">
      <c r="A5" s="227" t="s">
        <v>627</v>
      </c>
      <c r="B5" s="228">
        <v>65</v>
      </c>
      <c r="C5" s="228">
        <v>209</v>
      </c>
      <c r="D5" s="228">
        <v>2.6</v>
      </c>
      <c r="E5" s="228">
        <v>150</v>
      </c>
      <c r="F5" s="229">
        <v>0.7</v>
      </c>
      <c r="G5" s="228">
        <v>5.3</v>
      </c>
      <c r="H5" s="228">
        <v>1</v>
      </c>
      <c r="I5" s="230">
        <v>3.9</v>
      </c>
    </row>
    <row r="6" spans="1:9" s="387" customFormat="1" ht="23.25">
      <c r="A6" s="390" t="s">
        <v>628</v>
      </c>
      <c r="B6" s="232">
        <v>38</v>
      </c>
      <c r="C6" s="232">
        <v>113</v>
      </c>
      <c r="D6" s="232">
        <v>38.1</v>
      </c>
      <c r="E6" s="232">
        <v>130.9</v>
      </c>
      <c r="F6" s="232">
        <v>0.4</v>
      </c>
      <c r="G6" s="232">
        <v>3.8</v>
      </c>
      <c r="H6" s="233">
        <v>0.6</v>
      </c>
      <c r="I6" s="232">
        <v>2.9</v>
      </c>
    </row>
    <row r="7" spans="1:9" s="387" customFormat="1" ht="23.25">
      <c r="A7" s="390" t="s">
        <v>629</v>
      </c>
      <c r="B7" s="233">
        <v>42</v>
      </c>
      <c r="C7" s="232">
        <v>99</v>
      </c>
      <c r="D7" s="232">
        <v>8.1</v>
      </c>
      <c r="E7" s="232">
        <v>102.6</v>
      </c>
      <c r="F7" s="232">
        <v>0.5</v>
      </c>
      <c r="G7" s="232">
        <v>9.9</v>
      </c>
      <c r="H7" s="233">
        <v>0.8</v>
      </c>
      <c r="I7" s="232">
        <v>3.5</v>
      </c>
    </row>
    <row r="8" spans="1:9" s="387" customFormat="1" ht="23.25">
      <c r="A8" s="390" t="s">
        <v>630</v>
      </c>
      <c r="B8" s="232">
        <v>41</v>
      </c>
      <c r="C8" s="232">
        <v>110</v>
      </c>
      <c r="D8" s="232">
        <v>23.2</v>
      </c>
      <c r="E8" s="234">
        <v>99.6</v>
      </c>
      <c r="F8" s="234">
        <v>0.4</v>
      </c>
      <c r="G8" s="234">
        <v>3.3</v>
      </c>
      <c r="H8" s="233">
        <v>0.7</v>
      </c>
      <c r="I8" s="232">
        <v>2.2</v>
      </c>
    </row>
    <row r="9" spans="1:9" s="387" customFormat="1" ht="23.25">
      <c r="A9" s="390" t="s">
        <v>631</v>
      </c>
      <c r="B9" s="232">
        <v>34</v>
      </c>
      <c r="C9" s="232">
        <v>75</v>
      </c>
      <c r="D9" s="232">
        <v>8.8</v>
      </c>
      <c r="E9" s="232">
        <v>73.2</v>
      </c>
      <c r="F9" s="232">
        <v>0.2</v>
      </c>
      <c r="G9" s="232">
        <v>3.5</v>
      </c>
      <c r="H9" s="233">
        <v>0.3</v>
      </c>
      <c r="I9" s="232">
        <v>2.3</v>
      </c>
    </row>
    <row r="10" spans="1:9" s="387" customFormat="1" ht="23.25">
      <c r="A10" s="390" t="s">
        <v>632</v>
      </c>
      <c r="B10" s="232">
        <v>35</v>
      </c>
      <c r="C10" s="232">
        <v>78</v>
      </c>
      <c r="D10" s="232">
        <v>7.2</v>
      </c>
      <c r="E10" s="232">
        <v>51</v>
      </c>
      <c r="F10" s="232">
        <v>0.2</v>
      </c>
      <c r="G10" s="232">
        <v>4.6</v>
      </c>
      <c r="H10" s="233">
        <v>0.3</v>
      </c>
      <c r="I10" s="232">
        <v>2.2</v>
      </c>
    </row>
    <row r="11" spans="1:9" s="387" customFormat="1" ht="23.25">
      <c r="A11" s="390" t="s">
        <v>633</v>
      </c>
      <c r="B11" s="232">
        <v>26</v>
      </c>
      <c r="C11" s="232">
        <v>68</v>
      </c>
      <c r="D11" s="232">
        <v>9.8</v>
      </c>
      <c r="E11" s="234">
        <v>50.9</v>
      </c>
      <c r="F11" s="234">
        <v>0</v>
      </c>
      <c r="G11" s="234">
        <v>4.3</v>
      </c>
      <c r="H11" s="233">
        <v>0</v>
      </c>
      <c r="I11" s="232">
        <v>1.9</v>
      </c>
    </row>
    <row r="12" spans="1:9" s="387" customFormat="1" ht="23.25">
      <c r="A12" s="390" t="s">
        <v>634</v>
      </c>
      <c r="B12" s="232">
        <v>32</v>
      </c>
      <c r="C12" s="232">
        <v>85</v>
      </c>
      <c r="D12" s="232">
        <v>8.9</v>
      </c>
      <c r="E12" s="232">
        <v>90.8</v>
      </c>
      <c r="F12" s="232">
        <v>0</v>
      </c>
      <c r="G12" s="232">
        <v>3.5</v>
      </c>
      <c r="H12" s="233">
        <v>0.1</v>
      </c>
      <c r="I12" s="232">
        <v>1.9</v>
      </c>
    </row>
    <row r="13" spans="1:9" s="387" customFormat="1" ht="23.25">
      <c r="A13" s="390" t="s">
        <v>635</v>
      </c>
      <c r="B13" s="234">
        <v>30</v>
      </c>
      <c r="C13" s="234">
        <v>85</v>
      </c>
      <c r="D13" s="234">
        <v>8.2</v>
      </c>
      <c r="E13" s="234">
        <v>76.9</v>
      </c>
      <c r="F13" s="234">
        <v>0</v>
      </c>
      <c r="G13" s="234">
        <v>3.4</v>
      </c>
      <c r="H13" s="233">
        <v>0.1</v>
      </c>
      <c r="I13" s="232">
        <v>2</v>
      </c>
    </row>
    <row r="14" spans="1:9" s="387" customFormat="1" ht="23.25">
      <c r="A14" s="390" t="s">
        <v>636</v>
      </c>
      <c r="B14" s="234">
        <v>39</v>
      </c>
      <c r="C14" s="234">
        <v>115</v>
      </c>
      <c r="D14" s="234">
        <v>9.3</v>
      </c>
      <c r="E14" s="234">
        <v>122.6</v>
      </c>
      <c r="F14" s="234">
        <v>0.2</v>
      </c>
      <c r="G14" s="234">
        <v>10.3</v>
      </c>
      <c r="H14" s="233">
        <v>0.35</v>
      </c>
      <c r="I14" s="232">
        <v>2.88</v>
      </c>
    </row>
    <row r="15" spans="1:9" s="387" customFormat="1" ht="23.25">
      <c r="A15" s="390" t="s">
        <v>637</v>
      </c>
      <c r="B15" s="232">
        <v>40</v>
      </c>
      <c r="C15" s="232">
        <v>119</v>
      </c>
      <c r="D15" s="232">
        <v>25.5</v>
      </c>
      <c r="E15" s="232">
        <v>84.7</v>
      </c>
      <c r="F15" s="232">
        <v>0.5</v>
      </c>
      <c r="G15" s="232">
        <v>3.6</v>
      </c>
      <c r="H15" s="233">
        <v>0.8</v>
      </c>
      <c r="I15" s="232">
        <v>3.4</v>
      </c>
    </row>
    <row r="16" spans="1:9" s="387" customFormat="1" ht="23.25">
      <c r="A16" s="390" t="s">
        <v>638</v>
      </c>
      <c r="B16" s="234">
        <v>45</v>
      </c>
      <c r="C16" s="234">
        <v>109</v>
      </c>
      <c r="D16" s="234">
        <v>22.1</v>
      </c>
      <c r="E16" s="234">
        <v>96.9</v>
      </c>
      <c r="F16" s="234">
        <v>0.6</v>
      </c>
      <c r="G16" s="234">
        <v>3.4</v>
      </c>
      <c r="H16" s="233">
        <v>0.6</v>
      </c>
      <c r="I16" s="232">
        <v>2.4</v>
      </c>
    </row>
    <row r="17" spans="1:9" s="387" customFormat="1" ht="23.25">
      <c r="A17" s="554" t="s">
        <v>639</v>
      </c>
      <c r="B17" s="555">
        <v>120</v>
      </c>
      <c r="C17" s="555"/>
      <c r="D17" s="556">
        <v>170</v>
      </c>
      <c r="E17" s="556"/>
      <c r="F17" s="556">
        <v>30</v>
      </c>
      <c r="G17" s="556"/>
      <c r="H17" s="555">
        <v>9</v>
      </c>
      <c r="I17" s="555"/>
    </row>
    <row r="18" s="366" customFormat="1" ht="18">
      <c r="A18" s="196" t="s">
        <v>0</v>
      </c>
    </row>
  </sheetData>
  <sheetProtection/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K18"/>
  <sheetViews>
    <sheetView zoomScale="80" zoomScaleNormal="80" zoomScalePageLayoutView="0" workbookViewId="0" topLeftCell="A1">
      <selection activeCell="O15" sqref="O15"/>
    </sheetView>
  </sheetViews>
  <sheetFormatPr defaultColWidth="9.140625" defaultRowHeight="23.25"/>
  <cols>
    <col min="1" max="1" width="13.421875" style="0" customWidth="1"/>
    <col min="2" max="3" width="14.7109375" style="0" customWidth="1"/>
    <col min="4" max="9" width="12.57421875" style="0" customWidth="1"/>
    <col min="10" max="11" width="10.7109375" style="0" customWidth="1"/>
  </cols>
  <sheetData>
    <row r="1" spans="1:11" ht="23.25">
      <c r="A1" s="557" t="s">
        <v>890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</row>
    <row r="2" spans="1:11" s="387" customFormat="1" ht="23.25">
      <c r="A2" s="551" t="s">
        <v>619</v>
      </c>
      <c r="B2" s="224" t="s">
        <v>620</v>
      </c>
      <c r="C2" s="224"/>
      <c r="D2" s="224" t="s">
        <v>621</v>
      </c>
      <c r="E2" s="224"/>
      <c r="F2" s="224" t="s">
        <v>622</v>
      </c>
      <c r="G2" s="224"/>
      <c r="H2" s="224" t="s">
        <v>622</v>
      </c>
      <c r="I2" s="224"/>
      <c r="J2" s="224" t="s">
        <v>640</v>
      </c>
      <c r="K2" s="224"/>
    </row>
    <row r="3" spans="1:11" s="387" customFormat="1" ht="23.25">
      <c r="A3" s="552"/>
      <c r="B3" s="389" t="s">
        <v>623</v>
      </c>
      <c r="C3" s="389"/>
      <c r="D3" s="389" t="s">
        <v>624</v>
      </c>
      <c r="E3" s="389"/>
      <c r="F3" s="389" t="s">
        <v>625</v>
      </c>
      <c r="G3" s="389"/>
      <c r="H3" s="389" t="s">
        <v>626</v>
      </c>
      <c r="I3" s="389"/>
      <c r="J3" s="389" t="s">
        <v>624</v>
      </c>
      <c r="K3" s="389"/>
    </row>
    <row r="4" spans="1:11" s="387" customFormat="1" ht="23.25">
      <c r="A4" s="553"/>
      <c r="B4" s="388" t="s">
        <v>590</v>
      </c>
      <c r="C4" s="388" t="s">
        <v>589</v>
      </c>
      <c r="D4" s="388" t="s">
        <v>590</v>
      </c>
      <c r="E4" s="388" t="s">
        <v>589</v>
      </c>
      <c r="F4" s="388" t="s">
        <v>590</v>
      </c>
      <c r="G4" s="388" t="s">
        <v>589</v>
      </c>
      <c r="H4" s="388" t="s">
        <v>590</v>
      </c>
      <c r="I4" s="388" t="s">
        <v>589</v>
      </c>
      <c r="J4" s="388" t="s">
        <v>590</v>
      </c>
      <c r="K4" s="388" t="s">
        <v>589</v>
      </c>
    </row>
    <row r="5" spans="1:11" ht="23.25">
      <c r="A5" s="227" t="s">
        <v>627</v>
      </c>
      <c r="B5" s="451">
        <v>41.3</v>
      </c>
      <c r="C5" s="451">
        <v>98.2</v>
      </c>
      <c r="D5" s="451">
        <v>0.6</v>
      </c>
      <c r="E5" s="451">
        <v>109.5</v>
      </c>
      <c r="F5" s="452">
        <v>0</v>
      </c>
      <c r="G5" s="451">
        <v>3.5</v>
      </c>
      <c r="H5" s="451">
        <v>0.1</v>
      </c>
      <c r="I5" s="453">
        <v>2.2</v>
      </c>
      <c r="J5" s="451">
        <v>0.2</v>
      </c>
      <c r="K5" s="453">
        <v>128.8</v>
      </c>
    </row>
    <row r="6" spans="1:11" ht="23.25">
      <c r="A6" s="231" t="s">
        <v>628</v>
      </c>
      <c r="B6" s="454">
        <v>30.74</v>
      </c>
      <c r="C6" s="454">
        <v>75.21</v>
      </c>
      <c r="D6" s="454">
        <v>0.6</v>
      </c>
      <c r="E6" s="454">
        <v>61.1</v>
      </c>
      <c r="F6" s="454">
        <v>0</v>
      </c>
      <c r="G6" s="454">
        <v>1.2</v>
      </c>
      <c r="H6" s="455">
        <v>0</v>
      </c>
      <c r="I6" s="454">
        <v>0.7</v>
      </c>
      <c r="J6" s="455">
        <v>0.8</v>
      </c>
      <c r="K6" s="454">
        <v>85.1</v>
      </c>
    </row>
    <row r="7" spans="1:11" ht="23.25">
      <c r="A7" s="231" t="s">
        <v>629</v>
      </c>
      <c r="B7" s="455">
        <v>24.64</v>
      </c>
      <c r="C7" s="454">
        <v>82.04</v>
      </c>
      <c r="D7" s="454">
        <v>1</v>
      </c>
      <c r="E7" s="454">
        <v>116.2</v>
      </c>
      <c r="F7" s="454">
        <v>0</v>
      </c>
      <c r="G7" s="454">
        <v>4.4</v>
      </c>
      <c r="H7" s="455">
        <v>0</v>
      </c>
      <c r="I7" s="454">
        <v>1.3</v>
      </c>
      <c r="J7" s="455">
        <v>0.5</v>
      </c>
      <c r="K7" s="454">
        <v>109.3</v>
      </c>
    </row>
    <row r="8" spans="1:11" ht="23.25">
      <c r="A8" s="231" t="s">
        <v>630</v>
      </c>
      <c r="B8" s="454">
        <v>23.57</v>
      </c>
      <c r="C8" s="454">
        <v>47.42</v>
      </c>
      <c r="D8" s="454">
        <v>1.2</v>
      </c>
      <c r="E8" s="456">
        <v>48.1</v>
      </c>
      <c r="F8" s="456">
        <v>0</v>
      </c>
      <c r="G8" s="456">
        <v>2.8</v>
      </c>
      <c r="H8" s="455">
        <v>0</v>
      </c>
      <c r="I8" s="454">
        <v>1.1</v>
      </c>
      <c r="J8" s="455">
        <v>0</v>
      </c>
      <c r="K8" s="454">
        <v>92.6</v>
      </c>
    </row>
    <row r="9" spans="1:11" ht="23.25">
      <c r="A9" s="231" t="s">
        <v>631</v>
      </c>
      <c r="B9" s="454">
        <v>21.07</v>
      </c>
      <c r="C9" s="454">
        <v>66.37</v>
      </c>
      <c r="D9" s="454">
        <v>3.16</v>
      </c>
      <c r="E9" s="454">
        <v>63.92</v>
      </c>
      <c r="F9" s="454">
        <v>0</v>
      </c>
      <c r="G9" s="454">
        <v>1.06</v>
      </c>
      <c r="H9" s="455">
        <v>0</v>
      </c>
      <c r="I9" s="454">
        <v>0.68</v>
      </c>
      <c r="J9" s="455">
        <v>0</v>
      </c>
      <c r="K9" s="454">
        <v>132.73</v>
      </c>
    </row>
    <row r="10" spans="1:11" ht="23.25">
      <c r="A10" s="231" t="s">
        <v>632</v>
      </c>
      <c r="B10" s="454">
        <v>23.05</v>
      </c>
      <c r="C10" s="454">
        <v>48</v>
      </c>
      <c r="D10" s="454">
        <v>0.19</v>
      </c>
      <c r="E10" s="454">
        <v>60.49</v>
      </c>
      <c r="F10" s="454">
        <v>0.01</v>
      </c>
      <c r="G10" s="454">
        <v>1.6</v>
      </c>
      <c r="H10" s="455">
        <v>0.12</v>
      </c>
      <c r="I10" s="454">
        <v>1</v>
      </c>
      <c r="J10" s="455">
        <v>0.53</v>
      </c>
      <c r="K10" s="454">
        <v>125.6</v>
      </c>
    </row>
    <row r="11" spans="1:11" ht="23.25">
      <c r="A11" s="231" t="s">
        <v>633</v>
      </c>
      <c r="B11" s="454">
        <v>23.05</v>
      </c>
      <c r="C11" s="454">
        <v>48</v>
      </c>
      <c r="D11" s="454">
        <v>6.69</v>
      </c>
      <c r="E11" s="456">
        <v>37.75</v>
      </c>
      <c r="F11" s="456">
        <v>0.15</v>
      </c>
      <c r="G11" s="456">
        <v>1.63</v>
      </c>
      <c r="H11" s="455">
        <v>0.25</v>
      </c>
      <c r="I11" s="454">
        <v>1.16</v>
      </c>
      <c r="J11" s="455">
        <v>0</v>
      </c>
      <c r="K11" s="454">
        <v>52.27</v>
      </c>
    </row>
    <row r="12" spans="1:11" ht="23.25">
      <c r="A12" s="231" t="s">
        <v>634</v>
      </c>
      <c r="B12" s="454">
        <v>18.77</v>
      </c>
      <c r="C12" s="454">
        <v>51.78</v>
      </c>
      <c r="D12" s="454">
        <v>4.1</v>
      </c>
      <c r="E12" s="454">
        <v>60.12</v>
      </c>
      <c r="F12" s="454">
        <v>0</v>
      </c>
      <c r="G12" s="454">
        <v>1.38</v>
      </c>
      <c r="H12" s="455">
        <v>0</v>
      </c>
      <c r="I12" s="454">
        <v>0.9</v>
      </c>
      <c r="J12" s="455">
        <v>0</v>
      </c>
      <c r="K12" s="454">
        <v>107.79</v>
      </c>
    </row>
    <row r="13" spans="1:11" ht="23.25">
      <c r="A13" s="231" t="s">
        <v>635</v>
      </c>
      <c r="B13" s="456">
        <v>20.11</v>
      </c>
      <c r="C13" s="456">
        <v>77.66</v>
      </c>
      <c r="D13" s="456">
        <v>0.61</v>
      </c>
      <c r="E13" s="456">
        <v>65.04</v>
      </c>
      <c r="F13" s="456">
        <v>0</v>
      </c>
      <c r="G13" s="456">
        <v>2.59</v>
      </c>
      <c r="H13" s="455">
        <v>0</v>
      </c>
      <c r="I13" s="454">
        <v>1.37</v>
      </c>
      <c r="J13" s="455">
        <v>0</v>
      </c>
      <c r="K13" s="454">
        <v>185.85</v>
      </c>
    </row>
    <row r="14" spans="1:11" ht="23.25">
      <c r="A14" s="231" t="s">
        <v>636</v>
      </c>
      <c r="B14" s="456">
        <v>15</v>
      </c>
      <c r="C14" s="456">
        <v>88</v>
      </c>
      <c r="D14" s="456">
        <v>5.86</v>
      </c>
      <c r="E14" s="456">
        <v>134.66</v>
      </c>
      <c r="F14" s="456">
        <v>0.02</v>
      </c>
      <c r="G14" s="456">
        <v>2.03</v>
      </c>
      <c r="H14" s="455">
        <v>0.1</v>
      </c>
      <c r="I14" s="454">
        <v>1.6</v>
      </c>
      <c r="J14" s="455">
        <v>0.37</v>
      </c>
      <c r="K14" s="454">
        <v>185.48</v>
      </c>
    </row>
    <row r="15" spans="1:11" ht="23.25">
      <c r="A15" s="231" t="s">
        <v>637</v>
      </c>
      <c r="B15" s="454">
        <v>27.56</v>
      </c>
      <c r="C15" s="454">
        <v>87.69</v>
      </c>
      <c r="D15" s="454">
        <v>4.51</v>
      </c>
      <c r="E15" s="454">
        <v>73.93</v>
      </c>
      <c r="F15" s="454">
        <v>0.12</v>
      </c>
      <c r="G15" s="454">
        <v>3.45</v>
      </c>
      <c r="H15" s="455">
        <v>0.23</v>
      </c>
      <c r="I15" s="454">
        <v>2.73</v>
      </c>
      <c r="J15" s="455">
        <v>0.3</v>
      </c>
      <c r="K15" s="454">
        <v>92.79</v>
      </c>
    </row>
    <row r="16" spans="1:11" ht="23.25">
      <c r="A16" s="231" t="s">
        <v>638</v>
      </c>
      <c r="B16" s="456">
        <v>34.87</v>
      </c>
      <c r="C16" s="456">
        <v>119.71</v>
      </c>
      <c r="D16" s="456">
        <v>7.65</v>
      </c>
      <c r="E16" s="456">
        <v>58.39</v>
      </c>
      <c r="F16" s="456">
        <v>0.02</v>
      </c>
      <c r="G16" s="456">
        <v>1.41</v>
      </c>
      <c r="H16" s="455">
        <v>0.12</v>
      </c>
      <c r="I16" s="454">
        <v>1.22</v>
      </c>
      <c r="J16" s="455">
        <v>0.28</v>
      </c>
      <c r="K16" s="454">
        <v>95.01</v>
      </c>
    </row>
    <row r="17" spans="1:11" ht="23.25">
      <c r="A17" s="554" t="s">
        <v>639</v>
      </c>
      <c r="B17" s="555">
        <v>120</v>
      </c>
      <c r="C17" s="555"/>
      <c r="D17" s="556">
        <v>170</v>
      </c>
      <c r="E17" s="556"/>
      <c r="F17" s="556">
        <v>30</v>
      </c>
      <c r="G17" s="556"/>
      <c r="H17" s="555">
        <v>9</v>
      </c>
      <c r="I17" s="555"/>
      <c r="J17" s="555">
        <v>100</v>
      </c>
      <c r="K17" s="555"/>
    </row>
    <row r="18" s="366" customFormat="1" ht="18">
      <c r="A18" s="196" t="s">
        <v>0</v>
      </c>
    </row>
  </sheetData>
  <sheetProtection/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G58"/>
  <sheetViews>
    <sheetView showGridLines="0" zoomScaleSheetLayoutView="120" zoomScalePageLayoutView="0" workbookViewId="0" topLeftCell="A1">
      <selection activeCell="L7" sqref="L7"/>
    </sheetView>
  </sheetViews>
  <sheetFormatPr defaultColWidth="11.00390625" defaultRowHeight="23.25"/>
  <cols>
    <col min="1" max="1" width="12.8515625" style="111" customWidth="1"/>
    <col min="2" max="2" width="21.00390625" style="111" customWidth="1"/>
    <col min="3" max="3" width="16.28125" style="111" customWidth="1"/>
    <col min="4" max="4" width="17.7109375" style="111" bestFit="1" customWidth="1"/>
    <col min="5" max="5" width="12.00390625" style="111" bestFit="1" customWidth="1"/>
    <col min="6" max="6" width="19.421875" style="111" customWidth="1"/>
    <col min="7" max="7" width="12.00390625" style="111" bestFit="1" customWidth="1"/>
    <col min="8" max="16384" width="11.00390625" style="111" customWidth="1"/>
  </cols>
  <sheetData>
    <row r="1" spans="1:7" s="99" customFormat="1" ht="21">
      <c r="A1" s="560" t="s">
        <v>847</v>
      </c>
      <c r="B1" s="560"/>
      <c r="C1" s="560"/>
      <c r="D1" s="560"/>
      <c r="E1" s="560"/>
      <c r="F1" s="560"/>
      <c r="G1" s="560"/>
    </row>
    <row r="2" spans="1:7" s="100" customFormat="1" ht="23.25" customHeight="1">
      <c r="A2" s="561" t="s">
        <v>453</v>
      </c>
      <c r="B2" s="566">
        <v>2555</v>
      </c>
      <c r="C2" s="566">
        <v>2555</v>
      </c>
      <c r="D2" s="566">
        <v>2556</v>
      </c>
      <c r="E2" s="566">
        <v>2556</v>
      </c>
      <c r="F2" s="566">
        <v>2557</v>
      </c>
      <c r="G2" s="566">
        <v>2557</v>
      </c>
    </row>
    <row r="3" spans="1:7" s="101" customFormat="1" ht="18.75">
      <c r="A3" s="562"/>
      <c r="B3" s="567" t="s">
        <v>566</v>
      </c>
      <c r="C3" s="568" t="s">
        <v>567</v>
      </c>
      <c r="D3" s="567" t="s">
        <v>566</v>
      </c>
      <c r="E3" s="568" t="s">
        <v>567</v>
      </c>
      <c r="F3" s="567" t="s">
        <v>566</v>
      </c>
      <c r="G3" s="568" t="s">
        <v>567</v>
      </c>
    </row>
    <row r="4" spans="1:7" s="102" customFormat="1" ht="15" customHeight="1">
      <c r="A4" s="103" t="s">
        <v>472</v>
      </c>
      <c r="B4" s="129">
        <v>133599</v>
      </c>
      <c r="C4" s="131">
        <f aca="true" t="shared" si="0" ref="C4:C35">B4/366</f>
        <v>365.0245901639344</v>
      </c>
      <c r="D4" s="129">
        <v>134495.2</v>
      </c>
      <c r="E4" s="131">
        <f aca="true" t="shared" si="1" ref="E4:E35">D4/365</f>
        <v>368.48</v>
      </c>
      <c r="F4" s="129">
        <v>132541.73</v>
      </c>
      <c r="G4" s="131">
        <f aca="true" t="shared" si="2" ref="G4:G35">F4/365</f>
        <v>363.1280273972603</v>
      </c>
    </row>
    <row r="5" spans="1:7" s="102" customFormat="1" ht="15" customHeight="1">
      <c r="A5" s="103" t="s">
        <v>468</v>
      </c>
      <c r="B5" s="129">
        <v>116373.63</v>
      </c>
      <c r="C5" s="131">
        <f t="shared" si="0"/>
        <v>317.960737704918</v>
      </c>
      <c r="D5" s="129">
        <v>125154.42</v>
      </c>
      <c r="E5" s="131">
        <f t="shared" si="1"/>
        <v>342.88882191780823</v>
      </c>
      <c r="F5" s="129">
        <v>123375.07</v>
      </c>
      <c r="G5" s="131">
        <f t="shared" si="2"/>
        <v>338.01389041095894</v>
      </c>
    </row>
    <row r="6" spans="1:7" s="102" customFormat="1" ht="15" customHeight="1">
      <c r="A6" s="103" t="s">
        <v>483</v>
      </c>
      <c r="B6" s="129">
        <v>119485.81</v>
      </c>
      <c r="C6" s="131">
        <f t="shared" si="0"/>
        <v>326.4639617486339</v>
      </c>
      <c r="D6" s="129">
        <v>120588.63</v>
      </c>
      <c r="E6" s="131">
        <f t="shared" si="1"/>
        <v>330.3798082191781</v>
      </c>
      <c r="F6" s="129">
        <v>119561.54</v>
      </c>
      <c r="G6" s="131">
        <f t="shared" si="2"/>
        <v>327.5658630136986</v>
      </c>
    </row>
    <row r="7" spans="1:7" s="102" customFormat="1" ht="15" customHeight="1">
      <c r="A7" s="103" t="s">
        <v>508</v>
      </c>
      <c r="B7" s="129">
        <v>98955.18</v>
      </c>
      <c r="C7" s="131">
        <f t="shared" si="0"/>
        <v>270.36934426229504</v>
      </c>
      <c r="D7" s="129">
        <v>104557.9</v>
      </c>
      <c r="E7" s="131">
        <f t="shared" si="1"/>
        <v>286.46</v>
      </c>
      <c r="F7" s="129">
        <v>102550.7</v>
      </c>
      <c r="G7" s="131">
        <f t="shared" si="2"/>
        <v>280.96082191780823</v>
      </c>
    </row>
    <row r="8" spans="1:7" s="102" customFormat="1" ht="15" customHeight="1">
      <c r="A8" s="103" t="s">
        <v>494</v>
      </c>
      <c r="B8" s="129">
        <v>99912.63</v>
      </c>
      <c r="C8" s="131">
        <f t="shared" si="0"/>
        <v>272.9853278688525</v>
      </c>
      <c r="D8" s="129">
        <v>104378.92</v>
      </c>
      <c r="E8" s="131">
        <f t="shared" si="1"/>
        <v>285.9696438356164</v>
      </c>
      <c r="F8" s="129">
        <v>102164.88</v>
      </c>
      <c r="G8" s="131">
        <f t="shared" si="2"/>
        <v>279.90378082191785</v>
      </c>
    </row>
    <row r="9" spans="1:7" s="102" customFormat="1" ht="15" customHeight="1">
      <c r="A9" s="103" t="s">
        <v>484</v>
      </c>
      <c r="B9" s="129">
        <v>100306.22</v>
      </c>
      <c r="C9" s="131">
        <f t="shared" si="0"/>
        <v>274.06071038251366</v>
      </c>
      <c r="D9" s="129">
        <v>101407.13</v>
      </c>
      <c r="E9" s="131">
        <f t="shared" si="1"/>
        <v>277.82775342465754</v>
      </c>
      <c r="F9" s="129">
        <v>100637.34</v>
      </c>
      <c r="G9" s="131">
        <f t="shared" si="2"/>
        <v>275.71873972602737</v>
      </c>
    </row>
    <row r="10" spans="1:7" s="102" customFormat="1" ht="15" customHeight="1">
      <c r="A10" s="103" t="s">
        <v>495</v>
      </c>
      <c r="B10" s="129">
        <v>87574.21</v>
      </c>
      <c r="C10" s="131">
        <f t="shared" si="0"/>
        <v>239.27379781420765</v>
      </c>
      <c r="D10" s="129">
        <v>96435.6</v>
      </c>
      <c r="E10" s="131">
        <f t="shared" si="1"/>
        <v>264.20712328767127</v>
      </c>
      <c r="F10" s="129">
        <v>100039.91</v>
      </c>
      <c r="G10" s="131">
        <f t="shared" si="2"/>
        <v>274.0819452054795</v>
      </c>
    </row>
    <row r="11" spans="1:7" s="102" customFormat="1" ht="15" customHeight="1">
      <c r="A11" s="103" t="s">
        <v>475</v>
      </c>
      <c r="B11" s="129">
        <v>94435.68</v>
      </c>
      <c r="C11" s="131">
        <f t="shared" si="0"/>
        <v>258.02098360655737</v>
      </c>
      <c r="D11" s="129">
        <v>99325.19</v>
      </c>
      <c r="E11" s="131">
        <f t="shared" si="1"/>
        <v>272.1238082191781</v>
      </c>
      <c r="F11" s="129">
        <v>99857.15</v>
      </c>
      <c r="G11" s="131">
        <f t="shared" si="2"/>
        <v>273.5812328767123</v>
      </c>
    </row>
    <row r="12" spans="1:7" s="102" customFormat="1" ht="15" customHeight="1">
      <c r="A12" s="103" t="s">
        <v>487</v>
      </c>
      <c r="B12" s="129">
        <v>97084.32</v>
      </c>
      <c r="C12" s="131">
        <f t="shared" si="0"/>
        <v>265.2577049180328</v>
      </c>
      <c r="D12" s="129">
        <v>96274.86</v>
      </c>
      <c r="E12" s="131">
        <f t="shared" si="1"/>
        <v>263.7667397260274</v>
      </c>
      <c r="F12" s="129">
        <v>95859.89</v>
      </c>
      <c r="G12" s="131">
        <f t="shared" si="2"/>
        <v>262.62983561643836</v>
      </c>
    </row>
    <row r="13" spans="1:7" s="102" customFormat="1" ht="15" customHeight="1">
      <c r="A13" s="103" t="s">
        <v>485</v>
      </c>
      <c r="B13" s="129">
        <v>92009.14</v>
      </c>
      <c r="C13" s="131">
        <f t="shared" si="0"/>
        <v>251.39109289617485</v>
      </c>
      <c r="D13" s="129">
        <v>93232.54</v>
      </c>
      <c r="E13" s="131">
        <f t="shared" si="1"/>
        <v>255.43161643835614</v>
      </c>
      <c r="F13" s="129">
        <v>94551.77</v>
      </c>
      <c r="G13" s="131">
        <f t="shared" si="2"/>
        <v>259.0459452054795</v>
      </c>
    </row>
    <row r="14" spans="1:7" s="102" customFormat="1" ht="15" customHeight="1">
      <c r="A14" s="103" t="s">
        <v>505</v>
      </c>
      <c r="B14" s="129">
        <v>84154.63</v>
      </c>
      <c r="C14" s="131">
        <f t="shared" si="0"/>
        <v>229.9306830601093</v>
      </c>
      <c r="D14" s="129">
        <v>88997.47</v>
      </c>
      <c r="E14" s="131">
        <f t="shared" si="1"/>
        <v>243.82868493150684</v>
      </c>
      <c r="F14" s="129">
        <v>90386.71</v>
      </c>
      <c r="G14" s="131">
        <f t="shared" si="2"/>
        <v>247.63482191780824</v>
      </c>
    </row>
    <row r="15" spans="1:7" s="102" customFormat="1" ht="15" customHeight="1">
      <c r="A15" s="103" t="s">
        <v>509</v>
      </c>
      <c r="B15" s="129">
        <v>79376.4</v>
      </c>
      <c r="C15" s="131">
        <f t="shared" si="0"/>
        <v>216.87540983606556</v>
      </c>
      <c r="D15" s="129">
        <v>84437.67</v>
      </c>
      <c r="E15" s="131">
        <f t="shared" si="1"/>
        <v>231.3360821917808</v>
      </c>
      <c r="F15" s="129">
        <v>86217.6</v>
      </c>
      <c r="G15" s="131">
        <f t="shared" si="2"/>
        <v>236.21260273972604</v>
      </c>
    </row>
    <row r="16" spans="1:7" s="102" customFormat="1" ht="15" customHeight="1">
      <c r="A16" s="103" t="s">
        <v>507</v>
      </c>
      <c r="B16" s="129">
        <v>80198.83</v>
      </c>
      <c r="C16" s="131">
        <f t="shared" si="0"/>
        <v>219.1224863387978</v>
      </c>
      <c r="D16" s="129">
        <v>82431.37</v>
      </c>
      <c r="E16" s="131">
        <f t="shared" si="1"/>
        <v>225.83936986301367</v>
      </c>
      <c r="F16" s="129">
        <v>82777.04</v>
      </c>
      <c r="G16" s="131">
        <f t="shared" si="2"/>
        <v>226.7864109589041</v>
      </c>
    </row>
    <row r="17" spans="1:7" s="102" customFormat="1" ht="15" customHeight="1">
      <c r="A17" s="104" t="s">
        <v>489</v>
      </c>
      <c r="B17" s="129">
        <v>75129.41</v>
      </c>
      <c r="C17" s="131">
        <f t="shared" si="0"/>
        <v>205.27161202185792</v>
      </c>
      <c r="D17" s="129">
        <v>78871.05</v>
      </c>
      <c r="E17" s="131">
        <f t="shared" si="1"/>
        <v>216.0850684931507</v>
      </c>
      <c r="F17" s="129">
        <v>80428.07</v>
      </c>
      <c r="G17" s="131">
        <f t="shared" si="2"/>
        <v>220.35087671232878</v>
      </c>
    </row>
    <row r="18" spans="1:7" s="102" customFormat="1" ht="15" customHeight="1">
      <c r="A18" s="103" t="s">
        <v>490</v>
      </c>
      <c r="B18" s="129">
        <v>71984.22</v>
      </c>
      <c r="C18" s="131">
        <f t="shared" si="0"/>
        <v>196.67819672131148</v>
      </c>
      <c r="D18" s="129">
        <v>74723.44</v>
      </c>
      <c r="E18" s="131">
        <f t="shared" si="1"/>
        <v>204.72175342465755</v>
      </c>
      <c r="F18" s="129">
        <v>74829.6</v>
      </c>
      <c r="G18" s="131">
        <f t="shared" si="2"/>
        <v>205.01260273972605</v>
      </c>
    </row>
    <row r="19" spans="1:7" s="102" customFormat="1" ht="15" customHeight="1">
      <c r="A19" s="103" t="s">
        <v>473</v>
      </c>
      <c r="B19" s="129">
        <v>71079.63</v>
      </c>
      <c r="C19" s="131">
        <f t="shared" si="0"/>
        <v>194.2066393442623</v>
      </c>
      <c r="D19" s="129">
        <v>73572.67</v>
      </c>
      <c r="E19" s="131">
        <f t="shared" si="1"/>
        <v>201.5689589041096</v>
      </c>
      <c r="F19" s="129">
        <v>73694.79</v>
      </c>
      <c r="G19" s="131">
        <f t="shared" si="2"/>
        <v>201.90353424657533</v>
      </c>
    </row>
    <row r="20" spans="1:7" s="102" customFormat="1" ht="15" customHeight="1">
      <c r="A20" s="103" t="s">
        <v>515</v>
      </c>
      <c r="B20" s="129">
        <v>69003.44</v>
      </c>
      <c r="C20" s="131">
        <f t="shared" si="0"/>
        <v>188.53398907103826</v>
      </c>
      <c r="D20" s="129">
        <v>72966.56</v>
      </c>
      <c r="E20" s="131">
        <f t="shared" si="1"/>
        <v>199.90838356164383</v>
      </c>
      <c r="F20" s="129">
        <v>73513.35</v>
      </c>
      <c r="G20" s="131">
        <f t="shared" si="2"/>
        <v>201.4064383561644</v>
      </c>
    </row>
    <row r="21" spans="1:7" s="102" customFormat="1" ht="15" customHeight="1">
      <c r="A21" s="103" t="s">
        <v>501</v>
      </c>
      <c r="B21" s="129">
        <v>66509.47</v>
      </c>
      <c r="C21" s="131">
        <f t="shared" si="0"/>
        <v>181.71986338797814</v>
      </c>
      <c r="D21" s="129">
        <v>69510.57</v>
      </c>
      <c r="E21" s="131">
        <f t="shared" si="1"/>
        <v>190.4399178082192</v>
      </c>
      <c r="F21" s="129">
        <v>70706.48</v>
      </c>
      <c r="G21" s="131">
        <f t="shared" si="2"/>
        <v>193.71638356164382</v>
      </c>
    </row>
    <row r="22" spans="1:7" s="102" customFormat="1" ht="15" customHeight="1">
      <c r="A22" s="103" t="s">
        <v>503</v>
      </c>
      <c r="B22" s="129">
        <v>73143.96</v>
      </c>
      <c r="C22" s="131">
        <f t="shared" si="0"/>
        <v>199.84688524590166</v>
      </c>
      <c r="D22" s="129">
        <v>73673.78</v>
      </c>
      <c r="E22" s="131">
        <f t="shared" si="1"/>
        <v>201.84597260273972</v>
      </c>
      <c r="F22" s="129">
        <v>70191.22</v>
      </c>
      <c r="G22" s="131">
        <f t="shared" si="2"/>
        <v>192.30471232876712</v>
      </c>
    </row>
    <row r="23" spans="1:7" s="102" customFormat="1" ht="15" customHeight="1">
      <c r="A23" s="103" t="s">
        <v>449</v>
      </c>
      <c r="B23" s="129">
        <v>68452.05</v>
      </c>
      <c r="C23" s="131">
        <f t="shared" si="0"/>
        <v>187.02745901639346</v>
      </c>
      <c r="D23" s="129">
        <v>67685.15</v>
      </c>
      <c r="E23" s="131">
        <f t="shared" si="1"/>
        <v>185.43876712328765</v>
      </c>
      <c r="F23" s="129">
        <v>69603.82</v>
      </c>
      <c r="G23" s="131">
        <f t="shared" si="2"/>
        <v>190.69539726027398</v>
      </c>
    </row>
    <row r="24" spans="1:7" s="102" customFormat="1" ht="15" customHeight="1">
      <c r="A24" s="103" t="s">
        <v>499</v>
      </c>
      <c r="B24" s="129">
        <v>70252.06</v>
      </c>
      <c r="C24" s="131">
        <f t="shared" si="0"/>
        <v>191.94551912568306</v>
      </c>
      <c r="D24" s="129">
        <v>71844.4</v>
      </c>
      <c r="E24" s="131">
        <f t="shared" si="1"/>
        <v>196.83397260273972</v>
      </c>
      <c r="F24" s="129">
        <v>69299.5</v>
      </c>
      <c r="G24" s="131">
        <f t="shared" si="2"/>
        <v>189.86164383561643</v>
      </c>
    </row>
    <row r="25" spans="1:7" s="102" customFormat="1" ht="15" customHeight="1">
      <c r="A25" s="103" t="s">
        <v>481</v>
      </c>
      <c r="B25" s="129">
        <v>71742.58</v>
      </c>
      <c r="C25" s="131">
        <f t="shared" si="0"/>
        <v>196.01797814207652</v>
      </c>
      <c r="D25" s="129">
        <v>66923.32</v>
      </c>
      <c r="E25" s="131">
        <f t="shared" si="1"/>
        <v>183.35156164383562</v>
      </c>
      <c r="F25" s="129">
        <v>68311.84</v>
      </c>
      <c r="G25" s="131">
        <f t="shared" si="2"/>
        <v>187.15572602739726</v>
      </c>
    </row>
    <row r="26" spans="1:7" s="102" customFormat="1" ht="15" customHeight="1">
      <c r="A26" s="103" t="s">
        <v>493</v>
      </c>
      <c r="B26" s="129">
        <v>65620.42</v>
      </c>
      <c r="C26" s="131">
        <f t="shared" si="0"/>
        <v>179.2907650273224</v>
      </c>
      <c r="D26" s="129">
        <v>68732.57</v>
      </c>
      <c r="E26" s="131">
        <f t="shared" si="1"/>
        <v>188.30841095890412</v>
      </c>
      <c r="F26" s="129">
        <v>68234.58</v>
      </c>
      <c r="G26" s="131">
        <f t="shared" si="2"/>
        <v>186.94405479452055</v>
      </c>
    </row>
    <row r="27" spans="1:7" s="102" customFormat="1" ht="15" customHeight="1">
      <c r="A27" s="103" t="s">
        <v>512</v>
      </c>
      <c r="B27" s="129">
        <v>63432.94</v>
      </c>
      <c r="C27" s="131">
        <f t="shared" si="0"/>
        <v>173.314043715847</v>
      </c>
      <c r="D27" s="129">
        <v>63438.72</v>
      </c>
      <c r="E27" s="131">
        <f t="shared" si="1"/>
        <v>173.80471232876712</v>
      </c>
      <c r="F27" s="129">
        <v>65347.55</v>
      </c>
      <c r="G27" s="131">
        <f t="shared" si="2"/>
        <v>179.03438356164384</v>
      </c>
    </row>
    <row r="28" spans="1:7" s="102" customFormat="1" ht="15" customHeight="1">
      <c r="A28" s="103" t="s">
        <v>502</v>
      </c>
      <c r="B28" s="129">
        <v>62931.45</v>
      </c>
      <c r="C28" s="131">
        <f t="shared" si="0"/>
        <v>171.9438524590164</v>
      </c>
      <c r="D28" s="129">
        <v>64938.84</v>
      </c>
      <c r="E28" s="131">
        <f t="shared" si="1"/>
        <v>177.9146301369863</v>
      </c>
      <c r="F28" s="129">
        <v>64219.38</v>
      </c>
      <c r="G28" s="131">
        <f t="shared" si="2"/>
        <v>175.94350684931507</v>
      </c>
    </row>
    <row r="29" spans="1:7" s="102" customFormat="1" ht="15" customHeight="1">
      <c r="A29" s="103" t="s">
        <v>450</v>
      </c>
      <c r="B29" s="129">
        <v>62531.84</v>
      </c>
      <c r="C29" s="131">
        <f t="shared" si="0"/>
        <v>170.8520218579235</v>
      </c>
      <c r="D29" s="129">
        <v>62327.91</v>
      </c>
      <c r="E29" s="131">
        <f t="shared" si="1"/>
        <v>170.76139726027398</v>
      </c>
      <c r="F29" s="129">
        <v>63247.08</v>
      </c>
      <c r="G29" s="131">
        <f t="shared" si="2"/>
        <v>173.27967123287672</v>
      </c>
    </row>
    <row r="30" spans="1:7" s="102" customFormat="1" ht="15" customHeight="1">
      <c r="A30" s="103" t="s">
        <v>476</v>
      </c>
      <c r="B30" s="129">
        <v>66280.12</v>
      </c>
      <c r="C30" s="131">
        <f t="shared" si="0"/>
        <v>181.09322404371582</v>
      </c>
      <c r="D30" s="129">
        <v>64255.42</v>
      </c>
      <c r="E30" s="131">
        <f t="shared" si="1"/>
        <v>176.04224657534246</v>
      </c>
      <c r="F30" s="129">
        <v>62915.62</v>
      </c>
      <c r="G30" s="131">
        <f t="shared" si="2"/>
        <v>172.37156164383563</v>
      </c>
    </row>
    <row r="31" spans="1:7" s="102" customFormat="1" ht="15" customHeight="1">
      <c r="A31" s="103" t="s">
        <v>474</v>
      </c>
      <c r="B31" s="129">
        <v>61517.68</v>
      </c>
      <c r="C31" s="131">
        <f t="shared" si="0"/>
        <v>168.08109289617485</v>
      </c>
      <c r="D31" s="129">
        <v>61150.2</v>
      </c>
      <c r="E31" s="131">
        <f t="shared" si="1"/>
        <v>167.53479452054793</v>
      </c>
      <c r="F31" s="129">
        <v>61924.77</v>
      </c>
      <c r="G31" s="131">
        <f t="shared" si="2"/>
        <v>169.65690410958902</v>
      </c>
    </row>
    <row r="32" spans="1:7" s="102" customFormat="1" ht="15" customHeight="1">
      <c r="A32" s="103" t="s">
        <v>506</v>
      </c>
      <c r="B32" s="129">
        <v>60432.04</v>
      </c>
      <c r="C32" s="131">
        <f t="shared" si="0"/>
        <v>165.11486338797815</v>
      </c>
      <c r="D32" s="129">
        <v>61570.58</v>
      </c>
      <c r="E32" s="131">
        <f t="shared" si="1"/>
        <v>168.6865205479452</v>
      </c>
      <c r="F32" s="129">
        <v>61136.23</v>
      </c>
      <c r="G32" s="131">
        <f t="shared" si="2"/>
        <v>167.4965205479452</v>
      </c>
    </row>
    <row r="33" spans="1:7" s="102" customFormat="1" ht="15" customHeight="1">
      <c r="A33" s="103" t="s">
        <v>470</v>
      </c>
      <c r="B33" s="129">
        <v>56591.03</v>
      </c>
      <c r="C33" s="131">
        <f t="shared" si="0"/>
        <v>154.62030054644808</v>
      </c>
      <c r="D33" s="129">
        <v>61388.54</v>
      </c>
      <c r="E33" s="131">
        <f t="shared" si="1"/>
        <v>168.1877808219178</v>
      </c>
      <c r="F33" s="129">
        <v>60062.73</v>
      </c>
      <c r="G33" s="131">
        <f t="shared" si="2"/>
        <v>164.55542465753425</v>
      </c>
    </row>
    <row r="34" spans="1:7" s="102" customFormat="1" ht="15" customHeight="1">
      <c r="A34" s="103" t="s">
        <v>492</v>
      </c>
      <c r="B34" s="129">
        <v>59341.51</v>
      </c>
      <c r="C34" s="131">
        <f t="shared" si="0"/>
        <v>162.13527322404371</v>
      </c>
      <c r="D34" s="129">
        <v>60767.82</v>
      </c>
      <c r="E34" s="131">
        <f t="shared" si="1"/>
        <v>166.48717808219178</v>
      </c>
      <c r="F34" s="129">
        <v>58888.59</v>
      </c>
      <c r="G34" s="131">
        <f t="shared" si="2"/>
        <v>161.338602739726</v>
      </c>
    </row>
    <row r="35" spans="1:7" s="102" customFormat="1" ht="15" customHeight="1">
      <c r="A35" s="103" t="s">
        <v>480</v>
      </c>
      <c r="B35" s="129">
        <v>59997.65</v>
      </c>
      <c r="C35" s="131">
        <f t="shared" si="0"/>
        <v>163.9280054644809</v>
      </c>
      <c r="D35" s="129">
        <v>59261.47</v>
      </c>
      <c r="E35" s="131">
        <f t="shared" si="1"/>
        <v>162.3601917808219</v>
      </c>
      <c r="F35" s="129">
        <v>58793.52</v>
      </c>
      <c r="G35" s="131">
        <f t="shared" si="2"/>
        <v>161.07813698630136</v>
      </c>
    </row>
    <row r="36" spans="1:7" s="102" customFormat="1" ht="15" customHeight="1">
      <c r="A36" s="103" t="s">
        <v>498</v>
      </c>
      <c r="B36" s="129">
        <v>54202.11</v>
      </c>
      <c r="C36" s="131">
        <f aca="true" t="shared" si="3" ref="C36:C54">B36/366</f>
        <v>148.09319672131147</v>
      </c>
      <c r="D36" s="129">
        <v>56903.13</v>
      </c>
      <c r="E36" s="131">
        <f aca="true" t="shared" si="4" ref="E36:E54">D36/365</f>
        <v>155.89898630136986</v>
      </c>
      <c r="F36" s="129">
        <v>56855.12</v>
      </c>
      <c r="G36" s="131">
        <f aca="true" t="shared" si="5" ref="G36:G54">F36/365</f>
        <v>155.76745205479452</v>
      </c>
    </row>
    <row r="37" spans="1:7" s="102" customFormat="1" ht="15" customHeight="1">
      <c r="A37" s="103" t="s">
        <v>500</v>
      </c>
      <c r="B37" s="129">
        <v>56144.63</v>
      </c>
      <c r="C37" s="131">
        <f t="shared" si="3"/>
        <v>153.40062841530053</v>
      </c>
      <c r="D37" s="129">
        <v>56241.59</v>
      </c>
      <c r="E37" s="131">
        <f t="shared" si="4"/>
        <v>154.08654794520547</v>
      </c>
      <c r="F37" s="129">
        <v>56299.54</v>
      </c>
      <c r="G37" s="131">
        <f t="shared" si="5"/>
        <v>154.24531506849314</v>
      </c>
    </row>
    <row r="38" spans="1:7" s="102" customFormat="1" ht="15" customHeight="1">
      <c r="A38" s="103" t="s">
        <v>497</v>
      </c>
      <c r="B38" s="129">
        <v>58373.54</v>
      </c>
      <c r="C38" s="131">
        <f t="shared" si="3"/>
        <v>159.49054644808743</v>
      </c>
      <c r="D38" s="129">
        <v>56694.52</v>
      </c>
      <c r="E38" s="131">
        <f t="shared" si="4"/>
        <v>155.32745205479452</v>
      </c>
      <c r="F38" s="129">
        <v>56102.81</v>
      </c>
      <c r="G38" s="131">
        <f t="shared" si="5"/>
        <v>153.70632876712327</v>
      </c>
    </row>
    <row r="39" spans="1:7" s="102" customFormat="1" ht="15" customHeight="1">
      <c r="A39" s="103" t="s">
        <v>488</v>
      </c>
      <c r="B39" s="129">
        <v>60239.44</v>
      </c>
      <c r="C39" s="131">
        <f t="shared" si="3"/>
        <v>164.58863387978144</v>
      </c>
      <c r="D39" s="129">
        <v>57483.17</v>
      </c>
      <c r="E39" s="131">
        <f t="shared" si="4"/>
        <v>157.48813698630136</v>
      </c>
      <c r="F39" s="129">
        <v>55616.92</v>
      </c>
      <c r="G39" s="131">
        <f t="shared" si="5"/>
        <v>152.37512328767122</v>
      </c>
    </row>
    <row r="40" spans="1:7" s="102" customFormat="1" ht="15" customHeight="1">
      <c r="A40" s="103" t="s">
        <v>514</v>
      </c>
      <c r="B40" s="129">
        <v>57737.69</v>
      </c>
      <c r="C40" s="131">
        <f t="shared" si="3"/>
        <v>157.75325136612022</v>
      </c>
      <c r="D40" s="129">
        <v>56520.13</v>
      </c>
      <c r="E40" s="131">
        <f t="shared" si="4"/>
        <v>154.84967123287672</v>
      </c>
      <c r="F40" s="129">
        <v>55536.33</v>
      </c>
      <c r="G40" s="131">
        <f t="shared" si="5"/>
        <v>152.1543287671233</v>
      </c>
    </row>
    <row r="41" spans="1:7" s="102" customFormat="1" ht="15" customHeight="1">
      <c r="A41" s="103" t="s">
        <v>491</v>
      </c>
      <c r="B41" s="129">
        <v>54176.59</v>
      </c>
      <c r="C41" s="131">
        <f t="shared" si="3"/>
        <v>148.02346994535517</v>
      </c>
      <c r="D41" s="129">
        <v>51677.16</v>
      </c>
      <c r="E41" s="131">
        <f t="shared" si="4"/>
        <v>141.58126027397262</v>
      </c>
      <c r="F41" s="129">
        <v>53022.55</v>
      </c>
      <c r="G41" s="131">
        <f t="shared" si="5"/>
        <v>145.26726027397262</v>
      </c>
    </row>
    <row r="42" spans="1:7" s="102" customFormat="1" ht="15" customHeight="1">
      <c r="A42" s="103" t="s">
        <v>486</v>
      </c>
      <c r="B42" s="129">
        <v>48873.58</v>
      </c>
      <c r="C42" s="131">
        <f t="shared" si="3"/>
        <v>133.53437158469947</v>
      </c>
      <c r="D42" s="129">
        <v>50080.65</v>
      </c>
      <c r="E42" s="131">
        <f t="shared" si="4"/>
        <v>137.2072602739726</v>
      </c>
      <c r="F42" s="129">
        <v>49387.07</v>
      </c>
      <c r="G42" s="131">
        <f t="shared" si="5"/>
        <v>135.3070410958904</v>
      </c>
    </row>
    <row r="43" spans="1:7" s="102" customFormat="1" ht="15" customHeight="1">
      <c r="A43" s="103" t="s">
        <v>477</v>
      </c>
      <c r="B43" s="129">
        <v>44094.08</v>
      </c>
      <c r="C43" s="131">
        <f t="shared" si="3"/>
        <v>120.47562841530055</v>
      </c>
      <c r="D43" s="129">
        <v>44920.38</v>
      </c>
      <c r="E43" s="131">
        <f t="shared" si="4"/>
        <v>123.06953424657533</v>
      </c>
      <c r="F43" s="129">
        <v>46197.79</v>
      </c>
      <c r="G43" s="131">
        <f t="shared" si="5"/>
        <v>126.56928767123289</v>
      </c>
    </row>
    <row r="44" spans="1:7" s="102" customFormat="1" ht="15" customHeight="1">
      <c r="A44" s="103" t="s">
        <v>469</v>
      </c>
      <c r="B44" s="129">
        <v>46047.63</v>
      </c>
      <c r="C44" s="131">
        <f t="shared" si="3"/>
        <v>125.81319672131147</v>
      </c>
      <c r="D44" s="129">
        <v>45999.16</v>
      </c>
      <c r="E44" s="131">
        <f t="shared" si="4"/>
        <v>126.02509589041097</v>
      </c>
      <c r="F44" s="129">
        <v>45362.27</v>
      </c>
      <c r="G44" s="131">
        <f t="shared" si="5"/>
        <v>124.28019178082191</v>
      </c>
    </row>
    <row r="45" spans="1:7" s="102" customFormat="1" ht="15" customHeight="1">
      <c r="A45" s="103" t="s">
        <v>471</v>
      </c>
      <c r="B45" s="129">
        <v>46923.22</v>
      </c>
      <c r="C45" s="131">
        <f t="shared" si="3"/>
        <v>128.20551912568305</v>
      </c>
      <c r="D45" s="129">
        <v>46243.04</v>
      </c>
      <c r="E45" s="131">
        <f t="shared" si="4"/>
        <v>126.69326027397261</v>
      </c>
      <c r="F45" s="129">
        <v>44940.93</v>
      </c>
      <c r="G45" s="131">
        <f t="shared" si="5"/>
        <v>123.12583561643835</v>
      </c>
    </row>
    <row r="46" spans="1:7" s="102" customFormat="1" ht="15" customHeight="1">
      <c r="A46" s="103" t="s">
        <v>479</v>
      </c>
      <c r="B46" s="129">
        <v>43483.13</v>
      </c>
      <c r="C46" s="131">
        <f t="shared" si="3"/>
        <v>118.80636612021857</v>
      </c>
      <c r="D46" s="129">
        <v>44914.01</v>
      </c>
      <c r="E46" s="131">
        <f t="shared" si="4"/>
        <v>123.05208219178083</v>
      </c>
      <c r="F46" s="129">
        <v>44073.77</v>
      </c>
      <c r="G46" s="131">
        <f t="shared" si="5"/>
        <v>120.75005479452054</v>
      </c>
    </row>
    <row r="47" spans="1:7" s="102" customFormat="1" ht="15" customHeight="1">
      <c r="A47" s="103" t="s">
        <v>510</v>
      </c>
      <c r="B47" s="129">
        <v>38955.67</v>
      </c>
      <c r="C47" s="131">
        <f t="shared" si="3"/>
        <v>106.43625683060108</v>
      </c>
      <c r="D47" s="129">
        <v>42271.73</v>
      </c>
      <c r="E47" s="131">
        <f t="shared" si="4"/>
        <v>115.81295890410959</v>
      </c>
      <c r="F47" s="129">
        <v>43415.08</v>
      </c>
      <c r="G47" s="131">
        <f t="shared" si="5"/>
        <v>118.94542465753425</v>
      </c>
    </row>
    <row r="48" spans="1:7" s="102" customFormat="1" ht="15" customHeight="1">
      <c r="A48" s="103" t="s">
        <v>513</v>
      </c>
      <c r="B48" s="129">
        <v>38235.24</v>
      </c>
      <c r="C48" s="131">
        <f t="shared" si="3"/>
        <v>104.467868852459</v>
      </c>
      <c r="D48" s="129">
        <v>40386.71</v>
      </c>
      <c r="E48" s="131">
        <f t="shared" si="4"/>
        <v>110.6485205479452</v>
      </c>
      <c r="F48" s="129">
        <v>43346.67</v>
      </c>
      <c r="G48" s="131">
        <f t="shared" si="5"/>
        <v>118.758</v>
      </c>
    </row>
    <row r="49" spans="1:7" s="102" customFormat="1" ht="15" customHeight="1">
      <c r="A49" s="103" t="s">
        <v>504</v>
      </c>
      <c r="B49" s="129">
        <v>43070.24</v>
      </c>
      <c r="C49" s="131">
        <f t="shared" si="3"/>
        <v>117.67825136612021</v>
      </c>
      <c r="D49" s="129">
        <v>42008.46</v>
      </c>
      <c r="E49" s="131">
        <f t="shared" si="4"/>
        <v>115.0916712328767</v>
      </c>
      <c r="F49" s="129">
        <v>42497.82</v>
      </c>
      <c r="G49" s="131">
        <f t="shared" si="5"/>
        <v>116.43238356164383</v>
      </c>
    </row>
    <row r="50" spans="1:7" s="102" customFormat="1" ht="15" customHeight="1">
      <c r="A50" s="103" t="s">
        <v>478</v>
      </c>
      <c r="B50" s="129">
        <v>34648.59</v>
      </c>
      <c r="C50" s="131">
        <f t="shared" si="3"/>
        <v>94.66827868852458</v>
      </c>
      <c r="D50" s="129">
        <v>35234.22</v>
      </c>
      <c r="E50" s="131">
        <f t="shared" si="4"/>
        <v>96.5321095890411</v>
      </c>
      <c r="F50" s="129">
        <v>35221.33</v>
      </c>
      <c r="G50" s="131">
        <f t="shared" si="5"/>
        <v>96.49679452054795</v>
      </c>
    </row>
    <row r="51" spans="1:7" s="102" customFormat="1" ht="15" customHeight="1">
      <c r="A51" s="103" t="s">
        <v>496</v>
      </c>
      <c r="B51" s="129">
        <v>32973.08</v>
      </c>
      <c r="C51" s="131">
        <f t="shared" si="3"/>
        <v>90.09038251366121</v>
      </c>
      <c r="D51" s="129">
        <v>32474.08</v>
      </c>
      <c r="E51" s="131">
        <f t="shared" si="4"/>
        <v>88.97008219178083</v>
      </c>
      <c r="F51" s="129">
        <v>30773.1</v>
      </c>
      <c r="G51" s="131">
        <f t="shared" si="5"/>
        <v>84.30986301369863</v>
      </c>
    </row>
    <row r="52" spans="1:7" s="102" customFormat="1" ht="15" customHeight="1">
      <c r="A52" s="103" t="s">
        <v>482</v>
      </c>
      <c r="B52" s="129">
        <v>32544.03</v>
      </c>
      <c r="C52" s="131">
        <f t="shared" si="3"/>
        <v>88.91811475409835</v>
      </c>
      <c r="D52" s="129">
        <v>31028.59</v>
      </c>
      <c r="E52" s="131">
        <f t="shared" si="4"/>
        <v>85.00983561643835</v>
      </c>
      <c r="F52" s="129">
        <v>29936.32</v>
      </c>
      <c r="G52" s="131">
        <f t="shared" si="5"/>
        <v>82.01731506849315</v>
      </c>
    </row>
    <row r="53" spans="1:7" s="102" customFormat="1" ht="15" customHeight="1">
      <c r="A53" s="103" t="s">
        <v>511</v>
      </c>
      <c r="B53" s="129">
        <v>21959.45</v>
      </c>
      <c r="C53" s="131">
        <f t="shared" si="3"/>
        <v>59.99849726775957</v>
      </c>
      <c r="D53" s="129">
        <v>21322.25</v>
      </c>
      <c r="E53" s="131">
        <f t="shared" si="4"/>
        <v>58.41712328767123</v>
      </c>
      <c r="F53" s="129">
        <v>20630.96</v>
      </c>
      <c r="G53" s="131">
        <f t="shared" si="5"/>
        <v>56.52317808219178</v>
      </c>
    </row>
    <row r="54" spans="1:7" s="105" customFormat="1" ht="15" customHeight="1">
      <c r="A54" s="106" t="s">
        <v>568</v>
      </c>
      <c r="B54" s="130">
        <v>216296.82</v>
      </c>
      <c r="C54" s="131">
        <f t="shared" si="3"/>
        <v>590.974918032787</v>
      </c>
      <c r="D54" s="130">
        <v>206932.39</v>
      </c>
      <c r="E54" s="131">
        <f t="shared" si="4"/>
        <v>566.9380547945206</v>
      </c>
      <c r="F54" s="412">
        <v>210940.8</v>
      </c>
      <c r="G54" s="413">
        <f t="shared" si="5"/>
        <v>577.92</v>
      </c>
    </row>
    <row r="55" spans="1:7" s="109" customFormat="1" ht="15.75">
      <c r="A55" s="565" t="s">
        <v>441</v>
      </c>
      <c r="B55" s="107">
        <f>SUM(B4:B54)</f>
        <v>3568417.9399999995</v>
      </c>
      <c r="C55" s="107">
        <f>SUM(C4:C54)</f>
        <v>9749.775792349725</v>
      </c>
      <c r="D55" s="108">
        <f>SUM(D4:D54)</f>
        <v>3628655.28</v>
      </c>
      <c r="E55" s="108">
        <f>SUM(E4:E54)</f>
        <v>9941.521315068494</v>
      </c>
      <c r="F55" s="108">
        <f>SUM(F4:F54)</f>
        <v>3626027.23</v>
      </c>
      <c r="G55" s="108">
        <f>SUM(G4:G54)</f>
        <v>9934.321178082193</v>
      </c>
    </row>
    <row r="56" ht="18.75" customHeight="1">
      <c r="A56" s="110" t="s">
        <v>569</v>
      </c>
    </row>
    <row r="57" spans="1:2" ht="15.75">
      <c r="A57" s="111" t="s">
        <v>570</v>
      </c>
      <c r="B57" s="112"/>
    </row>
    <row r="58" ht="15.75">
      <c r="A58" s="113"/>
    </row>
  </sheetData>
  <sheetProtection/>
  <printOptions horizontalCentered="1"/>
  <pageMargins left="0.7874015748031497" right="0.7874015748031497" top="0.7874015748031497" bottom="0.7874015748031497" header="0.5118110236220472" footer="0.2755905511811024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25"/>
  <sheetViews>
    <sheetView tabSelected="1" view="pageBreakPreview" zoomScale="80" zoomScaleSheetLayoutView="80" zoomScalePageLayoutView="0" workbookViewId="0" topLeftCell="A1">
      <selection activeCell="J10" sqref="J10"/>
    </sheetView>
  </sheetViews>
  <sheetFormatPr defaultColWidth="9.140625" defaultRowHeight="23.25"/>
  <cols>
    <col min="1" max="1" width="28.28125" style="0" customWidth="1"/>
    <col min="2" max="2" width="34.7109375" style="0" customWidth="1"/>
    <col min="3" max="3" width="31.8515625" style="0" customWidth="1"/>
  </cols>
  <sheetData>
    <row r="1" spans="1:3" ht="23.25">
      <c r="A1" s="569" t="s">
        <v>1002</v>
      </c>
      <c r="B1" s="569"/>
      <c r="C1" s="569"/>
    </row>
    <row r="2" spans="1:3" ht="23.25">
      <c r="A2" s="570" t="s">
        <v>571</v>
      </c>
      <c r="B2" s="563" t="s">
        <v>566</v>
      </c>
      <c r="C2" s="564" t="s">
        <v>567</v>
      </c>
    </row>
    <row r="3" spans="1:3" ht="23.25">
      <c r="A3" s="571">
        <v>2542</v>
      </c>
      <c r="B3" s="491">
        <v>3205188.15</v>
      </c>
      <c r="C3" s="491">
        <v>8781.34</v>
      </c>
    </row>
    <row r="4" spans="1:3" ht="23.25">
      <c r="A4" s="572">
        <v>2543</v>
      </c>
      <c r="B4" s="491">
        <v>3293064.65</v>
      </c>
      <c r="C4" s="491">
        <v>8997.44</v>
      </c>
    </row>
    <row r="5" spans="1:3" ht="23.25">
      <c r="A5" s="572">
        <v>2544</v>
      </c>
      <c r="B5" s="491">
        <v>3348148.15</v>
      </c>
      <c r="C5" s="491">
        <v>9173.01</v>
      </c>
    </row>
    <row r="6" spans="1:3" ht="23.25">
      <c r="A6" s="572">
        <v>2545</v>
      </c>
      <c r="B6" s="491">
        <v>3457507.74</v>
      </c>
      <c r="C6" s="491">
        <v>9472.609999999999</v>
      </c>
    </row>
    <row r="7" spans="1:3" ht="23.25">
      <c r="A7" s="572">
        <v>2546</v>
      </c>
      <c r="B7" s="491">
        <v>3385164.479999999</v>
      </c>
      <c r="C7" s="491">
        <v>9274.410000000002</v>
      </c>
    </row>
    <row r="8" spans="1:3" ht="23.25">
      <c r="A8" s="572">
        <v>2547</v>
      </c>
      <c r="B8" s="491">
        <v>3397959.1400000015</v>
      </c>
      <c r="C8" s="491">
        <v>9309.449999999999</v>
      </c>
    </row>
    <row r="9" spans="1:3" ht="23.25">
      <c r="A9" s="572">
        <v>2548</v>
      </c>
      <c r="B9" s="491">
        <v>3054724.11</v>
      </c>
      <c r="C9" s="491">
        <v>8369.08</v>
      </c>
    </row>
    <row r="10" spans="1:3" ht="23.25">
      <c r="A10" s="572">
        <v>2549</v>
      </c>
      <c r="B10" s="491">
        <v>3067004.9899999998</v>
      </c>
      <c r="C10" s="491">
        <v>8402.753397260274</v>
      </c>
    </row>
    <row r="11" spans="1:3" ht="23.25">
      <c r="A11" s="572">
        <v>2550</v>
      </c>
      <c r="B11" s="491">
        <v>3182353.6700000004</v>
      </c>
      <c r="C11" s="491">
        <v>8718.79</v>
      </c>
    </row>
    <row r="12" spans="1:3" ht="23.25">
      <c r="A12" s="572">
        <v>2551</v>
      </c>
      <c r="B12" s="491">
        <v>3213592.879999999</v>
      </c>
      <c r="C12" s="491">
        <v>8780.35</v>
      </c>
    </row>
    <row r="13" spans="1:3" ht="23.25">
      <c r="A13" s="572">
        <v>2552</v>
      </c>
      <c r="B13" s="491">
        <v>3224315.5799999996</v>
      </c>
      <c r="C13" s="491">
        <v>8833.741315068495</v>
      </c>
    </row>
    <row r="14" spans="1:3" ht="23.25">
      <c r="A14" s="572">
        <v>2553</v>
      </c>
      <c r="B14" s="491">
        <v>3200822.1600000006</v>
      </c>
      <c r="C14" s="491">
        <v>8769.375780821916</v>
      </c>
    </row>
    <row r="15" spans="1:3" ht="23.25">
      <c r="A15" s="572">
        <v>2554</v>
      </c>
      <c r="B15" s="491">
        <v>3371549.4499999997</v>
      </c>
      <c r="C15" s="491">
        <v>9237.121780821919</v>
      </c>
    </row>
    <row r="16" spans="1:3" ht="23.25">
      <c r="A16" s="572">
        <v>2555</v>
      </c>
      <c r="B16" s="491">
        <v>3568417.9399999995</v>
      </c>
      <c r="C16" s="491">
        <v>9749.775792349725</v>
      </c>
    </row>
    <row r="17" spans="1:3" ht="23.25">
      <c r="A17" s="572">
        <v>2556</v>
      </c>
      <c r="B17" s="491">
        <v>3628655.28</v>
      </c>
      <c r="C17" s="491">
        <v>9941.521315068494</v>
      </c>
    </row>
    <row r="18" spans="1:3" ht="23.25">
      <c r="A18" s="573">
        <v>2557</v>
      </c>
      <c r="B18" s="491">
        <v>3626027.23</v>
      </c>
      <c r="C18" s="491">
        <v>9934.321178082193</v>
      </c>
    </row>
    <row r="19" spans="1:3" ht="23.25">
      <c r="A19" s="492" t="s">
        <v>966</v>
      </c>
      <c r="B19" s="498">
        <v>4005662.36</v>
      </c>
      <c r="C19" s="498">
        <f>B19/365</f>
        <v>10974.417424657533</v>
      </c>
    </row>
    <row r="20" spans="1:3" ht="23.25">
      <c r="A20" s="493" t="s">
        <v>967</v>
      </c>
      <c r="B20" s="498">
        <v>4308489.72</v>
      </c>
      <c r="C20" s="498">
        <f>B20/366</f>
        <v>11771.829836065574</v>
      </c>
    </row>
    <row r="21" spans="1:3" ht="23.25">
      <c r="A21" s="492" t="s">
        <v>968</v>
      </c>
      <c r="B21" s="498">
        <v>4674798.47</v>
      </c>
      <c r="C21" s="498">
        <f>B21/365</f>
        <v>12807.66704109589</v>
      </c>
    </row>
    <row r="22" spans="1:3" ht="23.25">
      <c r="A22" s="493" t="s">
        <v>969</v>
      </c>
      <c r="B22" s="499">
        <v>5110131</v>
      </c>
      <c r="C22" s="499">
        <f>B22/365</f>
        <v>14000.35890410959</v>
      </c>
    </row>
    <row r="23" spans="1:3" ht="23.25">
      <c r="A23" s="494" t="s">
        <v>970</v>
      </c>
      <c r="B23" s="495"/>
      <c r="C23" s="495"/>
    </row>
    <row r="24" spans="1:3" ht="23.25">
      <c r="A24" s="496" t="s">
        <v>971</v>
      </c>
      <c r="B24" s="495"/>
      <c r="C24" s="497"/>
    </row>
    <row r="25" spans="1:3" ht="23.25">
      <c r="A25" s="496" t="s">
        <v>972</v>
      </c>
      <c r="B25" s="500" t="s">
        <v>973</v>
      </c>
      <c r="C25" s="49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J36"/>
  <sheetViews>
    <sheetView showGridLines="0" view="pageBreakPreview" zoomScale="90" zoomScaleSheetLayoutView="90" zoomScalePageLayoutView="0" workbookViewId="0" topLeftCell="A1">
      <selection activeCell="A10" sqref="A10"/>
    </sheetView>
  </sheetViews>
  <sheetFormatPr defaultColWidth="4.8515625" defaultRowHeight="23.25"/>
  <cols>
    <col min="1" max="1" width="84.7109375" style="205" customWidth="1"/>
    <col min="2" max="2" width="64.00390625" style="205" customWidth="1"/>
    <col min="3" max="3" width="6.28125" style="205" customWidth="1"/>
    <col min="4" max="4" width="2.00390625" style="205" customWidth="1"/>
    <col min="5" max="5" width="6.57421875" style="205" customWidth="1"/>
    <col min="6" max="7" width="21.7109375" style="206" customWidth="1"/>
    <col min="8" max="16384" width="4.8515625" style="205" customWidth="1"/>
  </cols>
  <sheetData>
    <row r="1" spans="1:10" s="204" customFormat="1" ht="37.5" customHeight="1">
      <c r="A1" s="510" t="s">
        <v>850</v>
      </c>
      <c r="B1" s="510"/>
      <c r="C1" s="510"/>
      <c r="D1" s="510"/>
      <c r="E1" s="510"/>
      <c r="F1" s="510"/>
      <c r="G1" s="510"/>
      <c r="H1" s="203"/>
      <c r="I1" s="203"/>
      <c r="J1" s="203"/>
    </row>
    <row r="2" spans="1:8" s="211" customFormat="1" ht="18.75">
      <c r="A2" s="511" t="s">
        <v>444</v>
      </c>
      <c r="B2" s="511" t="s">
        <v>445</v>
      </c>
      <c r="C2" s="511" t="s">
        <v>2</v>
      </c>
      <c r="D2" s="207"/>
      <c r="E2" s="208"/>
      <c r="F2" s="209" t="s">
        <v>447</v>
      </c>
      <c r="G2" s="209" t="s">
        <v>448</v>
      </c>
      <c r="H2" s="210"/>
    </row>
    <row r="3" spans="1:8" s="211" customFormat="1" ht="18" customHeight="1">
      <c r="A3" s="213" t="s">
        <v>3</v>
      </c>
      <c r="B3" s="210" t="s">
        <v>4</v>
      </c>
      <c r="C3" s="214" t="s">
        <v>5</v>
      </c>
      <c r="D3" s="212" t="s">
        <v>446</v>
      </c>
      <c r="E3" s="215" t="s">
        <v>6</v>
      </c>
      <c r="F3" s="144">
        <v>9000</v>
      </c>
      <c r="G3" s="144">
        <v>12000</v>
      </c>
      <c r="H3" s="210"/>
    </row>
    <row r="4" spans="1:8" s="211" customFormat="1" ht="18" customHeight="1">
      <c r="A4" s="213" t="s">
        <v>7</v>
      </c>
      <c r="B4" s="210" t="s">
        <v>8</v>
      </c>
      <c r="C4" s="214" t="s">
        <v>5</v>
      </c>
      <c r="D4" s="212" t="s">
        <v>446</v>
      </c>
      <c r="E4" s="215" t="s">
        <v>6</v>
      </c>
      <c r="F4" s="145">
        <v>4000</v>
      </c>
      <c r="G4" s="145">
        <v>12000</v>
      </c>
      <c r="H4" s="210"/>
    </row>
    <row r="5" spans="1:8" s="211" customFormat="1" ht="18" customHeight="1">
      <c r="A5" s="213" t="s">
        <v>9</v>
      </c>
      <c r="B5" s="210" t="s">
        <v>10</v>
      </c>
      <c r="C5" s="214" t="s">
        <v>11</v>
      </c>
      <c r="D5" s="212" t="s">
        <v>446</v>
      </c>
      <c r="E5" s="215" t="s">
        <v>12</v>
      </c>
      <c r="F5" s="145">
        <v>750</v>
      </c>
      <c r="G5" s="145">
        <v>1850</v>
      </c>
      <c r="H5" s="210"/>
    </row>
    <row r="6" spans="1:8" s="211" customFormat="1" ht="18" customHeight="1">
      <c r="A6" s="213" t="s">
        <v>13</v>
      </c>
      <c r="B6" s="210" t="s">
        <v>14</v>
      </c>
      <c r="C6" s="214" t="s">
        <v>11</v>
      </c>
      <c r="D6" s="212" t="s">
        <v>446</v>
      </c>
      <c r="E6" s="215" t="s">
        <v>6</v>
      </c>
      <c r="F6" s="145">
        <v>1175</v>
      </c>
      <c r="G6" s="145">
        <v>1178</v>
      </c>
      <c r="H6" s="210"/>
    </row>
    <row r="7" spans="1:8" s="211" customFormat="1" ht="18" customHeight="1">
      <c r="A7" s="213" t="s">
        <v>15</v>
      </c>
      <c r="B7" s="210" t="s">
        <v>16</v>
      </c>
      <c r="C7" s="214" t="s">
        <v>11</v>
      </c>
      <c r="D7" s="212" t="s">
        <v>446</v>
      </c>
      <c r="E7" s="215" t="s">
        <v>6</v>
      </c>
      <c r="F7" s="145">
        <v>1000</v>
      </c>
      <c r="G7" s="145">
        <v>1500</v>
      </c>
      <c r="H7" s="210"/>
    </row>
    <row r="8" spans="1:8" s="211" customFormat="1" ht="18" customHeight="1">
      <c r="A8" s="213" t="s">
        <v>17</v>
      </c>
      <c r="B8" s="210" t="s">
        <v>18</v>
      </c>
      <c r="C8" s="214" t="s">
        <v>11</v>
      </c>
      <c r="D8" s="212" t="s">
        <v>446</v>
      </c>
      <c r="E8" s="215" t="s">
        <v>19</v>
      </c>
      <c r="F8" s="145">
        <v>5253</v>
      </c>
      <c r="G8" s="145">
        <v>10335</v>
      </c>
      <c r="H8" s="210"/>
    </row>
    <row r="9" spans="1:8" s="211" customFormat="1" ht="18" customHeight="1">
      <c r="A9" s="213" t="s">
        <v>20</v>
      </c>
      <c r="B9" s="210" t="s">
        <v>21</v>
      </c>
      <c r="C9" s="214" t="s">
        <v>11</v>
      </c>
      <c r="D9" s="212" t="s">
        <v>446</v>
      </c>
      <c r="E9" s="215" t="s">
        <v>12</v>
      </c>
      <c r="F9" s="145">
        <v>1864</v>
      </c>
      <c r="G9" s="145">
        <v>1604</v>
      </c>
      <c r="H9" s="210"/>
    </row>
    <row r="10" spans="1:8" s="211" customFormat="1" ht="18" customHeight="1">
      <c r="A10" s="213" t="s">
        <v>22</v>
      </c>
      <c r="B10" s="210" t="s">
        <v>23</v>
      </c>
      <c r="C10" s="214" t="s">
        <v>11</v>
      </c>
      <c r="D10" s="212" t="s">
        <v>446</v>
      </c>
      <c r="E10" s="215" t="s">
        <v>12</v>
      </c>
      <c r="F10" s="145">
        <v>900</v>
      </c>
      <c r="G10" s="145">
        <v>1600</v>
      </c>
      <c r="H10" s="210"/>
    </row>
    <row r="11" spans="1:8" s="211" customFormat="1" ht="18" customHeight="1">
      <c r="A11" s="213" t="s">
        <v>24</v>
      </c>
      <c r="B11" s="210" t="s">
        <v>25</v>
      </c>
      <c r="C11" s="214" t="s">
        <v>11</v>
      </c>
      <c r="D11" s="212" t="s">
        <v>446</v>
      </c>
      <c r="E11" s="215" t="s">
        <v>6</v>
      </c>
      <c r="F11" s="145">
        <v>3715</v>
      </c>
      <c r="G11" s="145">
        <v>3720</v>
      </c>
      <c r="H11" s="210"/>
    </row>
    <row r="12" spans="1:8" s="211" customFormat="1" ht="18" customHeight="1">
      <c r="A12" s="213" t="s">
        <v>26</v>
      </c>
      <c r="B12" s="210" t="s">
        <v>27</v>
      </c>
      <c r="C12" s="214" t="s">
        <v>11</v>
      </c>
      <c r="D12" s="212" t="s">
        <v>446</v>
      </c>
      <c r="E12" s="215" t="s">
        <v>6</v>
      </c>
      <c r="F12" s="145">
        <v>2164</v>
      </c>
      <c r="G12" s="145">
        <v>2131</v>
      </c>
      <c r="H12" s="210"/>
    </row>
    <row r="13" spans="1:8" s="211" customFormat="1" ht="18" customHeight="1">
      <c r="A13" s="213" t="s">
        <v>28</v>
      </c>
      <c r="B13" s="210" t="s">
        <v>29</v>
      </c>
      <c r="C13" s="214" t="s">
        <v>11</v>
      </c>
      <c r="D13" s="212" t="s">
        <v>446</v>
      </c>
      <c r="E13" s="215" t="s">
        <v>19</v>
      </c>
      <c r="F13" s="145">
        <v>3560</v>
      </c>
      <c r="G13" s="145">
        <v>7590</v>
      </c>
      <c r="H13" s="210"/>
    </row>
    <row r="14" spans="1:8" s="211" customFormat="1" ht="18" customHeight="1">
      <c r="A14" s="210" t="s">
        <v>30</v>
      </c>
      <c r="B14" s="515" t="s">
        <v>31</v>
      </c>
      <c r="C14" s="214" t="s">
        <v>11</v>
      </c>
      <c r="D14" s="212" t="s">
        <v>446</v>
      </c>
      <c r="E14" s="215" t="s">
        <v>6</v>
      </c>
      <c r="F14" s="145">
        <v>1208</v>
      </c>
      <c r="G14" s="145">
        <v>1209</v>
      </c>
      <c r="H14" s="210"/>
    </row>
    <row r="15" spans="1:8" s="211" customFormat="1" ht="18" customHeight="1">
      <c r="A15" s="210" t="s">
        <v>32</v>
      </c>
      <c r="B15" s="515" t="s">
        <v>33</v>
      </c>
      <c r="C15" s="214" t="s">
        <v>5</v>
      </c>
      <c r="D15" s="212" t="s">
        <v>446</v>
      </c>
      <c r="E15" s="215" t="s">
        <v>6</v>
      </c>
      <c r="F15" s="145">
        <v>10000</v>
      </c>
      <c r="G15" s="145">
        <v>20000</v>
      </c>
      <c r="H15" s="210"/>
    </row>
    <row r="16" spans="1:8" s="211" customFormat="1" ht="18" customHeight="1">
      <c r="A16" s="210" t="s">
        <v>34</v>
      </c>
      <c r="B16" s="515" t="s">
        <v>35</v>
      </c>
      <c r="C16" s="214" t="s">
        <v>11</v>
      </c>
      <c r="D16" s="212" t="s">
        <v>446</v>
      </c>
      <c r="E16" s="215" t="s">
        <v>6</v>
      </c>
      <c r="F16" s="145">
        <v>850</v>
      </c>
      <c r="G16" s="145">
        <v>1350</v>
      </c>
      <c r="H16" s="210"/>
    </row>
    <row r="17" spans="1:8" s="211" customFormat="1" ht="18" customHeight="1">
      <c r="A17" s="210" t="s">
        <v>36</v>
      </c>
      <c r="B17" s="515" t="s">
        <v>37</v>
      </c>
      <c r="C17" s="214" t="s">
        <v>11</v>
      </c>
      <c r="D17" s="212" t="s">
        <v>446</v>
      </c>
      <c r="E17" s="215" t="s">
        <v>6</v>
      </c>
      <c r="F17" s="145">
        <v>400</v>
      </c>
      <c r="G17" s="145">
        <v>355</v>
      </c>
      <c r="H17" s="210"/>
    </row>
    <row r="18" spans="1:8" s="211" customFormat="1" ht="18" customHeight="1">
      <c r="A18" s="210" t="s">
        <v>38</v>
      </c>
      <c r="B18" s="515" t="s">
        <v>39</v>
      </c>
      <c r="C18" s="214" t="s">
        <v>11</v>
      </c>
      <c r="D18" s="212" t="s">
        <v>446</v>
      </c>
      <c r="E18" s="215" t="s">
        <v>6</v>
      </c>
      <c r="F18" s="145">
        <v>800</v>
      </c>
      <c r="G18" s="145">
        <v>700</v>
      </c>
      <c r="H18" s="210"/>
    </row>
    <row r="19" spans="1:8" s="211" customFormat="1" ht="18" customHeight="1">
      <c r="A19" s="210" t="s">
        <v>40</v>
      </c>
      <c r="B19" s="515" t="s">
        <v>41</v>
      </c>
      <c r="C19" s="214" t="s">
        <v>11</v>
      </c>
      <c r="D19" s="212" t="s">
        <v>446</v>
      </c>
      <c r="E19" s="215" t="s">
        <v>6</v>
      </c>
      <c r="F19" s="145">
        <v>1155</v>
      </c>
      <c r="G19" s="145">
        <v>846</v>
      </c>
      <c r="H19" s="210"/>
    </row>
    <row r="20" spans="1:8" s="211" customFormat="1" ht="18" customHeight="1">
      <c r="A20" s="210" t="s">
        <v>42</v>
      </c>
      <c r="B20" s="515" t="s">
        <v>43</v>
      </c>
      <c r="C20" s="214" t="s">
        <v>11</v>
      </c>
      <c r="D20" s="212" t="s">
        <v>446</v>
      </c>
      <c r="E20" s="215" t="s">
        <v>6</v>
      </c>
      <c r="F20" s="145" t="s">
        <v>608</v>
      </c>
      <c r="G20" s="145" t="s">
        <v>609</v>
      </c>
      <c r="H20" s="210"/>
    </row>
    <row r="21" spans="1:8" s="211" customFormat="1" ht="18" customHeight="1">
      <c r="A21" s="210" t="s">
        <v>44</v>
      </c>
      <c r="B21" s="515" t="s">
        <v>45</v>
      </c>
      <c r="C21" s="214" t="s">
        <v>11</v>
      </c>
      <c r="D21" s="212" t="s">
        <v>446</v>
      </c>
      <c r="E21" s="215" t="s">
        <v>6</v>
      </c>
      <c r="F21" s="145">
        <v>200</v>
      </c>
      <c r="G21" s="145">
        <v>400</v>
      </c>
      <c r="H21" s="210"/>
    </row>
    <row r="22" spans="1:8" s="211" customFormat="1" ht="18" customHeight="1">
      <c r="A22" s="210" t="s">
        <v>46</v>
      </c>
      <c r="B22" s="515" t="s">
        <v>47</v>
      </c>
      <c r="C22" s="214" t="s">
        <v>11</v>
      </c>
      <c r="D22" s="212" t="s">
        <v>446</v>
      </c>
      <c r="E22" s="215" t="s">
        <v>6</v>
      </c>
      <c r="F22" s="145">
        <v>500</v>
      </c>
      <c r="G22" s="145">
        <v>800</v>
      </c>
      <c r="H22" s="210"/>
    </row>
    <row r="23" spans="1:8" s="211" customFormat="1" ht="18" customHeight="1">
      <c r="A23" s="210" t="s">
        <v>48</v>
      </c>
      <c r="B23" s="515" t="s">
        <v>49</v>
      </c>
      <c r="C23" s="214" t="s">
        <v>11</v>
      </c>
      <c r="D23" s="212" t="s">
        <v>446</v>
      </c>
      <c r="E23" s="216" t="s">
        <v>6</v>
      </c>
      <c r="F23" s="145">
        <v>158</v>
      </c>
      <c r="G23" s="145">
        <v>163</v>
      </c>
      <c r="H23" s="210"/>
    </row>
    <row r="24" spans="1:8" s="211" customFormat="1" ht="18" customHeight="1">
      <c r="A24" s="210" t="s">
        <v>50</v>
      </c>
      <c r="B24" s="515" t="s">
        <v>51</v>
      </c>
      <c r="C24" s="214" t="s">
        <v>11</v>
      </c>
      <c r="D24" s="212" t="s">
        <v>446</v>
      </c>
      <c r="E24" s="216" t="s">
        <v>6</v>
      </c>
      <c r="F24" s="145">
        <v>376</v>
      </c>
      <c r="G24" s="145">
        <v>174</v>
      </c>
      <c r="H24" s="210"/>
    </row>
    <row r="25" spans="1:7" s="211" customFormat="1" ht="18" customHeight="1">
      <c r="A25" s="210" t="s">
        <v>52</v>
      </c>
      <c r="B25" s="515" t="s">
        <v>572</v>
      </c>
      <c r="C25" s="214" t="s">
        <v>11</v>
      </c>
      <c r="D25" s="212" t="s">
        <v>446</v>
      </c>
      <c r="E25" s="216" t="s">
        <v>6</v>
      </c>
      <c r="F25" s="145">
        <v>3100</v>
      </c>
      <c r="G25" s="145">
        <v>3900</v>
      </c>
    </row>
    <row r="26" spans="1:7" s="211" customFormat="1" ht="18" customHeight="1">
      <c r="A26" s="210" t="s">
        <v>53</v>
      </c>
      <c r="B26" s="515" t="s">
        <v>54</v>
      </c>
      <c r="C26" s="214" t="s">
        <v>11</v>
      </c>
      <c r="D26" s="212" t="s">
        <v>446</v>
      </c>
      <c r="E26" s="216" t="s">
        <v>6</v>
      </c>
      <c r="F26" s="217">
        <v>500</v>
      </c>
      <c r="G26" s="145">
        <v>1080</v>
      </c>
    </row>
    <row r="27" spans="1:7" s="211" customFormat="1" ht="18" customHeight="1">
      <c r="A27" s="210" t="s">
        <v>851</v>
      </c>
      <c r="B27" s="515" t="s">
        <v>55</v>
      </c>
      <c r="C27" s="214" t="s">
        <v>11</v>
      </c>
      <c r="D27" s="212" t="s">
        <v>446</v>
      </c>
      <c r="E27" s="216" t="s">
        <v>6</v>
      </c>
      <c r="F27" s="217">
        <v>540</v>
      </c>
      <c r="G27" s="145">
        <v>1340</v>
      </c>
    </row>
    <row r="28" spans="1:7" s="211" customFormat="1" ht="18" customHeight="1">
      <c r="A28" s="210" t="s">
        <v>56</v>
      </c>
      <c r="B28" s="515" t="s">
        <v>57</v>
      </c>
      <c r="C28" s="214" t="s">
        <v>11</v>
      </c>
      <c r="D28" s="212" t="s">
        <v>446</v>
      </c>
      <c r="E28" s="216" t="s">
        <v>6</v>
      </c>
      <c r="F28" s="217" t="s">
        <v>610</v>
      </c>
      <c r="G28" s="145" t="s">
        <v>611</v>
      </c>
    </row>
    <row r="29" spans="1:7" s="211" customFormat="1" ht="18" customHeight="1">
      <c r="A29" s="210" t="s">
        <v>58</v>
      </c>
      <c r="B29" s="515" t="s">
        <v>59</v>
      </c>
      <c r="C29" s="214" t="s">
        <v>11</v>
      </c>
      <c r="D29" s="212" t="s">
        <v>446</v>
      </c>
      <c r="E29" s="216" t="s">
        <v>6</v>
      </c>
      <c r="F29" s="217">
        <v>370</v>
      </c>
      <c r="G29" s="145">
        <v>365</v>
      </c>
    </row>
    <row r="30" spans="1:7" s="211" customFormat="1" ht="18" customHeight="1">
      <c r="A30" s="210" t="s">
        <v>573</v>
      </c>
      <c r="B30" s="515" t="s">
        <v>798</v>
      </c>
      <c r="C30" s="214" t="s">
        <v>11</v>
      </c>
      <c r="D30" s="212" t="s">
        <v>446</v>
      </c>
      <c r="E30" s="216" t="s">
        <v>6</v>
      </c>
      <c r="F30" s="217">
        <v>25</v>
      </c>
      <c r="G30" s="145">
        <v>30</v>
      </c>
    </row>
    <row r="31" spans="1:7" s="211" customFormat="1" ht="18" customHeight="1">
      <c r="A31" s="210" t="s">
        <v>574</v>
      </c>
      <c r="B31" s="515" t="s">
        <v>799</v>
      </c>
      <c r="C31" s="214" t="s">
        <v>11</v>
      </c>
      <c r="D31" s="212" t="s">
        <v>446</v>
      </c>
      <c r="E31" s="216" t="s">
        <v>6</v>
      </c>
      <c r="F31" s="217">
        <v>120</v>
      </c>
      <c r="G31" s="145">
        <v>150</v>
      </c>
    </row>
    <row r="32" spans="1:7" s="211" customFormat="1" ht="18" customHeight="1">
      <c r="A32" s="210" t="s">
        <v>979</v>
      </c>
      <c r="B32" s="515" t="s">
        <v>576</v>
      </c>
      <c r="C32" s="214" t="s">
        <v>11</v>
      </c>
      <c r="D32" s="212" t="s">
        <v>446</v>
      </c>
      <c r="E32" s="216" t="s">
        <v>6</v>
      </c>
      <c r="F32" s="217">
        <v>250</v>
      </c>
      <c r="G32" s="145">
        <v>550</v>
      </c>
    </row>
    <row r="33" spans="1:7" s="211" customFormat="1" ht="22.5" customHeight="1">
      <c r="A33" s="218" t="s">
        <v>575</v>
      </c>
      <c r="B33" s="516" t="s">
        <v>797</v>
      </c>
      <c r="C33" s="219" t="s">
        <v>11</v>
      </c>
      <c r="D33" s="220" t="s">
        <v>446</v>
      </c>
      <c r="E33" s="512" t="s">
        <v>6</v>
      </c>
      <c r="F33" s="513">
        <v>200</v>
      </c>
      <c r="G33" s="514">
        <v>300</v>
      </c>
    </row>
    <row r="34" ht="15.75">
      <c r="A34" s="360" t="s">
        <v>60</v>
      </c>
    </row>
    <row r="35" spans="1:7" s="221" customFormat="1" ht="15.75">
      <c r="A35" s="361" t="s">
        <v>852</v>
      </c>
      <c r="F35" s="223"/>
      <c r="G35" s="223"/>
    </row>
    <row r="36" spans="1:7" s="221" customFormat="1" ht="18.75">
      <c r="A36" s="222"/>
      <c r="F36" s="223"/>
      <c r="G36" s="223"/>
    </row>
  </sheetData>
  <sheetProtection/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R121"/>
  <sheetViews>
    <sheetView view="pageBreakPreview" zoomScaleSheetLayoutView="100" zoomScalePageLayoutView="0" workbookViewId="0" topLeftCell="A1">
      <selection activeCell="H57" sqref="H57"/>
    </sheetView>
  </sheetViews>
  <sheetFormatPr defaultColWidth="9.140625" defaultRowHeight="24" customHeight="1"/>
  <cols>
    <col min="1" max="1" width="18.7109375" style="79" customWidth="1"/>
    <col min="2" max="5" width="16.7109375" style="80" customWidth="1"/>
    <col min="6" max="6" width="16.7109375" style="81" customWidth="1"/>
    <col min="7" max="7" width="16.7109375" style="80" customWidth="1"/>
    <col min="8" max="8" width="16.7109375" style="81" customWidth="1"/>
    <col min="9" max="9" width="17.421875" style="82" customWidth="1"/>
    <col min="10" max="16384" width="9.140625" style="71" customWidth="1"/>
  </cols>
  <sheetData>
    <row r="1" spans="1:9" s="70" customFormat="1" ht="24" customHeight="1">
      <c r="A1" s="517" t="s">
        <v>853</v>
      </c>
      <c r="B1" s="517"/>
      <c r="C1" s="517"/>
      <c r="D1" s="517"/>
      <c r="E1" s="517"/>
      <c r="F1" s="517"/>
      <c r="G1" s="517"/>
      <c r="H1" s="517"/>
      <c r="I1" s="517"/>
    </row>
    <row r="2" spans="1:9" s="72" customFormat="1" ht="18.75" customHeight="1">
      <c r="A2" s="519" t="s">
        <v>453</v>
      </c>
      <c r="B2" s="520" t="s">
        <v>455</v>
      </c>
      <c r="C2" s="521" t="s">
        <v>456</v>
      </c>
      <c r="D2" s="521" t="s">
        <v>457</v>
      </c>
      <c r="E2" s="521" t="s">
        <v>458</v>
      </c>
      <c r="F2" s="521" t="s">
        <v>459</v>
      </c>
      <c r="G2" s="521" t="s">
        <v>460</v>
      </c>
      <c r="H2" s="521" t="s">
        <v>461</v>
      </c>
      <c r="I2" s="519" t="s">
        <v>441</v>
      </c>
    </row>
    <row r="3" spans="1:9" s="83" customFormat="1" ht="17.25" customHeight="1">
      <c r="A3" s="197" t="s">
        <v>468</v>
      </c>
      <c r="B3" s="198">
        <v>62</v>
      </c>
      <c r="C3" s="198">
        <v>17</v>
      </c>
      <c r="D3" s="198">
        <v>1</v>
      </c>
      <c r="E3" s="198">
        <v>1</v>
      </c>
      <c r="F3" s="198" t="s">
        <v>446</v>
      </c>
      <c r="G3" s="198">
        <v>32</v>
      </c>
      <c r="H3" s="198" t="s">
        <v>446</v>
      </c>
      <c r="I3" s="406">
        <f>SUM(B3:H3)</f>
        <v>113</v>
      </c>
    </row>
    <row r="4" spans="1:18" s="83" customFormat="1" ht="17.25" customHeight="1">
      <c r="A4" s="199" t="s">
        <v>469</v>
      </c>
      <c r="B4" s="200">
        <v>67</v>
      </c>
      <c r="C4" s="200">
        <v>5</v>
      </c>
      <c r="D4" s="200" t="s">
        <v>446</v>
      </c>
      <c r="E4" s="200" t="s">
        <v>446</v>
      </c>
      <c r="F4" s="200" t="s">
        <v>446</v>
      </c>
      <c r="G4" s="200">
        <v>45</v>
      </c>
      <c r="H4" s="200" t="s">
        <v>446</v>
      </c>
      <c r="I4" s="407">
        <f aca="true" t="shared" si="0" ref="I4:I32">SUM(B4:H4)</f>
        <v>117</v>
      </c>
      <c r="J4" s="84"/>
      <c r="K4" s="85"/>
      <c r="L4" s="84"/>
      <c r="M4" s="85"/>
      <c r="N4" s="84"/>
      <c r="O4" s="85"/>
      <c r="P4" s="84"/>
      <c r="Q4" s="86"/>
      <c r="R4" s="84"/>
    </row>
    <row r="5" spans="1:18" s="83" customFormat="1" ht="17.25" customHeight="1">
      <c r="A5" s="199" t="s">
        <v>470</v>
      </c>
      <c r="B5" s="200">
        <v>79</v>
      </c>
      <c r="C5" s="200">
        <v>15</v>
      </c>
      <c r="D5" s="200">
        <v>1</v>
      </c>
      <c r="E5" s="200" t="s">
        <v>446</v>
      </c>
      <c r="F5" s="200" t="s">
        <v>446</v>
      </c>
      <c r="G5" s="200">
        <v>15</v>
      </c>
      <c r="H5" s="200" t="s">
        <v>446</v>
      </c>
      <c r="I5" s="407">
        <f t="shared" si="0"/>
        <v>110</v>
      </c>
      <c r="J5" s="84"/>
      <c r="K5" s="85"/>
      <c r="L5" s="84"/>
      <c r="M5" s="85"/>
      <c r="N5" s="84"/>
      <c r="O5" s="85"/>
      <c r="P5" s="84"/>
      <c r="Q5" s="86"/>
      <c r="R5" s="84"/>
    </row>
    <row r="6" spans="1:18" s="83" customFormat="1" ht="17.25" customHeight="1">
      <c r="A6" s="199" t="s">
        <v>471</v>
      </c>
      <c r="B6" s="200">
        <v>58</v>
      </c>
      <c r="C6" s="200">
        <v>60</v>
      </c>
      <c r="D6" s="200">
        <v>3</v>
      </c>
      <c r="E6" s="200">
        <v>1</v>
      </c>
      <c r="F6" s="200" t="s">
        <v>446</v>
      </c>
      <c r="G6" s="200">
        <v>65</v>
      </c>
      <c r="H6" s="200" t="s">
        <v>446</v>
      </c>
      <c r="I6" s="407">
        <f t="shared" si="0"/>
        <v>187</v>
      </c>
      <c r="J6" s="84"/>
      <c r="K6" s="85"/>
      <c r="L6" s="84"/>
      <c r="M6" s="85"/>
      <c r="N6" s="84"/>
      <c r="O6" s="85"/>
      <c r="P6" s="84"/>
      <c r="Q6" s="86"/>
      <c r="R6" s="84"/>
    </row>
    <row r="7" spans="1:18" s="83" customFormat="1" ht="17.25" customHeight="1">
      <c r="A7" s="199" t="s">
        <v>472</v>
      </c>
      <c r="B7" s="200">
        <v>27</v>
      </c>
      <c r="C7" s="200">
        <v>6</v>
      </c>
      <c r="D7" s="200">
        <v>1</v>
      </c>
      <c r="E7" s="200">
        <v>3</v>
      </c>
      <c r="F7" s="200" t="s">
        <v>446</v>
      </c>
      <c r="G7" s="200">
        <v>75</v>
      </c>
      <c r="H7" s="200" t="s">
        <v>446</v>
      </c>
      <c r="I7" s="407">
        <f t="shared" si="0"/>
        <v>112</v>
      </c>
      <c r="J7" s="84"/>
      <c r="K7" s="85"/>
      <c r="L7" s="84"/>
      <c r="M7" s="85"/>
      <c r="N7" s="84"/>
      <c r="O7" s="85"/>
      <c r="P7" s="84"/>
      <c r="Q7" s="86"/>
      <c r="R7" s="84"/>
    </row>
    <row r="8" spans="1:18" s="83" customFormat="1" ht="17.25" customHeight="1">
      <c r="A8" s="199" t="s">
        <v>473</v>
      </c>
      <c r="B8" s="200">
        <v>22</v>
      </c>
      <c r="C8" s="200">
        <v>24</v>
      </c>
      <c r="D8" s="200" t="s">
        <v>446</v>
      </c>
      <c r="E8" s="200" t="s">
        <v>446</v>
      </c>
      <c r="F8" s="200" t="s">
        <v>446</v>
      </c>
      <c r="G8" s="200">
        <v>64</v>
      </c>
      <c r="H8" s="200">
        <v>2</v>
      </c>
      <c r="I8" s="407">
        <f t="shared" si="0"/>
        <v>112</v>
      </c>
      <c r="J8" s="84"/>
      <c r="K8" s="85"/>
      <c r="L8" s="84"/>
      <c r="M8" s="85"/>
      <c r="N8" s="84"/>
      <c r="O8" s="85"/>
      <c r="P8" s="84"/>
      <c r="Q8" s="86"/>
      <c r="R8" s="84"/>
    </row>
    <row r="9" spans="1:18" s="83" customFormat="1" ht="17.25" customHeight="1">
      <c r="A9" s="199" t="s">
        <v>474</v>
      </c>
      <c r="B9" s="200">
        <v>13</v>
      </c>
      <c r="C9" s="200">
        <v>12</v>
      </c>
      <c r="D9" s="200" t="s">
        <v>854</v>
      </c>
      <c r="E9" s="200">
        <v>1</v>
      </c>
      <c r="F9" s="200" t="s">
        <v>446</v>
      </c>
      <c r="G9" s="200">
        <v>26</v>
      </c>
      <c r="H9" s="200" t="s">
        <v>446</v>
      </c>
      <c r="I9" s="407">
        <f t="shared" si="0"/>
        <v>52</v>
      </c>
      <c r="J9" s="84"/>
      <c r="K9" s="85"/>
      <c r="L9" s="84"/>
      <c r="M9" s="85"/>
      <c r="N9" s="84"/>
      <c r="O9" s="85"/>
      <c r="P9" s="84"/>
      <c r="Q9" s="86"/>
      <c r="R9" s="84"/>
    </row>
    <row r="10" spans="1:18" s="83" customFormat="1" ht="17.25" customHeight="1">
      <c r="A10" s="199" t="s">
        <v>475</v>
      </c>
      <c r="B10" s="200">
        <v>40</v>
      </c>
      <c r="C10" s="200">
        <v>9</v>
      </c>
      <c r="D10" s="200" t="s">
        <v>854</v>
      </c>
      <c r="E10" s="200" t="s">
        <v>446</v>
      </c>
      <c r="F10" s="200" t="s">
        <v>446</v>
      </c>
      <c r="G10" s="200">
        <v>79</v>
      </c>
      <c r="H10" s="200" t="s">
        <v>446</v>
      </c>
      <c r="I10" s="407">
        <f t="shared" si="0"/>
        <v>128</v>
      </c>
      <c r="J10" s="84"/>
      <c r="K10" s="85"/>
      <c r="L10" s="84"/>
      <c r="M10" s="85"/>
      <c r="N10" s="84"/>
      <c r="O10" s="85"/>
      <c r="P10" s="84"/>
      <c r="Q10" s="86"/>
      <c r="R10" s="84"/>
    </row>
    <row r="11" spans="1:18" s="83" customFormat="1" ht="17.25" customHeight="1">
      <c r="A11" s="199" t="s">
        <v>476</v>
      </c>
      <c r="B11" s="200">
        <v>43</v>
      </c>
      <c r="C11" s="200">
        <v>30</v>
      </c>
      <c r="D11" s="200" t="s">
        <v>446</v>
      </c>
      <c r="E11" s="200" t="s">
        <v>446</v>
      </c>
      <c r="F11" s="200" t="s">
        <v>446</v>
      </c>
      <c r="G11" s="200">
        <v>29</v>
      </c>
      <c r="H11" s="200">
        <v>6</v>
      </c>
      <c r="I11" s="407">
        <f t="shared" si="0"/>
        <v>108</v>
      </c>
      <c r="J11" s="84"/>
      <c r="K11" s="85"/>
      <c r="L11" s="84"/>
      <c r="M11" s="85"/>
      <c r="N11" s="84"/>
      <c r="O11" s="85"/>
      <c r="P11" s="84"/>
      <c r="Q11" s="86"/>
      <c r="R11" s="84"/>
    </row>
    <row r="12" spans="1:18" s="83" customFormat="1" ht="17.25" customHeight="1">
      <c r="A12" s="199" t="s">
        <v>477</v>
      </c>
      <c r="B12" s="200">
        <v>72</v>
      </c>
      <c r="C12" s="200">
        <v>52</v>
      </c>
      <c r="D12" s="200">
        <v>1</v>
      </c>
      <c r="E12" s="200">
        <v>1</v>
      </c>
      <c r="F12" s="200" t="s">
        <v>446</v>
      </c>
      <c r="G12" s="200">
        <v>73</v>
      </c>
      <c r="H12" s="200" t="s">
        <v>446</v>
      </c>
      <c r="I12" s="407">
        <f t="shared" si="0"/>
        <v>199</v>
      </c>
      <c r="J12" s="84"/>
      <c r="K12" s="85"/>
      <c r="L12" s="84"/>
      <c r="M12" s="85"/>
      <c r="N12" s="84"/>
      <c r="O12" s="85"/>
      <c r="P12" s="84"/>
      <c r="Q12" s="86"/>
      <c r="R12" s="84"/>
    </row>
    <row r="13" spans="1:18" s="83" customFormat="1" ht="17.25" customHeight="1">
      <c r="A13" s="199" t="s">
        <v>478</v>
      </c>
      <c r="B13" s="200">
        <v>35</v>
      </c>
      <c r="C13" s="200">
        <v>10</v>
      </c>
      <c r="D13" s="200">
        <v>2</v>
      </c>
      <c r="E13" s="200" t="s">
        <v>446</v>
      </c>
      <c r="F13" s="200" t="s">
        <v>446</v>
      </c>
      <c r="G13" s="200">
        <v>33</v>
      </c>
      <c r="H13" s="200">
        <v>1</v>
      </c>
      <c r="I13" s="407">
        <f t="shared" si="0"/>
        <v>81</v>
      </c>
      <c r="J13" s="84"/>
      <c r="K13" s="85"/>
      <c r="L13" s="84"/>
      <c r="M13" s="85"/>
      <c r="N13" s="84"/>
      <c r="O13" s="85"/>
      <c r="P13" s="84"/>
      <c r="Q13" s="86"/>
      <c r="R13" s="84"/>
    </row>
    <row r="14" spans="1:18" s="83" customFormat="1" ht="17.25" customHeight="1">
      <c r="A14" s="199" t="s">
        <v>479</v>
      </c>
      <c r="B14" s="200">
        <v>90</v>
      </c>
      <c r="C14" s="200">
        <v>20</v>
      </c>
      <c r="D14" s="200">
        <v>2</v>
      </c>
      <c r="E14" s="200" t="s">
        <v>446</v>
      </c>
      <c r="F14" s="200" t="s">
        <v>446</v>
      </c>
      <c r="G14" s="200">
        <v>46</v>
      </c>
      <c r="H14" s="200" t="s">
        <v>446</v>
      </c>
      <c r="I14" s="407">
        <f t="shared" si="0"/>
        <v>158</v>
      </c>
      <c r="J14" s="84"/>
      <c r="K14" s="85"/>
      <c r="L14" s="84"/>
      <c r="M14" s="85"/>
      <c r="N14" s="84"/>
      <c r="O14" s="85"/>
      <c r="P14" s="84"/>
      <c r="Q14" s="86"/>
      <c r="R14" s="84"/>
    </row>
    <row r="15" spans="1:18" s="83" customFormat="1" ht="17.25" customHeight="1">
      <c r="A15" s="199" t="s">
        <v>480</v>
      </c>
      <c r="B15" s="200">
        <v>58</v>
      </c>
      <c r="C15" s="200">
        <v>4</v>
      </c>
      <c r="D15" s="200" t="s">
        <v>446</v>
      </c>
      <c r="E15" s="200" t="s">
        <v>446</v>
      </c>
      <c r="F15" s="200" t="s">
        <v>446</v>
      </c>
      <c r="G15" s="200">
        <v>54</v>
      </c>
      <c r="H15" s="200">
        <v>1</v>
      </c>
      <c r="I15" s="407">
        <f t="shared" si="0"/>
        <v>117</v>
      </c>
      <c r="J15" s="84"/>
      <c r="K15" s="85"/>
      <c r="L15" s="84"/>
      <c r="M15" s="85"/>
      <c r="N15" s="84"/>
      <c r="O15" s="85"/>
      <c r="P15" s="84"/>
      <c r="Q15" s="86"/>
      <c r="R15" s="84"/>
    </row>
    <row r="16" spans="1:18" s="83" customFormat="1" ht="17.25" customHeight="1">
      <c r="A16" s="199" t="s">
        <v>481</v>
      </c>
      <c r="B16" s="200">
        <v>67</v>
      </c>
      <c r="C16" s="200">
        <v>6</v>
      </c>
      <c r="D16" s="200" t="s">
        <v>446</v>
      </c>
      <c r="E16" s="200" t="s">
        <v>446</v>
      </c>
      <c r="F16" s="200" t="s">
        <v>446</v>
      </c>
      <c r="G16" s="200">
        <v>86</v>
      </c>
      <c r="H16" s="200" t="s">
        <v>446</v>
      </c>
      <c r="I16" s="407">
        <f t="shared" si="0"/>
        <v>159</v>
      </c>
      <c r="J16" s="84"/>
      <c r="K16" s="85"/>
      <c r="L16" s="84"/>
      <c r="M16" s="85"/>
      <c r="N16" s="84"/>
      <c r="O16" s="85"/>
      <c r="P16" s="84"/>
      <c r="Q16" s="86"/>
      <c r="R16" s="84"/>
    </row>
    <row r="17" spans="1:18" s="83" customFormat="1" ht="17.25" customHeight="1">
      <c r="A17" s="199" t="s">
        <v>482</v>
      </c>
      <c r="B17" s="200">
        <v>70</v>
      </c>
      <c r="C17" s="200">
        <v>9</v>
      </c>
      <c r="D17" s="200" t="s">
        <v>446</v>
      </c>
      <c r="E17" s="200" t="s">
        <v>446</v>
      </c>
      <c r="F17" s="200" t="s">
        <v>446</v>
      </c>
      <c r="G17" s="200">
        <v>26</v>
      </c>
      <c r="H17" s="200" t="s">
        <v>446</v>
      </c>
      <c r="I17" s="407">
        <f t="shared" si="0"/>
        <v>105</v>
      </c>
      <c r="J17" s="84"/>
      <c r="K17" s="85"/>
      <c r="L17" s="84"/>
      <c r="M17" s="85"/>
      <c r="N17" s="84"/>
      <c r="O17" s="85"/>
      <c r="P17" s="84"/>
      <c r="Q17" s="86"/>
      <c r="R17" s="84"/>
    </row>
    <row r="18" spans="1:18" s="83" customFormat="1" ht="17.25" customHeight="1">
      <c r="A18" s="199" t="s">
        <v>483</v>
      </c>
      <c r="B18" s="200">
        <v>76</v>
      </c>
      <c r="C18" s="200">
        <v>21</v>
      </c>
      <c r="D18" s="200">
        <v>5</v>
      </c>
      <c r="E18" s="200" t="s">
        <v>446</v>
      </c>
      <c r="F18" s="200" t="s">
        <v>446</v>
      </c>
      <c r="G18" s="200">
        <v>34</v>
      </c>
      <c r="H18" s="200" t="s">
        <v>446</v>
      </c>
      <c r="I18" s="407">
        <f t="shared" si="0"/>
        <v>136</v>
      </c>
      <c r="J18" s="84"/>
      <c r="K18" s="85"/>
      <c r="L18" s="84"/>
      <c r="M18" s="85"/>
      <c r="N18" s="84"/>
      <c r="O18" s="85"/>
      <c r="P18" s="84"/>
      <c r="Q18" s="86"/>
      <c r="R18" s="84"/>
    </row>
    <row r="19" spans="1:18" s="83" customFormat="1" ht="17.25" customHeight="1">
      <c r="A19" s="199" t="s">
        <v>484</v>
      </c>
      <c r="B19" s="200">
        <v>108</v>
      </c>
      <c r="C19" s="200">
        <v>28</v>
      </c>
      <c r="D19" s="200">
        <v>4</v>
      </c>
      <c r="E19" s="200" t="s">
        <v>446</v>
      </c>
      <c r="F19" s="200" t="s">
        <v>446</v>
      </c>
      <c r="G19" s="200">
        <v>125</v>
      </c>
      <c r="H19" s="200" t="s">
        <v>446</v>
      </c>
      <c r="I19" s="407">
        <f t="shared" si="0"/>
        <v>265</v>
      </c>
      <c r="J19" s="84"/>
      <c r="K19" s="85"/>
      <c r="L19" s="84"/>
      <c r="M19" s="85"/>
      <c r="N19" s="84"/>
      <c r="O19" s="85"/>
      <c r="P19" s="84"/>
      <c r="Q19" s="86"/>
      <c r="R19" s="84"/>
    </row>
    <row r="20" spans="1:18" s="83" customFormat="1" ht="17.25" customHeight="1">
      <c r="A20" s="199" t="s">
        <v>485</v>
      </c>
      <c r="B20" s="200">
        <v>22</v>
      </c>
      <c r="C20" s="200">
        <v>15</v>
      </c>
      <c r="D20" s="200">
        <v>3</v>
      </c>
      <c r="E20" s="200" t="s">
        <v>446</v>
      </c>
      <c r="F20" s="200" t="s">
        <v>446</v>
      </c>
      <c r="G20" s="200">
        <v>21</v>
      </c>
      <c r="H20" s="200">
        <v>1</v>
      </c>
      <c r="I20" s="407">
        <f t="shared" si="0"/>
        <v>62</v>
      </c>
      <c r="J20" s="84"/>
      <c r="K20" s="85"/>
      <c r="L20" s="84"/>
      <c r="M20" s="85"/>
      <c r="N20" s="84"/>
      <c r="O20" s="85"/>
      <c r="P20" s="84"/>
      <c r="Q20" s="86"/>
      <c r="R20" s="84"/>
    </row>
    <row r="21" spans="1:18" s="83" customFormat="1" ht="17.25" customHeight="1">
      <c r="A21" s="199" t="s">
        <v>486</v>
      </c>
      <c r="B21" s="200">
        <v>45</v>
      </c>
      <c r="C21" s="200">
        <v>11</v>
      </c>
      <c r="D21" s="200">
        <v>1</v>
      </c>
      <c r="E21" s="200" t="s">
        <v>446</v>
      </c>
      <c r="F21" s="200" t="s">
        <v>446</v>
      </c>
      <c r="G21" s="200">
        <v>66</v>
      </c>
      <c r="H21" s="200" t="s">
        <v>446</v>
      </c>
      <c r="I21" s="407">
        <f t="shared" si="0"/>
        <v>123</v>
      </c>
      <c r="J21" s="84"/>
      <c r="K21" s="85"/>
      <c r="L21" s="84"/>
      <c r="M21" s="85"/>
      <c r="N21" s="84"/>
      <c r="O21" s="85"/>
      <c r="P21" s="84"/>
      <c r="Q21" s="86"/>
      <c r="R21" s="84"/>
    </row>
    <row r="22" spans="1:18" s="83" customFormat="1" ht="17.25" customHeight="1">
      <c r="A22" s="199" t="s">
        <v>487</v>
      </c>
      <c r="B22" s="200">
        <v>81</v>
      </c>
      <c r="C22" s="200">
        <v>16</v>
      </c>
      <c r="D22" s="200" t="s">
        <v>446</v>
      </c>
      <c r="E22" s="200" t="s">
        <v>446</v>
      </c>
      <c r="F22" s="200" t="s">
        <v>446</v>
      </c>
      <c r="G22" s="200">
        <v>62</v>
      </c>
      <c r="H22" s="200" t="s">
        <v>446</v>
      </c>
      <c r="I22" s="407">
        <f t="shared" si="0"/>
        <v>159</v>
      </c>
      <c r="J22" s="84"/>
      <c r="K22" s="85"/>
      <c r="L22" s="84"/>
      <c r="M22" s="85"/>
      <c r="N22" s="84"/>
      <c r="O22" s="85"/>
      <c r="P22" s="84"/>
      <c r="Q22" s="86"/>
      <c r="R22" s="84"/>
    </row>
    <row r="23" spans="1:18" s="83" customFormat="1" ht="17.25" customHeight="1">
      <c r="A23" s="199" t="s">
        <v>488</v>
      </c>
      <c r="B23" s="200">
        <v>150</v>
      </c>
      <c r="C23" s="200">
        <v>1</v>
      </c>
      <c r="D23" s="200" t="s">
        <v>446</v>
      </c>
      <c r="E23" s="200" t="s">
        <v>446</v>
      </c>
      <c r="F23" s="200" t="s">
        <v>446</v>
      </c>
      <c r="G23" s="200">
        <v>41</v>
      </c>
      <c r="H23" s="200" t="s">
        <v>446</v>
      </c>
      <c r="I23" s="407">
        <f t="shared" si="0"/>
        <v>192</v>
      </c>
      <c r="J23" s="84"/>
      <c r="K23" s="85"/>
      <c r="L23" s="84"/>
      <c r="M23" s="85"/>
      <c r="N23" s="84"/>
      <c r="O23" s="85"/>
      <c r="P23" s="84"/>
      <c r="Q23" s="86"/>
      <c r="R23" s="84"/>
    </row>
    <row r="24" spans="1:9" s="83" customFormat="1" ht="17.25" customHeight="1">
      <c r="A24" s="199" t="s">
        <v>489</v>
      </c>
      <c r="B24" s="200">
        <v>16</v>
      </c>
      <c r="C24" s="200">
        <v>10</v>
      </c>
      <c r="D24" s="200" t="s">
        <v>446</v>
      </c>
      <c r="E24" s="200" t="s">
        <v>446</v>
      </c>
      <c r="F24" s="200" t="s">
        <v>446</v>
      </c>
      <c r="G24" s="200">
        <v>140</v>
      </c>
      <c r="H24" s="200" t="s">
        <v>446</v>
      </c>
      <c r="I24" s="407">
        <f t="shared" si="0"/>
        <v>166</v>
      </c>
    </row>
    <row r="25" spans="1:9" s="83" customFormat="1" ht="17.25" customHeight="1">
      <c r="A25" s="199" t="s">
        <v>490</v>
      </c>
      <c r="B25" s="200">
        <v>54</v>
      </c>
      <c r="C25" s="200">
        <v>14</v>
      </c>
      <c r="D25" s="200">
        <v>5</v>
      </c>
      <c r="E25" s="200" t="s">
        <v>446</v>
      </c>
      <c r="F25" s="200" t="s">
        <v>446</v>
      </c>
      <c r="G25" s="200">
        <v>83</v>
      </c>
      <c r="H25" s="200" t="s">
        <v>446</v>
      </c>
      <c r="I25" s="407">
        <f t="shared" si="0"/>
        <v>156</v>
      </c>
    </row>
    <row r="26" spans="1:9" s="83" customFormat="1" ht="17.25" customHeight="1">
      <c r="A26" s="199" t="s">
        <v>491</v>
      </c>
      <c r="B26" s="200">
        <v>96</v>
      </c>
      <c r="C26" s="200">
        <v>10</v>
      </c>
      <c r="D26" s="200" t="s">
        <v>446</v>
      </c>
      <c r="E26" s="200" t="s">
        <v>446</v>
      </c>
      <c r="F26" s="200" t="s">
        <v>446</v>
      </c>
      <c r="G26" s="200">
        <v>46</v>
      </c>
      <c r="H26" s="200" t="s">
        <v>446</v>
      </c>
      <c r="I26" s="407">
        <f t="shared" si="0"/>
        <v>152</v>
      </c>
    </row>
    <row r="27" spans="1:9" s="83" customFormat="1" ht="17.25" customHeight="1">
      <c r="A27" s="199" t="s">
        <v>492</v>
      </c>
      <c r="B27" s="200">
        <v>162</v>
      </c>
      <c r="C27" s="200">
        <v>3</v>
      </c>
      <c r="D27" s="200" t="s">
        <v>446</v>
      </c>
      <c r="E27" s="200" t="s">
        <v>446</v>
      </c>
      <c r="F27" s="200" t="s">
        <v>446</v>
      </c>
      <c r="G27" s="200">
        <v>46</v>
      </c>
      <c r="H27" s="200" t="s">
        <v>446</v>
      </c>
      <c r="I27" s="407">
        <f t="shared" si="0"/>
        <v>211</v>
      </c>
    </row>
    <row r="28" spans="1:9" s="83" customFormat="1" ht="17.25" customHeight="1">
      <c r="A28" s="199" t="s">
        <v>493</v>
      </c>
      <c r="B28" s="200">
        <v>63</v>
      </c>
      <c r="C28" s="200">
        <v>14</v>
      </c>
      <c r="D28" s="200">
        <v>1</v>
      </c>
      <c r="E28" s="200">
        <v>1</v>
      </c>
      <c r="F28" s="200" t="s">
        <v>446</v>
      </c>
      <c r="G28" s="200">
        <v>35</v>
      </c>
      <c r="H28" s="200" t="s">
        <v>446</v>
      </c>
      <c r="I28" s="407">
        <f t="shared" si="0"/>
        <v>114</v>
      </c>
    </row>
    <row r="29" spans="1:9" s="83" customFormat="1" ht="17.25" customHeight="1">
      <c r="A29" s="199" t="s">
        <v>494</v>
      </c>
      <c r="B29" s="200">
        <v>24</v>
      </c>
      <c r="C29" s="200">
        <v>4</v>
      </c>
      <c r="D29" s="200" t="s">
        <v>446</v>
      </c>
      <c r="E29" s="200">
        <v>1</v>
      </c>
      <c r="F29" s="200" t="s">
        <v>446</v>
      </c>
      <c r="G29" s="200">
        <v>77</v>
      </c>
      <c r="H29" s="200" t="s">
        <v>446</v>
      </c>
      <c r="I29" s="407">
        <f t="shared" si="0"/>
        <v>106</v>
      </c>
    </row>
    <row r="30" spans="1:9" s="83" customFormat="1" ht="17.25" customHeight="1">
      <c r="A30" s="199" t="s">
        <v>495</v>
      </c>
      <c r="B30" s="200">
        <v>21</v>
      </c>
      <c r="C30" s="200">
        <v>17</v>
      </c>
      <c r="D30" s="200">
        <v>1</v>
      </c>
      <c r="E30" s="200">
        <v>2</v>
      </c>
      <c r="F30" s="200">
        <v>1</v>
      </c>
      <c r="G30" s="200">
        <v>37</v>
      </c>
      <c r="H30" s="200" t="s">
        <v>446</v>
      </c>
      <c r="I30" s="407">
        <f t="shared" si="0"/>
        <v>79</v>
      </c>
    </row>
    <row r="31" spans="1:9" s="83" customFormat="1" ht="17.25" customHeight="1">
      <c r="A31" s="199" t="s">
        <v>496</v>
      </c>
      <c r="B31" s="200">
        <v>60</v>
      </c>
      <c r="C31" s="200">
        <v>8</v>
      </c>
      <c r="D31" s="200">
        <v>1</v>
      </c>
      <c r="E31" s="200" t="s">
        <v>446</v>
      </c>
      <c r="F31" s="200" t="s">
        <v>446</v>
      </c>
      <c r="G31" s="200">
        <v>72</v>
      </c>
      <c r="H31" s="200">
        <v>1</v>
      </c>
      <c r="I31" s="407">
        <f t="shared" si="0"/>
        <v>142</v>
      </c>
    </row>
    <row r="32" spans="1:9" s="83" customFormat="1" ht="17.25" customHeight="1">
      <c r="A32" s="201" t="s">
        <v>497</v>
      </c>
      <c r="B32" s="202">
        <v>34</v>
      </c>
      <c r="C32" s="202">
        <v>6</v>
      </c>
      <c r="D32" s="202" t="s">
        <v>446</v>
      </c>
      <c r="E32" s="202" t="s">
        <v>446</v>
      </c>
      <c r="F32" s="202" t="s">
        <v>446</v>
      </c>
      <c r="G32" s="202">
        <v>27</v>
      </c>
      <c r="H32" s="202" t="s">
        <v>446</v>
      </c>
      <c r="I32" s="408">
        <f t="shared" si="0"/>
        <v>67</v>
      </c>
    </row>
    <row r="33" spans="1:9" s="83" customFormat="1" ht="17.25" customHeight="1">
      <c r="A33" s="197" t="s">
        <v>498</v>
      </c>
      <c r="B33" s="198">
        <v>92</v>
      </c>
      <c r="C33" s="198">
        <v>13</v>
      </c>
      <c r="D33" s="198" t="s">
        <v>446</v>
      </c>
      <c r="E33" s="198" t="s">
        <v>446</v>
      </c>
      <c r="F33" s="198" t="s">
        <v>446</v>
      </c>
      <c r="G33" s="198">
        <v>231</v>
      </c>
      <c r="H33" s="198" t="s">
        <v>446</v>
      </c>
      <c r="I33" s="406">
        <f>SUM(B33:H33)</f>
        <v>336</v>
      </c>
    </row>
    <row r="34" spans="1:9" s="83" customFormat="1" ht="16.5" customHeight="1">
      <c r="A34" s="409" t="s">
        <v>499</v>
      </c>
      <c r="B34" s="410">
        <v>51</v>
      </c>
      <c r="C34" s="410">
        <v>15</v>
      </c>
      <c r="D34" s="410">
        <v>3</v>
      </c>
      <c r="E34" s="410" t="s">
        <v>446</v>
      </c>
      <c r="F34" s="410" t="s">
        <v>446</v>
      </c>
      <c r="G34" s="410">
        <v>26</v>
      </c>
      <c r="H34" s="410">
        <v>3</v>
      </c>
      <c r="I34" s="411">
        <f>SUM(B34:H34)</f>
        <v>98</v>
      </c>
    </row>
    <row r="35" spans="1:9" s="83" customFormat="1" ht="16.5" customHeight="1">
      <c r="A35" s="199" t="s">
        <v>500</v>
      </c>
      <c r="B35" s="200">
        <v>70</v>
      </c>
      <c r="C35" s="200">
        <v>16</v>
      </c>
      <c r="D35" s="200" t="s">
        <v>446</v>
      </c>
      <c r="E35" s="200" t="s">
        <v>446</v>
      </c>
      <c r="F35" s="200" t="s">
        <v>446</v>
      </c>
      <c r="G35" s="200">
        <v>16</v>
      </c>
      <c r="H35" s="200" t="s">
        <v>446</v>
      </c>
      <c r="I35" s="407">
        <f aca="true" t="shared" si="1" ref="I35:I47">SUM(B35:H35)</f>
        <v>102</v>
      </c>
    </row>
    <row r="36" spans="1:9" s="83" customFormat="1" ht="16.5" customHeight="1">
      <c r="A36" s="199" t="s">
        <v>501</v>
      </c>
      <c r="B36" s="200">
        <v>98</v>
      </c>
      <c r="C36" s="200">
        <v>61</v>
      </c>
      <c r="D36" s="200">
        <v>4</v>
      </c>
      <c r="E36" s="200" t="s">
        <v>446</v>
      </c>
      <c r="F36" s="200" t="s">
        <v>446</v>
      </c>
      <c r="G36" s="200">
        <v>33</v>
      </c>
      <c r="H36" s="200" t="s">
        <v>446</v>
      </c>
      <c r="I36" s="407">
        <f t="shared" si="1"/>
        <v>196</v>
      </c>
    </row>
    <row r="37" spans="1:9" s="83" customFormat="1" ht="16.5" customHeight="1">
      <c r="A37" s="199" t="s">
        <v>502</v>
      </c>
      <c r="B37" s="200">
        <v>90</v>
      </c>
      <c r="C37" s="200">
        <v>12</v>
      </c>
      <c r="D37" s="200" t="s">
        <v>446</v>
      </c>
      <c r="E37" s="200" t="s">
        <v>446</v>
      </c>
      <c r="F37" s="200" t="s">
        <v>446</v>
      </c>
      <c r="G37" s="200">
        <v>101</v>
      </c>
      <c r="H37" s="200" t="s">
        <v>446</v>
      </c>
      <c r="I37" s="407">
        <f t="shared" si="1"/>
        <v>203</v>
      </c>
    </row>
    <row r="38" spans="1:9" s="83" customFormat="1" ht="16.5" customHeight="1">
      <c r="A38" s="199" t="s">
        <v>503</v>
      </c>
      <c r="B38" s="200">
        <v>57</v>
      </c>
      <c r="C38" s="200">
        <v>24</v>
      </c>
      <c r="D38" s="200" t="s">
        <v>446</v>
      </c>
      <c r="E38" s="200" t="s">
        <v>446</v>
      </c>
      <c r="F38" s="200" t="s">
        <v>446</v>
      </c>
      <c r="G38" s="200">
        <v>62</v>
      </c>
      <c r="H38" s="200">
        <v>1</v>
      </c>
      <c r="I38" s="407">
        <f t="shared" si="1"/>
        <v>144</v>
      </c>
    </row>
    <row r="39" spans="1:9" s="83" customFormat="1" ht="16.5" customHeight="1">
      <c r="A39" s="199" t="s">
        <v>504</v>
      </c>
      <c r="B39" s="200">
        <v>31</v>
      </c>
      <c r="C39" s="200">
        <v>18</v>
      </c>
      <c r="D39" s="200" t="s">
        <v>446</v>
      </c>
      <c r="E39" s="200" t="s">
        <v>446</v>
      </c>
      <c r="F39" s="200" t="s">
        <v>446</v>
      </c>
      <c r="G39" s="200">
        <v>85</v>
      </c>
      <c r="H39" s="200" t="s">
        <v>446</v>
      </c>
      <c r="I39" s="407">
        <f t="shared" si="1"/>
        <v>134</v>
      </c>
    </row>
    <row r="40" spans="1:9" s="83" customFormat="1" ht="16.5" customHeight="1">
      <c r="A40" s="199" t="s">
        <v>505</v>
      </c>
      <c r="B40" s="200">
        <v>50</v>
      </c>
      <c r="C40" s="200">
        <v>13</v>
      </c>
      <c r="D40" s="200">
        <v>2</v>
      </c>
      <c r="E40" s="200" t="s">
        <v>446</v>
      </c>
      <c r="F40" s="200" t="s">
        <v>446</v>
      </c>
      <c r="G40" s="200">
        <v>42</v>
      </c>
      <c r="H40" s="200" t="s">
        <v>446</v>
      </c>
      <c r="I40" s="407">
        <f t="shared" si="1"/>
        <v>107</v>
      </c>
    </row>
    <row r="41" spans="1:9" s="83" customFormat="1" ht="16.5" customHeight="1">
      <c r="A41" s="199" t="s">
        <v>506</v>
      </c>
      <c r="B41" s="200">
        <v>40</v>
      </c>
      <c r="C41" s="200">
        <v>14</v>
      </c>
      <c r="D41" s="200" t="s">
        <v>446</v>
      </c>
      <c r="E41" s="200" t="s">
        <v>446</v>
      </c>
      <c r="F41" s="200" t="s">
        <v>446</v>
      </c>
      <c r="G41" s="200">
        <v>58</v>
      </c>
      <c r="H41" s="200" t="s">
        <v>446</v>
      </c>
      <c r="I41" s="407">
        <f t="shared" si="1"/>
        <v>112</v>
      </c>
    </row>
    <row r="42" spans="1:9" s="83" customFormat="1" ht="16.5" customHeight="1">
      <c r="A42" s="199" t="s">
        <v>507</v>
      </c>
      <c r="B42" s="200">
        <v>71</v>
      </c>
      <c r="C42" s="200">
        <v>7</v>
      </c>
      <c r="D42" s="200" t="s">
        <v>446</v>
      </c>
      <c r="E42" s="200" t="s">
        <v>446</v>
      </c>
      <c r="F42" s="200" t="s">
        <v>446</v>
      </c>
      <c r="G42" s="200">
        <v>84</v>
      </c>
      <c r="H42" s="200" t="s">
        <v>446</v>
      </c>
      <c r="I42" s="407">
        <f t="shared" si="1"/>
        <v>162</v>
      </c>
    </row>
    <row r="43" spans="1:9" s="83" customFormat="1" ht="16.5" customHeight="1">
      <c r="A43" s="199" t="s">
        <v>508</v>
      </c>
      <c r="B43" s="200">
        <v>52</v>
      </c>
      <c r="C43" s="200">
        <v>3</v>
      </c>
      <c r="D43" s="200" t="s">
        <v>446</v>
      </c>
      <c r="E43" s="200" t="s">
        <v>446</v>
      </c>
      <c r="F43" s="200" t="s">
        <v>446</v>
      </c>
      <c r="G43" s="200">
        <v>64</v>
      </c>
      <c r="H43" s="200" t="s">
        <v>446</v>
      </c>
      <c r="I43" s="407">
        <f t="shared" si="1"/>
        <v>119</v>
      </c>
    </row>
    <row r="44" spans="1:9" s="83" customFormat="1" ht="16.5" customHeight="1">
      <c r="A44" s="199" t="s">
        <v>509</v>
      </c>
      <c r="B44" s="200">
        <v>31</v>
      </c>
      <c r="C44" s="200">
        <v>10</v>
      </c>
      <c r="D44" s="200">
        <v>4</v>
      </c>
      <c r="E44" s="200">
        <v>1</v>
      </c>
      <c r="F44" s="200" t="s">
        <v>446</v>
      </c>
      <c r="G44" s="200">
        <v>66</v>
      </c>
      <c r="H44" s="200" t="s">
        <v>446</v>
      </c>
      <c r="I44" s="407">
        <f t="shared" si="1"/>
        <v>112</v>
      </c>
    </row>
    <row r="45" spans="1:9" s="83" customFormat="1" ht="16.5" customHeight="1">
      <c r="A45" s="199" t="s">
        <v>510</v>
      </c>
      <c r="B45" s="200">
        <v>66</v>
      </c>
      <c r="C45" s="200">
        <v>12</v>
      </c>
      <c r="D45" s="200">
        <v>1</v>
      </c>
      <c r="E45" s="200" t="s">
        <v>446</v>
      </c>
      <c r="F45" s="200" t="s">
        <v>446</v>
      </c>
      <c r="G45" s="200">
        <v>39</v>
      </c>
      <c r="H45" s="200" t="s">
        <v>446</v>
      </c>
      <c r="I45" s="407">
        <f t="shared" si="1"/>
        <v>118</v>
      </c>
    </row>
    <row r="46" spans="1:9" s="83" customFormat="1" ht="16.5" customHeight="1">
      <c r="A46" s="199" t="s">
        <v>511</v>
      </c>
      <c r="B46" s="200">
        <v>67</v>
      </c>
      <c r="C46" s="200" t="s">
        <v>446</v>
      </c>
      <c r="D46" s="200" t="s">
        <v>446</v>
      </c>
      <c r="E46" s="200" t="s">
        <v>446</v>
      </c>
      <c r="F46" s="200" t="s">
        <v>446</v>
      </c>
      <c r="G46" s="200">
        <v>66</v>
      </c>
      <c r="H46" s="200" t="s">
        <v>446</v>
      </c>
      <c r="I46" s="407">
        <f t="shared" si="1"/>
        <v>133</v>
      </c>
    </row>
    <row r="47" spans="1:9" s="83" customFormat="1" ht="16.5" customHeight="1">
      <c r="A47" s="199" t="s">
        <v>512</v>
      </c>
      <c r="B47" s="200">
        <v>55</v>
      </c>
      <c r="C47" s="200">
        <v>6</v>
      </c>
      <c r="D47" s="200">
        <v>1</v>
      </c>
      <c r="E47" s="200" t="s">
        <v>446</v>
      </c>
      <c r="F47" s="200" t="s">
        <v>446</v>
      </c>
      <c r="G47" s="200">
        <v>32</v>
      </c>
      <c r="H47" s="200" t="s">
        <v>446</v>
      </c>
      <c r="I47" s="407">
        <f t="shared" si="1"/>
        <v>94</v>
      </c>
    </row>
    <row r="48" spans="1:9" s="83" customFormat="1" ht="16.5" customHeight="1">
      <c r="A48" s="199" t="s">
        <v>449</v>
      </c>
      <c r="B48" s="200">
        <v>47</v>
      </c>
      <c r="C48" s="200">
        <v>47</v>
      </c>
      <c r="D48" s="200">
        <v>2</v>
      </c>
      <c r="E48" s="200" t="s">
        <v>446</v>
      </c>
      <c r="F48" s="200" t="s">
        <v>446</v>
      </c>
      <c r="G48" s="200">
        <v>15</v>
      </c>
      <c r="H48" s="200" t="s">
        <v>446</v>
      </c>
      <c r="I48" s="407">
        <f>SUM(B48:H48)</f>
        <v>111</v>
      </c>
    </row>
    <row r="49" spans="1:9" s="83" customFormat="1" ht="16.5" customHeight="1">
      <c r="A49" s="199" t="s">
        <v>450</v>
      </c>
      <c r="B49" s="200">
        <v>69</v>
      </c>
      <c r="C49" s="200">
        <v>31</v>
      </c>
      <c r="D49" s="200" t="s">
        <v>446</v>
      </c>
      <c r="E49" s="200" t="s">
        <v>446</v>
      </c>
      <c r="F49" s="200" t="s">
        <v>446</v>
      </c>
      <c r="G49" s="200">
        <v>62</v>
      </c>
      <c r="H49" s="200" t="s">
        <v>446</v>
      </c>
      <c r="I49" s="407">
        <f>SUM(B49:H49)</f>
        <v>162</v>
      </c>
    </row>
    <row r="50" spans="1:9" s="83" customFormat="1" ht="16.5" customHeight="1">
      <c r="A50" s="199" t="s">
        <v>513</v>
      </c>
      <c r="B50" s="200">
        <v>91</v>
      </c>
      <c r="C50" s="200">
        <v>39</v>
      </c>
      <c r="D50" s="200">
        <v>4</v>
      </c>
      <c r="E50" s="200" t="s">
        <v>446</v>
      </c>
      <c r="F50" s="200" t="s">
        <v>446</v>
      </c>
      <c r="G50" s="200">
        <v>63</v>
      </c>
      <c r="H50" s="200">
        <v>2</v>
      </c>
      <c r="I50" s="407">
        <f>SUM(B50:H50)</f>
        <v>199</v>
      </c>
    </row>
    <row r="51" spans="1:9" s="83" customFormat="1" ht="16.5" customHeight="1">
      <c r="A51" s="199" t="s">
        <v>514</v>
      </c>
      <c r="B51" s="200">
        <v>72</v>
      </c>
      <c r="C51" s="200">
        <v>14</v>
      </c>
      <c r="D51" s="200">
        <v>10</v>
      </c>
      <c r="E51" s="200">
        <v>2</v>
      </c>
      <c r="F51" s="200" t="s">
        <v>446</v>
      </c>
      <c r="G51" s="200">
        <v>62</v>
      </c>
      <c r="H51" s="200" t="s">
        <v>446</v>
      </c>
      <c r="I51" s="407">
        <f>SUM(B51:H51)</f>
        <v>160</v>
      </c>
    </row>
    <row r="52" spans="1:9" s="83" customFormat="1" ht="16.5" customHeight="1">
      <c r="A52" s="201" t="s">
        <v>515</v>
      </c>
      <c r="B52" s="202">
        <v>43</v>
      </c>
      <c r="C52" s="202">
        <v>12</v>
      </c>
      <c r="D52" s="202" t="s">
        <v>446</v>
      </c>
      <c r="E52" s="202" t="s">
        <v>446</v>
      </c>
      <c r="F52" s="202" t="s">
        <v>446</v>
      </c>
      <c r="G52" s="202">
        <v>27</v>
      </c>
      <c r="H52" s="202" t="s">
        <v>446</v>
      </c>
      <c r="I52" s="408">
        <f>SUM(B52:H52)</f>
        <v>82</v>
      </c>
    </row>
    <row r="53" spans="1:9" s="88" customFormat="1" ht="17.25">
      <c r="A53" s="518" t="s">
        <v>441</v>
      </c>
      <c r="B53" s="87">
        <f>SUM(B3:B25,B26:B48,B49:B52)</f>
        <v>3058</v>
      </c>
      <c r="C53" s="87">
        <f>SUM(C3:C25,C26:C48,C49:C52)</f>
        <v>824</v>
      </c>
      <c r="D53" s="87">
        <f>SUM(D3:D25,D26:D48,D49:D52)</f>
        <v>63</v>
      </c>
      <c r="E53" s="87">
        <f>SUM(E3:E25,E26:E48,E49:E52)</f>
        <v>14</v>
      </c>
      <c r="F53" s="87">
        <f>SUM(F3:F25,F26:F48,F49:F52)</f>
        <v>1</v>
      </c>
      <c r="G53" s="87">
        <f>SUM(G3:G25,G26:G48,G49:G52)</f>
        <v>2894</v>
      </c>
      <c r="H53" s="87">
        <f>SUM(H3:H25,H26:H48,H49:H52)</f>
        <v>18</v>
      </c>
      <c r="I53" s="87">
        <f>SUM(I3:I33,I34:I52)</f>
        <v>6872</v>
      </c>
    </row>
    <row r="54" spans="1:9" s="83" customFormat="1" ht="18" customHeight="1">
      <c r="A54" s="146" t="s">
        <v>61</v>
      </c>
      <c r="B54" s="147"/>
      <c r="C54" s="147"/>
      <c r="D54" s="148"/>
      <c r="E54" s="148"/>
      <c r="F54" s="81"/>
      <c r="G54" s="149"/>
      <c r="H54" s="81"/>
      <c r="I54" s="82"/>
    </row>
    <row r="55" spans="1:9" s="83" customFormat="1" ht="18" customHeight="1">
      <c r="A55" s="146" t="s">
        <v>788</v>
      </c>
      <c r="B55" s="147"/>
      <c r="C55" s="147"/>
      <c r="D55" s="148"/>
      <c r="E55" s="148"/>
      <c r="F55" s="81"/>
      <c r="G55" s="149"/>
      <c r="H55" s="81"/>
      <c r="I55" s="82"/>
    </row>
    <row r="56" spans="1:9" s="83" customFormat="1" ht="18" customHeight="1">
      <c r="A56" s="150" t="s">
        <v>789</v>
      </c>
      <c r="B56" s="147"/>
      <c r="C56" s="147"/>
      <c r="D56" s="148"/>
      <c r="E56" s="148"/>
      <c r="F56" s="81"/>
      <c r="G56" s="149"/>
      <c r="H56" s="81"/>
      <c r="I56" s="82"/>
    </row>
    <row r="57" spans="1:9" s="83" customFormat="1" ht="18" customHeight="1">
      <c r="A57" s="150" t="s">
        <v>790</v>
      </c>
      <c r="B57" s="147"/>
      <c r="C57" s="147"/>
      <c r="D57" s="148"/>
      <c r="E57" s="148"/>
      <c r="F57" s="81"/>
      <c r="G57" s="149"/>
      <c r="H57" s="81"/>
      <c r="I57" s="82"/>
    </row>
    <row r="58" spans="1:9" s="83" customFormat="1" ht="18" customHeight="1">
      <c r="A58" s="150" t="s">
        <v>791</v>
      </c>
      <c r="B58" s="147"/>
      <c r="C58" s="147"/>
      <c r="D58" s="148"/>
      <c r="E58" s="148"/>
      <c r="F58" s="81"/>
      <c r="G58" s="149"/>
      <c r="H58" s="81"/>
      <c r="I58" s="82"/>
    </row>
    <row r="59" spans="1:9" s="83" customFormat="1" ht="18" customHeight="1">
      <c r="A59" s="150" t="s">
        <v>792</v>
      </c>
      <c r="B59" s="147"/>
      <c r="C59" s="147"/>
      <c r="D59" s="148"/>
      <c r="E59" s="148"/>
      <c r="F59" s="81"/>
      <c r="G59" s="149"/>
      <c r="H59" s="81"/>
      <c r="I59" s="82"/>
    </row>
    <row r="60" spans="1:9" s="83" customFormat="1" ht="18" customHeight="1">
      <c r="A60" s="150" t="s">
        <v>793</v>
      </c>
      <c r="B60" s="147"/>
      <c r="C60" s="147"/>
      <c r="D60" s="148"/>
      <c r="E60" s="148"/>
      <c r="F60" s="81"/>
      <c r="G60" s="149"/>
      <c r="H60" s="81"/>
      <c r="I60" s="82"/>
    </row>
    <row r="61" spans="1:9" s="83" customFormat="1" ht="18" customHeight="1">
      <c r="A61" s="150" t="s">
        <v>796</v>
      </c>
      <c r="B61" s="147"/>
      <c r="C61" s="147"/>
      <c r="D61" s="148"/>
      <c r="E61" s="148"/>
      <c r="F61" s="81"/>
      <c r="G61" s="149"/>
      <c r="H61" s="81"/>
      <c r="I61" s="82"/>
    </row>
    <row r="62" spans="1:9" s="83" customFormat="1" ht="18" customHeight="1">
      <c r="A62" s="150" t="s">
        <v>794</v>
      </c>
      <c r="B62" s="147"/>
      <c r="C62" s="147"/>
      <c r="D62" s="148"/>
      <c r="E62" s="148"/>
      <c r="F62" s="81"/>
      <c r="G62" s="149"/>
      <c r="H62" s="81"/>
      <c r="I62" s="82"/>
    </row>
    <row r="63" spans="1:9" s="83" customFormat="1" ht="18" customHeight="1">
      <c r="A63" s="150" t="s">
        <v>795</v>
      </c>
      <c r="B63" s="147"/>
      <c r="C63" s="147"/>
      <c r="D63" s="148"/>
      <c r="E63" s="148"/>
      <c r="F63" s="81"/>
      <c r="G63" s="149"/>
      <c r="H63" s="81"/>
      <c r="I63" s="82"/>
    </row>
    <row r="64" spans="1:9" s="73" customFormat="1" ht="24" customHeight="1">
      <c r="A64" s="78"/>
      <c r="B64" s="77"/>
      <c r="C64" s="77"/>
      <c r="D64" s="77"/>
      <c r="E64" s="77"/>
      <c r="F64" s="76"/>
      <c r="G64" s="75"/>
      <c r="H64" s="76"/>
      <c r="I64" s="72"/>
    </row>
    <row r="65" spans="1:9" s="73" customFormat="1" ht="24" customHeight="1">
      <c r="A65" s="74"/>
      <c r="B65" s="75"/>
      <c r="C65" s="75"/>
      <c r="D65" s="75"/>
      <c r="E65" s="75"/>
      <c r="F65" s="76"/>
      <c r="G65" s="75"/>
      <c r="H65" s="76"/>
      <c r="I65" s="72"/>
    </row>
    <row r="66" spans="1:9" s="73" customFormat="1" ht="24" customHeight="1">
      <c r="A66" s="74"/>
      <c r="B66" s="75"/>
      <c r="C66" s="75"/>
      <c r="D66" s="75"/>
      <c r="E66" s="75"/>
      <c r="F66" s="76"/>
      <c r="G66" s="75"/>
      <c r="H66" s="76"/>
      <c r="I66" s="72"/>
    </row>
    <row r="67" spans="1:9" s="73" customFormat="1" ht="24" customHeight="1">
      <c r="A67" s="74"/>
      <c r="B67" s="75"/>
      <c r="C67" s="75"/>
      <c r="D67" s="75"/>
      <c r="E67" s="75"/>
      <c r="F67" s="76"/>
      <c r="G67" s="75"/>
      <c r="H67" s="76"/>
      <c r="I67" s="72"/>
    </row>
    <row r="68" spans="1:9" s="73" customFormat="1" ht="24" customHeight="1">
      <c r="A68" s="74"/>
      <c r="B68" s="75"/>
      <c r="C68" s="75"/>
      <c r="D68" s="75"/>
      <c r="E68" s="75"/>
      <c r="F68" s="76"/>
      <c r="G68" s="75"/>
      <c r="H68" s="76"/>
      <c r="I68" s="72"/>
    </row>
    <row r="69" spans="1:9" s="73" customFormat="1" ht="24" customHeight="1">
      <c r="A69" s="74"/>
      <c r="B69" s="75"/>
      <c r="C69" s="75"/>
      <c r="D69" s="75"/>
      <c r="E69" s="75"/>
      <c r="F69" s="76"/>
      <c r="G69" s="75"/>
      <c r="H69" s="76"/>
      <c r="I69" s="72"/>
    </row>
    <row r="70" spans="1:9" s="73" customFormat="1" ht="24" customHeight="1">
      <c r="A70" s="74"/>
      <c r="B70" s="75"/>
      <c r="C70" s="75"/>
      <c r="D70" s="75"/>
      <c r="E70" s="75"/>
      <c r="F70" s="76"/>
      <c r="G70" s="75"/>
      <c r="H70" s="76"/>
      <c r="I70" s="72"/>
    </row>
    <row r="71" spans="1:9" s="73" customFormat="1" ht="24" customHeight="1">
      <c r="A71" s="74"/>
      <c r="B71" s="75"/>
      <c r="C71" s="75"/>
      <c r="D71" s="75"/>
      <c r="E71" s="75"/>
      <c r="F71" s="76"/>
      <c r="G71" s="75"/>
      <c r="H71" s="76"/>
      <c r="I71" s="72"/>
    </row>
    <row r="72" spans="1:9" s="73" customFormat="1" ht="24" customHeight="1">
      <c r="A72" s="74"/>
      <c r="B72" s="75"/>
      <c r="C72" s="75"/>
      <c r="D72" s="75"/>
      <c r="E72" s="75"/>
      <c r="F72" s="76"/>
      <c r="G72" s="75"/>
      <c r="H72" s="76"/>
      <c r="I72" s="72"/>
    </row>
    <row r="73" spans="1:9" s="73" customFormat="1" ht="24" customHeight="1">
      <c r="A73" s="74"/>
      <c r="B73" s="75"/>
      <c r="C73" s="75"/>
      <c r="D73" s="75"/>
      <c r="E73" s="75"/>
      <c r="F73" s="76"/>
      <c r="G73" s="75"/>
      <c r="H73" s="76"/>
      <c r="I73" s="72"/>
    </row>
    <row r="74" spans="1:9" s="73" customFormat="1" ht="24" customHeight="1">
      <c r="A74" s="74"/>
      <c r="B74" s="75"/>
      <c r="C74" s="75"/>
      <c r="D74" s="75"/>
      <c r="E74" s="75"/>
      <c r="F74" s="76"/>
      <c r="G74" s="75"/>
      <c r="H74" s="76"/>
      <c r="I74" s="72"/>
    </row>
    <row r="75" spans="1:9" s="73" customFormat="1" ht="24" customHeight="1">
      <c r="A75" s="74"/>
      <c r="B75" s="75"/>
      <c r="C75" s="75"/>
      <c r="D75" s="75"/>
      <c r="E75" s="75"/>
      <c r="F75" s="76"/>
      <c r="G75" s="75"/>
      <c r="H75" s="76"/>
      <c r="I75" s="72"/>
    </row>
    <row r="76" spans="1:9" s="73" customFormat="1" ht="24" customHeight="1">
      <c r="A76" s="74"/>
      <c r="B76" s="75"/>
      <c r="C76" s="75"/>
      <c r="D76" s="75"/>
      <c r="E76" s="75"/>
      <c r="F76" s="76"/>
      <c r="G76" s="75"/>
      <c r="H76" s="76"/>
      <c r="I76" s="72"/>
    </row>
    <row r="77" spans="1:9" s="73" customFormat="1" ht="24" customHeight="1">
      <c r="A77" s="74"/>
      <c r="B77" s="75"/>
      <c r="C77" s="75"/>
      <c r="D77" s="75"/>
      <c r="E77" s="75"/>
      <c r="F77" s="76"/>
      <c r="G77" s="75"/>
      <c r="H77" s="76"/>
      <c r="I77" s="72"/>
    </row>
    <row r="78" spans="1:9" s="73" customFormat="1" ht="24" customHeight="1">
      <c r="A78" s="74"/>
      <c r="B78" s="75"/>
      <c r="C78" s="75"/>
      <c r="D78" s="75"/>
      <c r="E78" s="75"/>
      <c r="F78" s="76"/>
      <c r="G78" s="75"/>
      <c r="H78" s="76"/>
      <c r="I78" s="72"/>
    </row>
    <row r="79" spans="1:9" s="73" customFormat="1" ht="24" customHeight="1">
      <c r="A79" s="74"/>
      <c r="B79" s="75"/>
      <c r="C79" s="75"/>
      <c r="D79" s="75"/>
      <c r="E79" s="75"/>
      <c r="F79" s="76"/>
      <c r="G79" s="75"/>
      <c r="H79" s="76"/>
      <c r="I79" s="72"/>
    </row>
    <row r="80" spans="1:9" s="73" customFormat="1" ht="24" customHeight="1">
      <c r="A80" s="74"/>
      <c r="B80" s="75"/>
      <c r="C80" s="75"/>
      <c r="D80" s="75"/>
      <c r="E80" s="75"/>
      <c r="F80" s="76"/>
      <c r="G80" s="75"/>
      <c r="H80" s="76"/>
      <c r="I80" s="72"/>
    </row>
    <row r="81" spans="1:9" s="73" customFormat="1" ht="24" customHeight="1">
      <c r="A81" s="74"/>
      <c r="B81" s="75"/>
      <c r="C81" s="75"/>
      <c r="D81" s="75"/>
      <c r="E81" s="75"/>
      <c r="F81" s="76"/>
      <c r="G81" s="75"/>
      <c r="H81" s="76"/>
      <c r="I81" s="72"/>
    </row>
    <row r="82" spans="1:9" s="73" customFormat="1" ht="24" customHeight="1">
      <c r="A82" s="74"/>
      <c r="B82" s="75"/>
      <c r="C82" s="75"/>
      <c r="D82" s="75"/>
      <c r="E82" s="75"/>
      <c r="F82" s="76"/>
      <c r="G82" s="75"/>
      <c r="H82" s="76"/>
      <c r="I82" s="72"/>
    </row>
    <row r="83" spans="1:9" s="73" customFormat="1" ht="24" customHeight="1">
      <c r="A83" s="74"/>
      <c r="B83" s="75"/>
      <c r="C83" s="75"/>
      <c r="D83" s="75"/>
      <c r="E83" s="75"/>
      <c r="F83" s="76"/>
      <c r="G83" s="75"/>
      <c r="H83" s="76"/>
      <c r="I83" s="72"/>
    </row>
    <row r="84" spans="1:9" s="73" customFormat="1" ht="24" customHeight="1">
      <c r="A84" s="74"/>
      <c r="B84" s="75"/>
      <c r="C84" s="75"/>
      <c r="D84" s="75"/>
      <c r="E84" s="75"/>
      <c r="F84" s="76"/>
      <c r="G84" s="75"/>
      <c r="H84" s="76"/>
      <c r="I84" s="72"/>
    </row>
    <row r="85" spans="1:9" s="73" customFormat="1" ht="24" customHeight="1">
      <c r="A85" s="74"/>
      <c r="B85" s="75"/>
      <c r="C85" s="75"/>
      <c r="D85" s="75"/>
      <c r="E85" s="75"/>
      <c r="F85" s="76"/>
      <c r="G85" s="75"/>
      <c r="H85" s="76"/>
      <c r="I85" s="72"/>
    </row>
    <row r="86" spans="1:9" s="73" customFormat="1" ht="24" customHeight="1">
      <c r="A86" s="74"/>
      <c r="B86" s="75"/>
      <c r="C86" s="75"/>
      <c r="D86" s="75"/>
      <c r="E86" s="75"/>
      <c r="F86" s="76"/>
      <c r="G86" s="75"/>
      <c r="H86" s="76"/>
      <c r="I86" s="72"/>
    </row>
    <row r="87" spans="1:9" s="73" customFormat="1" ht="24" customHeight="1">
      <c r="A87" s="74"/>
      <c r="B87" s="75"/>
      <c r="C87" s="75"/>
      <c r="D87" s="75"/>
      <c r="E87" s="75"/>
      <c r="F87" s="76"/>
      <c r="G87" s="75"/>
      <c r="H87" s="76"/>
      <c r="I87" s="72"/>
    </row>
    <row r="88" spans="1:9" s="73" customFormat="1" ht="24" customHeight="1">
      <c r="A88" s="74"/>
      <c r="B88" s="75"/>
      <c r="C88" s="75"/>
      <c r="D88" s="75"/>
      <c r="E88" s="75"/>
      <c r="F88" s="76"/>
      <c r="G88" s="75"/>
      <c r="H88" s="76"/>
      <c r="I88" s="72"/>
    </row>
    <row r="89" spans="1:9" s="73" customFormat="1" ht="24" customHeight="1">
      <c r="A89" s="74"/>
      <c r="B89" s="75"/>
      <c r="C89" s="75"/>
      <c r="D89" s="75"/>
      <c r="E89" s="75"/>
      <c r="F89" s="76"/>
      <c r="G89" s="75"/>
      <c r="H89" s="76"/>
      <c r="I89" s="72"/>
    </row>
    <row r="90" spans="1:9" s="73" customFormat="1" ht="24" customHeight="1">
      <c r="A90" s="74"/>
      <c r="B90" s="75"/>
      <c r="C90" s="75"/>
      <c r="D90" s="75"/>
      <c r="E90" s="75"/>
      <c r="F90" s="76"/>
      <c r="G90" s="75"/>
      <c r="H90" s="76"/>
      <c r="I90" s="72"/>
    </row>
    <row r="91" spans="1:9" s="73" customFormat="1" ht="24" customHeight="1">
      <c r="A91" s="74"/>
      <c r="B91" s="75"/>
      <c r="C91" s="75"/>
      <c r="D91" s="75"/>
      <c r="E91" s="75"/>
      <c r="F91" s="76"/>
      <c r="G91" s="75"/>
      <c r="H91" s="76"/>
      <c r="I91" s="72"/>
    </row>
    <row r="92" spans="1:9" s="73" customFormat="1" ht="24" customHeight="1">
      <c r="A92" s="74"/>
      <c r="B92" s="75"/>
      <c r="C92" s="75"/>
      <c r="D92" s="75"/>
      <c r="E92" s="75"/>
      <c r="F92" s="76"/>
      <c r="G92" s="75"/>
      <c r="H92" s="76"/>
      <c r="I92" s="72"/>
    </row>
    <row r="93" spans="1:9" s="73" customFormat="1" ht="24" customHeight="1">
      <c r="A93" s="74"/>
      <c r="B93" s="75"/>
      <c r="C93" s="75"/>
      <c r="D93" s="75"/>
      <c r="E93" s="75"/>
      <c r="F93" s="76"/>
      <c r="G93" s="75"/>
      <c r="H93" s="76"/>
      <c r="I93" s="72"/>
    </row>
    <row r="94" spans="1:9" s="73" customFormat="1" ht="24" customHeight="1">
      <c r="A94" s="74"/>
      <c r="B94" s="75"/>
      <c r="C94" s="75"/>
      <c r="D94" s="75"/>
      <c r="E94" s="75"/>
      <c r="F94" s="76"/>
      <c r="G94" s="75"/>
      <c r="H94" s="76"/>
      <c r="I94" s="72"/>
    </row>
    <row r="95" spans="1:9" s="73" customFormat="1" ht="24" customHeight="1">
      <c r="A95" s="74"/>
      <c r="B95" s="75"/>
      <c r="C95" s="75"/>
      <c r="D95" s="75"/>
      <c r="E95" s="75"/>
      <c r="F95" s="76"/>
      <c r="G95" s="75"/>
      <c r="H95" s="76"/>
      <c r="I95" s="72"/>
    </row>
    <row r="96" spans="1:9" s="73" customFormat="1" ht="24" customHeight="1">
      <c r="A96" s="74"/>
      <c r="B96" s="75"/>
      <c r="C96" s="75"/>
      <c r="D96" s="75"/>
      <c r="E96" s="75"/>
      <c r="F96" s="76"/>
      <c r="G96" s="75"/>
      <c r="H96" s="76"/>
      <c r="I96" s="72"/>
    </row>
    <row r="97" spans="1:9" s="73" customFormat="1" ht="24" customHeight="1">
      <c r="A97" s="74"/>
      <c r="B97" s="75"/>
      <c r="C97" s="75"/>
      <c r="D97" s="75"/>
      <c r="E97" s="75"/>
      <c r="F97" s="76"/>
      <c r="G97" s="75"/>
      <c r="H97" s="76"/>
      <c r="I97" s="72"/>
    </row>
    <row r="98" spans="1:9" s="73" customFormat="1" ht="24" customHeight="1">
      <c r="A98" s="74"/>
      <c r="B98" s="75"/>
      <c r="C98" s="75"/>
      <c r="D98" s="75"/>
      <c r="E98" s="75"/>
      <c r="F98" s="76"/>
      <c r="G98" s="75"/>
      <c r="H98" s="76"/>
      <c r="I98" s="72"/>
    </row>
    <row r="99" spans="1:9" s="73" customFormat="1" ht="24" customHeight="1">
      <c r="A99" s="74"/>
      <c r="B99" s="75"/>
      <c r="C99" s="75"/>
      <c r="D99" s="75"/>
      <c r="E99" s="75"/>
      <c r="F99" s="76"/>
      <c r="G99" s="75"/>
      <c r="H99" s="76"/>
      <c r="I99" s="72"/>
    </row>
    <row r="100" spans="1:9" s="73" customFormat="1" ht="24" customHeight="1">
      <c r="A100" s="74"/>
      <c r="B100" s="75"/>
      <c r="C100" s="75"/>
      <c r="D100" s="75"/>
      <c r="E100" s="75"/>
      <c r="F100" s="76"/>
      <c r="G100" s="75"/>
      <c r="H100" s="76"/>
      <c r="I100" s="72"/>
    </row>
    <row r="101" spans="1:9" s="73" customFormat="1" ht="24" customHeight="1">
      <c r="A101" s="74"/>
      <c r="B101" s="75"/>
      <c r="C101" s="75"/>
      <c r="D101" s="75"/>
      <c r="E101" s="75"/>
      <c r="F101" s="76"/>
      <c r="G101" s="75"/>
      <c r="H101" s="76"/>
      <c r="I101" s="72"/>
    </row>
    <row r="102" spans="1:9" s="73" customFormat="1" ht="24" customHeight="1">
      <c r="A102" s="74"/>
      <c r="B102" s="75"/>
      <c r="C102" s="75"/>
      <c r="D102" s="75"/>
      <c r="E102" s="75"/>
      <c r="F102" s="76"/>
      <c r="G102" s="75"/>
      <c r="H102" s="76"/>
      <c r="I102" s="72"/>
    </row>
    <row r="103" spans="1:9" s="73" customFormat="1" ht="24" customHeight="1">
      <c r="A103" s="74"/>
      <c r="B103" s="75"/>
      <c r="C103" s="75"/>
      <c r="D103" s="75"/>
      <c r="E103" s="75"/>
      <c r="F103" s="76"/>
      <c r="G103" s="75"/>
      <c r="H103" s="76"/>
      <c r="I103" s="72"/>
    </row>
    <row r="104" spans="1:9" s="73" customFormat="1" ht="24" customHeight="1">
      <c r="A104" s="74"/>
      <c r="B104" s="75"/>
      <c r="C104" s="75"/>
      <c r="D104" s="75"/>
      <c r="E104" s="75"/>
      <c r="F104" s="76"/>
      <c r="G104" s="75"/>
      <c r="H104" s="76"/>
      <c r="I104" s="72"/>
    </row>
    <row r="105" spans="1:9" s="73" customFormat="1" ht="24" customHeight="1">
      <c r="A105" s="74"/>
      <c r="B105" s="75"/>
      <c r="C105" s="75"/>
      <c r="D105" s="75"/>
      <c r="E105" s="75"/>
      <c r="F105" s="76"/>
      <c r="G105" s="75"/>
      <c r="H105" s="76"/>
      <c r="I105" s="72"/>
    </row>
    <row r="106" spans="1:9" s="73" customFormat="1" ht="24" customHeight="1">
      <c r="A106" s="74"/>
      <c r="B106" s="75"/>
      <c r="C106" s="75"/>
      <c r="D106" s="75"/>
      <c r="E106" s="75"/>
      <c r="F106" s="76"/>
      <c r="G106" s="75"/>
      <c r="H106" s="76"/>
      <c r="I106" s="72"/>
    </row>
    <row r="107" spans="1:9" s="73" customFormat="1" ht="24" customHeight="1">
      <c r="A107" s="74"/>
      <c r="B107" s="75"/>
      <c r="C107" s="75"/>
      <c r="D107" s="75"/>
      <c r="E107" s="75"/>
      <c r="F107" s="76"/>
      <c r="G107" s="75"/>
      <c r="H107" s="76"/>
      <c r="I107" s="72"/>
    </row>
    <row r="108" spans="1:9" s="73" customFormat="1" ht="24" customHeight="1">
      <c r="A108" s="74"/>
      <c r="B108" s="75"/>
      <c r="C108" s="75"/>
      <c r="D108" s="75"/>
      <c r="E108" s="75"/>
      <c r="F108" s="76"/>
      <c r="G108" s="75"/>
      <c r="H108" s="76"/>
      <c r="I108" s="72"/>
    </row>
    <row r="109" spans="1:9" s="73" customFormat="1" ht="24" customHeight="1">
      <c r="A109" s="74"/>
      <c r="B109" s="75"/>
      <c r="C109" s="75"/>
      <c r="D109" s="75"/>
      <c r="E109" s="75"/>
      <c r="F109" s="76"/>
      <c r="G109" s="75"/>
      <c r="H109" s="76"/>
      <c r="I109" s="72"/>
    </row>
    <row r="110" spans="1:9" s="73" customFormat="1" ht="24" customHeight="1">
      <c r="A110" s="74"/>
      <c r="B110" s="75"/>
      <c r="C110" s="75"/>
      <c r="D110" s="75"/>
      <c r="E110" s="75"/>
      <c r="F110" s="76"/>
      <c r="G110" s="75"/>
      <c r="H110" s="76"/>
      <c r="I110" s="72"/>
    </row>
    <row r="111" spans="1:9" s="73" customFormat="1" ht="24" customHeight="1">
      <c r="A111" s="74"/>
      <c r="B111" s="75"/>
      <c r="C111" s="75"/>
      <c r="D111" s="75"/>
      <c r="E111" s="75"/>
      <c r="F111" s="76"/>
      <c r="G111" s="75"/>
      <c r="H111" s="76"/>
      <c r="I111" s="72"/>
    </row>
    <row r="112" spans="1:9" s="73" customFormat="1" ht="24" customHeight="1">
      <c r="A112" s="74"/>
      <c r="B112" s="75"/>
      <c r="C112" s="75"/>
      <c r="D112" s="75"/>
      <c r="E112" s="75"/>
      <c r="F112" s="76"/>
      <c r="G112" s="75"/>
      <c r="H112" s="76"/>
      <c r="I112" s="72"/>
    </row>
    <row r="113" spans="1:9" s="73" customFormat="1" ht="24" customHeight="1">
      <c r="A113" s="74"/>
      <c r="B113" s="75"/>
      <c r="C113" s="75"/>
      <c r="D113" s="75"/>
      <c r="E113" s="75"/>
      <c r="F113" s="76"/>
      <c r="G113" s="75"/>
      <c r="H113" s="76"/>
      <c r="I113" s="72"/>
    </row>
    <row r="114" spans="1:9" s="73" customFormat="1" ht="24" customHeight="1">
      <c r="A114" s="74"/>
      <c r="B114" s="75"/>
      <c r="C114" s="75"/>
      <c r="D114" s="75"/>
      <c r="E114" s="75"/>
      <c r="F114" s="76"/>
      <c r="G114" s="75"/>
      <c r="H114" s="76"/>
      <c r="I114" s="72"/>
    </row>
    <row r="115" spans="1:9" s="73" customFormat="1" ht="24" customHeight="1">
      <c r="A115" s="74"/>
      <c r="B115" s="75"/>
      <c r="C115" s="75"/>
      <c r="D115" s="75"/>
      <c r="E115" s="75"/>
      <c r="F115" s="76"/>
      <c r="G115" s="75"/>
      <c r="H115" s="76"/>
      <c r="I115" s="72"/>
    </row>
    <row r="116" spans="1:9" s="73" customFormat="1" ht="24" customHeight="1">
      <c r="A116" s="74"/>
      <c r="B116" s="75"/>
      <c r="C116" s="75"/>
      <c r="D116" s="75"/>
      <c r="E116" s="75"/>
      <c r="F116" s="76"/>
      <c r="G116" s="75"/>
      <c r="H116" s="76"/>
      <c r="I116" s="72"/>
    </row>
    <row r="117" spans="1:9" s="73" customFormat="1" ht="24" customHeight="1">
      <c r="A117" s="74"/>
      <c r="B117" s="75"/>
      <c r="C117" s="75"/>
      <c r="D117" s="75"/>
      <c r="E117" s="75"/>
      <c r="F117" s="76"/>
      <c r="G117" s="75"/>
      <c r="H117" s="76"/>
      <c r="I117" s="72"/>
    </row>
    <row r="118" spans="1:9" s="73" customFormat="1" ht="24" customHeight="1">
      <c r="A118" s="74"/>
      <c r="B118" s="75"/>
      <c r="C118" s="75"/>
      <c r="D118" s="75"/>
      <c r="E118" s="75"/>
      <c r="F118" s="76"/>
      <c r="G118" s="75"/>
      <c r="H118" s="76"/>
      <c r="I118" s="72"/>
    </row>
    <row r="119" spans="1:9" s="73" customFormat="1" ht="24" customHeight="1">
      <c r="A119" s="74"/>
      <c r="B119" s="75"/>
      <c r="C119" s="75"/>
      <c r="D119" s="75"/>
      <c r="E119" s="75"/>
      <c r="F119" s="76"/>
      <c r="G119" s="75"/>
      <c r="H119" s="76"/>
      <c r="I119" s="72"/>
    </row>
    <row r="120" spans="1:9" s="73" customFormat="1" ht="24" customHeight="1">
      <c r="A120" s="74"/>
      <c r="B120" s="75"/>
      <c r="C120" s="75"/>
      <c r="D120" s="75"/>
      <c r="E120" s="75"/>
      <c r="F120" s="76"/>
      <c r="G120" s="75"/>
      <c r="H120" s="76"/>
      <c r="I120" s="72"/>
    </row>
    <row r="121" spans="1:9" s="73" customFormat="1" ht="24" customHeight="1">
      <c r="A121" s="74"/>
      <c r="B121" s="75"/>
      <c r="C121" s="75"/>
      <c r="D121" s="75"/>
      <c r="E121" s="75"/>
      <c r="F121" s="76"/>
      <c r="G121" s="75"/>
      <c r="H121" s="76"/>
      <c r="I121" s="72"/>
    </row>
  </sheetData>
  <sheetProtection/>
  <printOptions horizontalCentered="1"/>
  <pageMargins left="0.5905511811023623" right="0.5905511811023623" top="0.3937007874015748" bottom="0.1968503937007874" header="0.1968503937007874" footer="0.15748031496062992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4"/>
  <sheetViews>
    <sheetView showGridLines="0" view="pageBreakPreview" zoomScaleSheetLayoutView="100" workbookViewId="0" topLeftCell="A112">
      <selection activeCell="B20" sqref="B20"/>
    </sheetView>
  </sheetViews>
  <sheetFormatPr defaultColWidth="9.140625" defaultRowHeight="23.25"/>
  <cols>
    <col min="1" max="1" width="16.421875" style="292" customWidth="1"/>
    <col min="2" max="2" width="81.28125" style="293" customWidth="1"/>
    <col min="3" max="3" width="6.28125" style="293" customWidth="1"/>
    <col min="4" max="4" width="2.28125" style="293" customWidth="1"/>
    <col min="5" max="5" width="7.28125" style="294" customWidth="1"/>
    <col min="6" max="6" width="5.421875" style="405" customWidth="1"/>
    <col min="7" max="7" width="2.140625" style="293" customWidth="1"/>
    <col min="8" max="8" width="51.00390625" style="293" bestFit="1" customWidth="1"/>
    <col min="9" max="16384" width="9.140625" style="235" customWidth="1"/>
  </cols>
  <sheetData>
    <row r="1" spans="1:8" ht="23.25">
      <c r="A1" s="522" t="s">
        <v>855</v>
      </c>
      <c r="B1" s="523"/>
      <c r="C1" s="523"/>
      <c r="D1" s="523"/>
      <c r="E1" s="523"/>
      <c r="F1" s="523"/>
      <c r="G1" s="523"/>
      <c r="H1" s="523"/>
    </row>
    <row r="2" spans="1:8" ht="21">
      <c r="A2" s="524" t="s">
        <v>453</v>
      </c>
      <c r="B2" s="525" t="s">
        <v>444</v>
      </c>
      <c r="C2" s="526" t="s">
        <v>463</v>
      </c>
      <c r="D2" s="527"/>
      <c r="E2" s="530" t="s">
        <v>464</v>
      </c>
      <c r="F2" s="528" t="s">
        <v>594</v>
      </c>
      <c r="G2" s="529"/>
      <c r="H2" s="524" t="s">
        <v>462</v>
      </c>
    </row>
    <row r="3" spans="1:8" ht="21">
      <c r="A3" s="385" t="s">
        <v>468</v>
      </c>
      <c r="B3" s="236" t="s">
        <v>62</v>
      </c>
      <c r="C3" s="237">
        <v>130</v>
      </c>
      <c r="D3" s="238"/>
      <c r="E3" s="239" t="s">
        <v>446</v>
      </c>
      <c r="F3" s="391" t="s">
        <v>446</v>
      </c>
      <c r="G3" s="238"/>
      <c r="H3" s="240" t="s">
        <v>63</v>
      </c>
    </row>
    <row r="4" spans="1:8" ht="21">
      <c r="A4" s="386"/>
      <c r="B4" s="241" t="s">
        <v>64</v>
      </c>
      <c r="C4" s="242">
        <v>29</v>
      </c>
      <c r="D4" s="243"/>
      <c r="E4" s="244" t="s">
        <v>446</v>
      </c>
      <c r="F4" s="392" t="s">
        <v>446</v>
      </c>
      <c r="G4" s="243"/>
      <c r="H4" s="245" t="s">
        <v>63</v>
      </c>
    </row>
    <row r="5" spans="1:8" ht="21">
      <c r="A5" s="246" t="s">
        <v>469</v>
      </c>
      <c r="B5" s="414" t="s">
        <v>923</v>
      </c>
      <c r="C5" s="242">
        <v>25</v>
      </c>
      <c r="D5" s="247"/>
      <c r="E5" s="248" t="s">
        <v>854</v>
      </c>
      <c r="F5" s="393" t="s">
        <v>446</v>
      </c>
      <c r="G5" s="247"/>
      <c r="H5" s="245" t="s">
        <v>856</v>
      </c>
    </row>
    <row r="6" spans="1:8" ht="21">
      <c r="A6" s="246"/>
      <c r="B6" s="414" t="s">
        <v>65</v>
      </c>
      <c r="C6" s="242">
        <v>31</v>
      </c>
      <c r="D6" s="247"/>
      <c r="E6" s="248">
        <v>3</v>
      </c>
      <c r="F6" s="393" t="s">
        <v>446</v>
      </c>
      <c r="G6" s="247"/>
      <c r="H6" s="245" t="s">
        <v>63</v>
      </c>
    </row>
    <row r="7" spans="1:8" ht="21">
      <c r="A7" s="246" t="s">
        <v>470</v>
      </c>
      <c r="B7" s="241" t="s">
        <v>66</v>
      </c>
      <c r="C7" s="242">
        <v>121</v>
      </c>
      <c r="D7" s="247"/>
      <c r="E7" s="248">
        <v>3</v>
      </c>
      <c r="F7" s="394">
        <v>38</v>
      </c>
      <c r="G7" s="247"/>
      <c r="H7" s="245" t="s">
        <v>63</v>
      </c>
    </row>
    <row r="8" spans="1:8" ht="21">
      <c r="A8" s="376" t="s">
        <v>471</v>
      </c>
      <c r="B8" s="241" t="s">
        <v>68</v>
      </c>
      <c r="C8" s="242">
        <v>32</v>
      </c>
      <c r="D8" s="247"/>
      <c r="E8" s="248">
        <v>2</v>
      </c>
      <c r="F8" s="393" t="s">
        <v>446</v>
      </c>
      <c r="G8" s="247"/>
      <c r="H8" s="249" t="s">
        <v>69</v>
      </c>
    </row>
    <row r="9" spans="1:8" ht="21">
      <c r="A9" s="372"/>
      <c r="B9" s="241" t="s">
        <v>857</v>
      </c>
      <c r="C9" s="242">
        <v>28</v>
      </c>
      <c r="D9" s="247"/>
      <c r="E9" s="244">
        <v>1</v>
      </c>
      <c r="F9" s="393">
        <v>50</v>
      </c>
      <c r="G9" s="247"/>
      <c r="H9" s="249" t="s">
        <v>858</v>
      </c>
    </row>
    <row r="10" spans="1:8" ht="21">
      <c r="A10" s="372"/>
      <c r="B10" s="241" t="s">
        <v>70</v>
      </c>
      <c r="C10" s="242">
        <v>27</v>
      </c>
      <c r="D10" s="247"/>
      <c r="E10" s="248">
        <v>2</v>
      </c>
      <c r="F10" s="393" t="s">
        <v>446</v>
      </c>
      <c r="G10" s="247"/>
      <c r="H10" s="249" t="s">
        <v>71</v>
      </c>
    </row>
    <row r="11" spans="1:8" ht="21">
      <c r="A11" s="372"/>
      <c r="B11" s="241" t="s">
        <v>67</v>
      </c>
      <c r="C11" s="242">
        <v>42</v>
      </c>
      <c r="D11" s="247"/>
      <c r="E11" s="244" t="s">
        <v>446</v>
      </c>
      <c r="F11" s="393" t="s">
        <v>446</v>
      </c>
      <c r="G11" s="247"/>
      <c r="H11" s="245" t="s">
        <v>63</v>
      </c>
    </row>
    <row r="12" spans="1:8" ht="21">
      <c r="A12" s="260"/>
      <c r="B12" s="241" t="s">
        <v>859</v>
      </c>
      <c r="C12" s="242">
        <v>450</v>
      </c>
      <c r="D12" s="247"/>
      <c r="E12" s="248" t="s">
        <v>446</v>
      </c>
      <c r="F12" s="393" t="s">
        <v>446</v>
      </c>
      <c r="G12" s="247"/>
      <c r="H12" s="249" t="s">
        <v>860</v>
      </c>
    </row>
    <row r="13" spans="1:8" ht="21">
      <c r="A13" s="376" t="s">
        <v>472</v>
      </c>
      <c r="B13" s="241" t="s">
        <v>72</v>
      </c>
      <c r="C13" s="242">
        <v>50</v>
      </c>
      <c r="D13" s="243"/>
      <c r="E13" s="248">
        <v>3</v>
      </c>
      <c r="F13" s="393" t="s">
        <v>446</v>
      </c>
      <c r="G13" s="243"/>
      <c r="H13" s="245" t="s">
        <v>63</v>
      </c>
    </row>
    <row r="14" spans="1:8" ht="21">
      <c r="A14" s="372"/>
      <c r="B14" s="241" t="s">
        <v>74</v>
      </c>
      <c r="C14" s="242">
        <v>27</v>
      </c>
      <c r="D14" s="243"/>
      <c r="E14" s="244" t="s">
        <v>446</v>
      </c>
      <c r="F14" s="393" t="s">
        <v>446</v>
      </c>
      <c r="G14" s="243"/>
      <c r="H14" s="245" t="s">
        <v>63</v>
      </c>
    </row>
    <row r="15" spans="1:8" ht="21">
      <c r="A15" s="372"/>
      <c r="B15" s="241" t="s">
        <v>32</v>
      </c>
      <c r="C15" s="242">
        <v>375</v>
      </c>
      <c r="D15" s="243"/>
      <c r="E15" s="244" t="s">
        <v>446</v>
      </c>
      <c r="F15" s="393" t="s">
        <v>446</v>
      </c>
      <c r="G15" s="243"/>
      <c r="H15" s="245" t="s">
        <v>63</v>
      </c>
    </row>
    <row r="16" spans="1:8" ht="21">
      <c r="A16" s="372"/>
      <c r="B16" s="241" t="s">
        <v>7</v>
      </c>
      <c r="C16" s="242">
        <v>155</v>
      </c>
      <c r="D16" s="243"/>
      <c r="E16" s="244" t="s">
        <v>446</v>
      </c>
      <c r="F16" s="415">
        <v>56.6</v>
      </c>
      <c r="G16" s="243"/>
      <c r="H16" s="245" t="s">
        <v>63</v>
      </c>
    </row>
    <row r="17" spans="1:8" ht="21">
      <c r="A17" s="531"/>
      <c r="B17" s="533" t="s">
        <v>28</v>
      </c>
      <c r="C17" s="242">
        <v>196</v>
      </c>
      <c r="D17" s="243"/>
      <c r="E17" s="248">
        <v>3</v>
      </c>
      <c r="F17" s="394">
        <v>65</v>
      </c>
      <c r="G17" s="243"/>
      <c r="H17" s="245" t="s">
        <v>63</v>
      </c>
    </row>
    <row r="18" spans="1:8" ht="21">
      <c r="A18" s="532" t="s">
        <v>474</v>
      </c>
      <c r="B18" s="533" t="s">
        <v>75</v>
      </c>
      <c r="C18" s="242">
        <v>150</v>
      </c>
      <c r="D18" s="247"/>
      <c r="E18" s="244" t="s">
        <v>446</v>
      </c>
      <c r="F18" s="393" t="s">
        <v>446</v>
      </c>
      <c r="G18" s="247"/>
      <c r="H18" s="245" t="s">
        <v>63</v>
      </c>
    </row>
    <row r="19" spans="1:8" ht="21">
      <c r="A19" s="417" t="s">
        <v>477</v>
      </c>
      <c r="B19" s="534" t="s">
        <v>595</v>
      </c>
      <c r="C19" s="251">
        <v>34</v>
      </c>
      <c r="D19" s="250"/>
      <c r="E19" s="244" t="s">
        <v>446</v>
      </c>
      <c r="F19" s="395" t="s">
        <v>446</v>
      </c>
      <c r="G19" s="250"/>
      <c r="H19" s="252" t="s">
        <v>596</v>
      </c>
    </row>
    <row r="20" spans="1:8" ht="21">
      <c r="A20" s="418"/>
      <c r="B20" s="534" t="s">
        <v>861</v>
      </c>
      <c r="C20" s="251">
        <v>220</v>
      </c>
      <c r="D20" s="250"/>
      <c r="E20" s="244" t="s">
        <v>446</v>
      </c>
      <c r="F20" s="395" t="s">
        <v>446</v>
      </c>
      <c r="G20" s="250"/>
      <c r="H20" s="252" t="s">
        <v>536</v>
      </c>
    </row>
    <row r="21" spans="1:8" ht="21">
      <c r="A21" s="418"/>
      <c r="B21" s="534" t="s">
        <v>862</v>
      </c>
      <c r="C21" s="251">
        <v>46</v>
      </c>
      <c r="D21" s="250"/>
      <c r="E21" s="244" t="s">
        <v>446</v>
      </c>
      <c r="F21" s="395">
        <v>31</v>
      </c>
      <c r="G21" s="250"/>
      <c r="H21" s="252" t="s">
        <v>536</v>
      </c>
    </row>
    <row r="22" spans="1:8" ht="21">
      <c r="A22" s="532" t="s">
        <v>478</v>
      </c>
      <c r="B22" s="533" t="s">
        <v>863</v>
      </c>
      <c r="C22" s="242">
        <v>25</v>
      </c>
      <c r="D22" s="243"/>
      <c r="E22" s="244" t="s">
        <v>446</v>
      </c>
      <c r="F22" s="394" t="s">
        <v>446</v>
      </c>
      <c r="G22" s="243"/>
      <c r="H22" s="249" t="s">
        <v>864</v>
      </c>
    </row>
    <row r="23" spans="1:8" ht="21">
      <c r="A23" s="531"/>
      <c r="B23" s="533" t="s">
        <v>80</v>
      </c>
      <c r="C23" s="242">
        <v>36</v>
      </c>
      <c r="D23" s="243"/>
      <c r="E23" s="244" t="s">
        <v>446</v>
      </c>
      <c r="F23" s="394">
        <v>30</v>
      </c>
      <c r="G23" s="243"/>
      <c r="H23" s="249" t="s">
        <v>77</v>
      </c>
    </row>
    <row r="24" spans="1:8" ht="21">
      <c r="A24" s="372"/>
      <c r="B24" s="241" t="s">
        <v>79</v>
      </c>
      <c r="C24" s="242">
        <v>54</v>
      </c>
      <c r="D24" s="243"/>
      <c r="E24" s="244" t="s">
        <v>446</v>
      </c>
      <c r="F24" s="393" t="s">
        <v>446</v>
      </c>
      <c r="G24" s="243"/>
      <c r="H24" s="245" t="s">
        <v>63</v>
      </c>
    </row>
    <row r="25" spans="1:8" ht="21">
      <c r="A25" s="372"/>
      <c r="B25" s="241" t="s">
        <v>78</v>
      </c>
      <c r="C25" s="242">
        <v>70</v>
      </c>
      <c r="D25" s="243"/>
      <c r="E25" s="244" t="s">
        <v>446</v>
      </c>
      <c r="F25" s="393" t="s">
        <v>446</v>
      </c>
      <c r="G25" s="243"/>
      <c r="H25" s="249" t="s">
        <v>71</v>
      </c>
    </row>
    <row r="26" spans="1:8" ht="21">
      <c r="A26" s="372"/>
      <c r="B26" s="241" t="s">
        <v>81</v>
      </c>
      <c r="C26" s="242">
        <v>36</v>
      </c>
      <c r="D26" s="243"/>
      <c r="E26" s="244" t="s">
        <v>446</v>
      </c>
      <c r="F26" s="393" t="s">
        <v>446</v>
      </c>
      <c r="G26" s="243"/>
      <c r="H26" s="249" t="s">
        <v>71</v>
      </c>
    </row>
    <row r="27" spans="1:8" ht="21">
      <c r="A27" s="260"/>
      <c r="B27" s="241" t="s">
        <v>597</v>
      </c>
      <c r="C27" s="242">
        <v>217</v>
      </c>
      <c r="D27" s="243"/>
      <c r="E27" s="244" t="s">
        <v>446</v>
      </c>
      <c r="F27" s="415">
        <v>72.5</v>
      </c>
      <c r="G27" s="243"/>
      <c r="H27" s="249" t="s">
        <v>77</v>
      </c>
    </row>
    <row r="28" spans="1:8" ht="21">
      <c r="A28" s="376" t="s">
        <v>479</v>
      </c>
      <c r="B28" s="241" t="s">
        <v>82</v>
      </c>
      <c r="C28" s="242">
        <v>63</v>
      </c>
      <c r="D28" s="247"/>
      <c r="E28" s="248">
        <v>1</v>
      </c>
      <c r="F28" s="394">
        <v>20</v>
      </c>
      <c r="G28" s="247"/>
      <c r="H28" s="245" t="s">
        <v>63</v>
      </c>
    </row>
    <row r="29" spans="1:8" ht="21">
      <c r="A29" s="260"/>
      <c r="B29" s="241" t="s">
        <v>83</v>
      </c>
      <c r="C29" s="242">
        <v>28</v>
      </c>
      <c r="D29" s="247"/>
      <c r="E29" s="244" t="s">
        <v>446</v>
      </c>
      <c r="F29" s="393" t="s">
        <v>446</v>
      </c>
      <c r="G29" s="247"/>
      <c r="H29" s="249" t="s">
        <v>84</v>
      </c>
    </row>
    <row r="30" spans="1:8" ht="21">
      <c r="A30" s="376" t="s">
        <v>481</v>
      </c>
      <c r="B30" s="241" t="s">
        <v>85</v>
      </c>
      <c r="C30" s="253">
        <v>26</v>
      </c>
      <c r="D30" s="254"/>
      <c r="E30" s="255">
        <v>1</v>
      </c>
      <c r="F30" s="396" t="s">
        <v>446</v>
      </c>
      <c r="G30" s="254"/>
      <c r="H30" s="256" t="s">
        <v>86</v>
      </c>
    </row>
    <row r="31" spans="1:8" ht="21">
      <c r="A31" s="372"/>
      <c r="B31" s="419" t="s">
        <v>924</v>
      </c>
      <c r="C31" s="253">
        <v>25</v>
      </c>
      <c r="D31" s="377"/>
      <c r="E31" s="255">
        <v>3</v>
      </c>
      <c r="F31" s="421">
        <v>43.5</v>
      </c>
      <c r="G31" s="254"/>
      <c r="H31" s="378" t="s">
        <v>63</v>
      </c>
    </row>
    <row r="32" spans="1:8" ht="21">
      <c r="A32" s="384"/>
      <c r="B32" s="420" t="s">
        <v>87</v>
      </c>
      <c r="C32" s="379"/>
      <c r="D32" s="380"/>
      <c r="E32" s="381"/>
      <c r="F32" s="397"/>
      <c r="G32" s="382"/>
      <c r="H32" s="383"/>
    </row>
    <row r="33" spans="1:8" ht="21">
      <c r="A33" s="371" t="s">
        <v>483</v>
      </c>
      <c r="B33" s="236" t="s">
        <v>866</v>
      </c>
      <c r="C33" s="237">
        <v>25</v>
      </c>
      <c r="D33" s="258"/>
      <c r="E33" s="239" t="s">
        <v>446</v>
      </c>
      <c r="F33" s="398" t="s">
        <v>446</v>
      </c>
      <c r="G33" s="258"/>
      <c r="H33" s="259" t="s">
        <v>867</v>
      </c>
    </row>
    <row r="34" spans="1:8" ht="21">
      <c r="A34" s="372"/>
      <c r="B34" s="241" t="s">
        <v>91</v>
      </c>
      <c r="C34" s="242">
        <v>34</v>
      </c>
      <c r="D34" s="247"/>
      <c r="E34" s="244" t="s">
        <v>446</v>
      </c>
      <c r="F34" s="393" t="s">
        <v>446</v>
      </c>
      <c r="G34" s="247"/>
      <c r="H34" s="249" t="s">
        <v>92</v>
      </c>
    </row>
    <row r="35" spans="1:8" ht="21">
      <c r="A35" s="372"/>
      <c r="B35" s="422" t="s">
        <v>88</v>
      </c>
      <c r="C35" s="261">
        <v>50</v>
      </c>
      <c r="D35" s="262"/>
      <c r="E35" s="266" t="s">
        <v>446</v>
      </c>
      <c r="F35" s="400" t="s">
        <v>446</v>
      </c>
      <c r="G35" s="262"/>
      <c r="H35" s="264" t="s">
        <v>89</v>
      </c>
    </row>
    <row r="36" spans="1:8" ht="21">
      <c r="A36" s="372"/>
      <c r="B36" s="422" t="s">
        <v>865</v>
      </c>
      <c r="C36" s="242">
        <v>30</v>
      </c>
      <c r="D36" s="247"/>
      <c r="E36" s="244" t="s">
        <v>446</v>
      </c>
      <c r="F36" s="394" t="s">
        <v>446</v>
      </c>
      <c r="G36" s="247"/>
      <c r="H36" s="264" t="s">
        <v>89</v>
      </c>
    </row>
    <row r="37" spans="1:8" ht="21">
      <c r="A37" s="372"/>
      <c r="B37" s="241" t="s">
        <v>800</v>
      </c>
      <c r="C37" s="242">
        <v>45</v>
      </c>
      <c r="D37" s="247"/>
      <c r="E37" s="244" t="s">
        <v>446</v>
      </c>
      <c r="F37" s="393" t="s">
        <v>446</v>
      </c>
      <c r="G37" s="247"/>
      <c r="H37" s="249" t="s">
        <v>90</v>
      </c>
    </row>
    <row r="38" spans="1:8" ht="21">
      <c r="A38" s="372"/>
      <c r="B38" s="422" t="s">
        <v>612</v>
      </c>
      <c r="C38" s="261">
        <v>30</v>
      </c>
      <c r="D38" s="262"/>
      <c r="E38" s="263" t="s">
        <v>446</v>
      </c>
      <c r="F38" s="399" t="s">
        <v>446</v>
      </c>
      <c r="G38" s="262"/>
      <c r="H38" s="264" t="s">
        <v>613</v>
      </c>
    </row>
    <row r="39" spans="1:8" ht="21">
      <c r="A39" s="260"/>
      <c r="B39" s="241" t="s">
        <v>93</v>
      </c>
      <c r="C39" s="242">
        <v>31</v>
      </c>
      <c r="D39" s="247"/>
      <c r="E39" s="244" t="s">
        <v>446</v>
      </c>
      <c r="F39" s="394">
        <v>50</v>
      </c>
      <c r="G39" s="247"/>
      <c r="H39" s="249" t="s">
        <v>92</v>
      </c>
    </row>
    <row r="40" spans="1:8" ht="21">
      <c r="A40" s="376" t="s">
        <v>484</v>
      </c>
      <c r="B40" s="422" t="s">
        <v>94</v>
      </c>
      <c r="C40" s="261">
        <v>120</v>
      </c>
      <c r="D40" s="265"/>
      <c r="E40" s="266" t="s">
        <v>446</v>
      </c>
      <c r="F40" s="400" t="s">
        <v>446</v>
      </c>
      <c r="G40" s="265"/>
      <c r="H40" s="267" t="s">
        <v>63</v>
      </c>
    </row>
    <row r="41" spans="1:8" ht="21">
      <c r="A41" s="372"/>
      <c r="B41" s="241" t="s">
        <v>95</v>
      </c>
      <c r="C41" s="242">
        <v>87</v>
      </c>
      <c r="D41" s="243"/>
      <c r="E41" s="248">
        <v>2</v>
      </c>
      <c r="F41" s="393" t="s">
        <v>446</v>
      </c>
      <c r="G41" s="243"/>
      <c r="H41" s="249" t="s">
        <v>96</v>
      </c>
    </row>
    <row r="42" spans="1:8" ht="21">
      <c r="A42" s="372"/>
      <c r="B42" s="241" t="s">
        <v>97</v>
      </c>
      <c r="C42" s="242">
        <v>50</v>
      </c>
      <c r="D42" s="243"/>
      <c r="E42" s="244" t="s">
        <v>446</v>
      </c>
      <c r="F42" s="393" t="s">
        <v>446</v>
      </c>
      <c r="G42" s="243"/>
      <c r="H42" s="249" t="s">
        <v>96</v>
      </c>
    </row>
    <row r="43" spans="1:8" ht="21">
      <c r="A43" s="372"/>
      <c r="B43" s="241" t="s">
        <v>98</v>
      </c>
      <c r="C43" s="242">
        <v>50</v>
      </c>
      <c r="D43" s="243"/>
      <c r="E43" s="244" t="s">
        <v>446</v>
      </c>
      <c r="F43" s="393" t="s">
        <v>446</v>
      </c>
      <c r="G43" s="243"/>
      <c r="H43" s="249" t="s">
        <v>99</v>
      </c>
    </row>
    <row r="44" spans="1:8" ht="21">
      <c r="A44" s="260"/>
      <c r="B44" s="241" t="s">
        <v>868</v>
      </c>
      <c r="C44" s="242">
        <v>25</v>
      </c>
      <c r="D44" s="243"/>
      <c r="E44" s="244" t="s">
        <v>446</v>
      </c>
      <c r="F44" s="393" t="s">
        <v>446</v>
      </c>
      <c r="G44" s="243"/>
      <c r="H44" s="249" t="s">
        <v>96</v>
      </c>
    </row>
    <row r="45" spans="1:8" ht="21">
      <c r="A45" s="376" t="s">
        <v>485</v>
      </c>
      <c r="B45" s="241" t="s">
        <v>100</v>
      </c>
      <c r="C45" s="242">
        <v>112</v>
      </c>
      <c r="D45" s="268"/>
      <c r="E45" s="248">
        <v>2</v>
      </c>
      <c r="F45" s="393" t="s">
        <v>446</v>
      </c>
      <c r="G45" s="268"/>
      <c r="H45" s="249" t="s">
        <v>101</v>
      </c>
    </row>
    <row r="46" spans="1:8" ht="21">
      <c r="A46" s="372"/>
      <c r="B46" s="241" t="s">
        <v>102</v>
      </c>
      <c r="C46" s="242">
        <v>59</v>
      </c>
      <c r="D46" s="268"/>
      <c r="E46" s="244" t="s">
        <v>446</v>
      </c>
      <c r="F46" s="394">
        <v>36</v>
      </c>
      <c r="G46" s="268"/>
      <c r="H46" s="249" t="s">
        <v>63</v>
      </c>
    </row>
    <row r="47" spans="1:8" ht="21">
      <c r="A47" s="260"/>
      <c r="B47" s="241" t="s">
        <v>103</v>
      </c>
      <c r="C47" s="242">
        <v>40</v>
      </c>
      <c r="D47" s="268"/>
      <c r="E47" s="244" t="s">
        <v>446</v>
      </c>
      <c r="F47" s="393" t="s">
        <v>446</v>
      </c>
      <c r="G47" s="268"/>
      <c r="H47" s="249" t="s">
        <v>104</v>
      </c>
    </row>
    <row r="48" spans="1:8" ht="21">
      <c r="A48" s="246" t="s">
        <v>486</v>
      </c>
      <c r="B48" s="241" t="s">
        <v>105</v>
      </c>
      <c r="C48" s="242">
        <v>29</v>
      </c>
      <c r="D48" s="269"/>
      <c r="E48" s="244" t="s">
        <v>446</v>
      </c>
      <c r="F48" s="393" t="s">
        <v>446</v>
      </c>
      <c r="G48" s="269"/>
      <c r="H48" s="245" t="s">
        <v>63</v>
      </c>
    </row>
    <row r="49" spans="1:8" ht="21">
      <c r="A49" s="376" t="s">
        <v>487</v>
      </c>
      <c r="B49" s="241" t="s">
        <v>869</v>
      </c>
      <c r="C49" s="242">
        <v>25</v>
      </c>
      <c r="D49" s="269"/>
      <c r="E49" s="244" t="s">
        <v>446</v>
      </c>
      <c r="F49" s="393" t="s">
        <v>446</v>
      </c>
      <c r="G49" s="269"/>
      <c r="H49" s="245" t="s">
        <v>554</v>
      </c>
    </row>
    <row r="50" spans="1:8" ht="21">
      <c r="A50" s="376" t="s">
        <v>490</v>
      </c>
      <c r="B50" s="241" t="s">
        <v>108</v>
      </c>
      <c r="C50" s="242">
        <v>30</v>
      </c>
      <c r="D50" s="268"/>
      <c r="E50" s="244" t="s">
        <v>446</v>
      </c>
      <c r="F50" s="393" t="s">
        <v>446</v>
      </c>
      <c r="G50" s="268"/>
      <c r="H50" s="249" t="s">
        <v>107</v>
      </c>
    </row>
    <row r="51" spans="1:8" ht="21">
      <c r="A51" s="372"/>
      <c r="B51" s="241" t="s">
        <v>106</v>
      </c>
      <c r="C51" s="242">
        <v>99</v>
      </c>
      <c r="D51" s="268"/>
      <c r="E51" s="248">
        <v>3</v>
      </c>
      <c r="F51" s="394">
        <v>96</v>
      </c>
      <c r="G51" s="268"/>
      <c r="H51" s="249" t="s">
        <v>107</v>
      </c>
    </row>
    <row r="52" spans="1:8" ht="21">
      <c r="A52" s="372"/>
      <c r="B52" s="416" t="s">
        <v>870</v>
      </c>
      <c r="C52" s="251">
        <v>25</v>
      </c>
      <c r="D52" s="250"/>
      <c r="E52" s="244" t="s">
        <v>446</v>
      </c>
      <c r="F52" s="393" t="s">
        <v>446</v>
      </c>
      <c r="G52" s="250"/>
      <c r="H52" s="252" t="s">
        <v>107</v>
      </c>
    </row>
    <row r="53" spans="1:8" ht="21">
      <c r="A53" s="372"/>
      <c r="B53" s="416" t="s">
        <v>577</v>
      </c>
      <c r="C53" s="251">
        <v>82</v>
      </c>
      <c r="D53" s="250"/>
      <c r="E53" s="244" t="s">
        <v>446</v>
      </c>
      <c r="F53" s="393" t="s">
        <v>446</v>
      </c>
      <c r="G53" s="250"/>
      <c r="H53" s="252" t="s">
        <v>598</v>
      </c>
    </row>
    <row r="54" spans="1:8" ht="21">
      <c r="A54" s="260"/>
      <c r="B54" s="241" t="s">
        <v>871</v>
      </c>
      <c r="C54" s="242">
        <v>30</v>
      </c>
      <c r="D54" s="268"/>
      <c r="E54" s="244" t="s">
        <v>446</v>
      </c>
      <c r="F54" s="393" t="s">
        <v>446</v>
      </c>
      <c r="G54" s="268"/>
      <c r="H54" s="249" t="s">
        <v>107</v>
      </c>
    </row>
    <row r="55" spans="1:8" ht="21">
      <c r="A55" s="376" t="s">
        <v>493</v>
      </c>
      <c r="B55" s="241" t="s">
        <v>109</v>
      </c>
      <c r="C55" s="242">
        <v>350</v>
      </c>
      <c r="D55" s="268"/>
      <c r="E55" s="244" t="s">
        <v>446</v>
      </c>
      <c r="F55" s="393" t="s">
        <v>446</v>
      </c>
      <c r="G55" s="268"/>
      <c r="H55" s="245" t="s">
        <v>63</v>
      </c>
    </row>
    <row r="56" spans="1:8" ht="21">
      <c r="A56" s="260"/>
      <c r="B56" s="241" t="s">
        <v>110</v>
      </c>
      <c r="C56" s="242">
        <v>76</v>
      </c>
      <c r="D56" s="268"/>
      <c r="E56" s="244" t="s">
        <v>446</v>
      </c>
      <c r="F56" s="415">
        <v>39.3</v>
      </c>
      <c r="G56" s="268"/>
      <c r="H56" s="245" t="s">
        <v>63</v>
      </c>
    </row>
    <row r="57" spans="1:8" ht="21">
      <c r="A57" s="246" t="s">
        <v>494</v>
      </c>
      <c r="B57" s="241" t="s">
        <v>111</v>
      </c>
      <c r="C57" s="242">
        <v>360</v>
      </c>
      <c r="D57" s="268"/>
      <c r="E57" s="244" t="s">
        <v>446</v>
      </c>
      <c r="F57" s="393" t="s">
        <v>446</v>
      </c>
      <c r="G57" s="268"/>
      <c r="H57" s="245" t="s">
        <v>63</v>
      </c>
    </row>
    <row r="58" spans="1:8" ht="21">
      <c r="A58" s="376" t="s">
        <v>495</v>
      </c>
      <c r="B58" s="241" t="s">
        <v>112</v>
      </c>
      <c r="C58" s="242">
        <v>650</v>
      </c>
      <c r="D58" s="268"/>
      <c r="E58" s="244" t="s">
        <v>446</v>
      </c>
      <c r="F58" s="393" t="s">
        <v>446</v>
      </c>
      <c r="G58" s="268"/>
      <c r="H58" s="245" t="s">
        <v>63</v>
      </c>
    </row>
    <row r="59" spans="1:8" ht="21">
      <c r="A59" s="372"/>
      <c r="B59" s="241" t="s">
        <v>113</v>
      </c>
      <c r="C59" s="242">
        <v>500</v>
      </c>
      <c r="D59" s="268"/>
      <c r="E59" s="244" t="s">
        <v>446</v>
      </c>
      <c r="F59" s="393" t="s">
        <v>446</v>
      </c>
      <c r="G59" s="268"/>
      <c r="H59" s="245" t="s">
        <v>63</v>
      </c>
    </row>
    <row r="60" spans="1:8" ht="21">
      <c r="A60" s="372"/>
      <c r="B60" s="241" t="s">
        <v>614</v>
      </c>
      <c r="C60" s="242">
        <v>200</v>
      </c>
      <c r="D60" s="268"/>
      <c r="E60" s="248" t="s">
        <v>446</v>
      </c>
      <c r="F60" s="394" t="s">
        <v>446</v>
      </c>
      <c r="G60" s="268"/>
      <c r="H60" s="249" t="s">
        <v>615</v>
      </c>
    </row>
    <row r="61" spans="1:8" ht="21">
      <c r="A61" s="372"/>
      <c r="B61" s="241" t="s">
        <v>114</v>
      </c>
      <c r="C61" s="242">
        <v>43</v>
      </c>
      <c r="D61" s="268"/>
      <c r="E61" s="244" t="s">
        <v>446</v>
      </c>
      <c r="F61" s="393" t="s">
        <v>446</v>
      </c>
      <c r="G61" s="268"/>
      <c r="H61" s="245" t="s">
        <v>63</v>
      </c>
    </row>
    <row r="62" spans="1:8" ht="21">
      <c r="A62" s="372"/>
      <c r="B62" s="241" t="s">
        <v>115</v>
      </c>
      <c r="C62" s="242">
        <v>41</v>
      </c>
      <c r="D62" s="268"/>
      <c r="E62" s="244" t="s">
        <v>446</v>
      </c>
      <c r="F62" s="393" t="s">
        <v>446</v>
      </c>
      <c r="G62" s="268"/>
      <c r="H62" s="249" t="s">
        <v>116</v>
      </c>
    </row>
    <row r="63" spans="1:8" ht="21">
      <c r="A63" s="384"/>
      <c r="B63" s="423" t="s">
        <v>117</v>
      </c>
      <c r="C63" s="257">
        <v>37</v>
      </c>
      <c r="D63" s="273"/>
      <c r="E63" s="431">
        <v>2</v>
      </c>
      <c r="F63" s="401" t="s">
        <v>446</v>
      </c>
      <c r="G63" s="273"/>
      <c r="H63" s="296" t="s">
        <v>116</v>
      </c>
    </row>
    <row r="64" spans="1:8" ht="21">
      <c r="A64" s="429" t="s">
        <v>496</v>
      </c>
      <c r="B64" s="236" t="s">
        <v>118</v>
      </c>
      <c r="C64" s="237">
        <v>35</v>
      </c>
      <c r="D64" s="430"/>
      <c r="E64" s="239" t="s">
        <v>446</v>
      </c>
      <c r="F64" s="398" t="s">
        <v>446</v>
      </c>
      <c r="G64" s="430"/>
      <c r="H64" s="259" t="s">
        <v>119</v>
      </c>
    </row>
    <row r="65" spans="1:8" ht="21">
      <c r="A65" s="372" t="s">
        <v>499</v>
      </c>
      <c r="B65" s="432" t="s">
        <v>578</v>
      </c>
      <c r="C65" s="425">
        <v>91</v>
      </c>
      <c r="D65" s="424"/>
      <c r="E65" s="426">
        <v>3</v>
      </c>
      <c r="F65" s="427">
        <v>50</v>
      </c>
      <c r="G65" s="424"/>
      <c r="H65" s="428" t="s">
        <v>578</v>
      </c>
    </row>
    <row r="66" spans="1:8" ht="21">
      <c r="A66" s="372"/>
      <c r="B66" s="241" t="s">
        <v>120</v>
      </c>
      <c r="C66" s="242">
        <v>68</v>
      </c>
      <c r="D66" s="268"/>
      <c r="E66" s="244" t="s">
        <v>446</v>
      </c>
      <c r="F66" s="393" t="s">
        <v>446</v>
      </c>
      <c r="G66" s="268"/>
      <c r="H66" s="245" t="s">
        <v>63</v>
      </c>
    </row>
    <row r="67" spans="1:8" ht="21">
      <c r="A67" s="260"/>
      <c r="B67" s="241" t="s">
        <v>121</v>
      </c>
      <c r="C67" s="242">
        <v>29</v>
      </c>
      <c r="D67" s="268"/>
      <c r="E67" s="248">
        <v>3</v>
      </c>
      <c r="F67" s="394">
        <v>72</v>
      </c>
      <c r="G67" s="268"/>
      <c r="H67" s="270" t="s">
        <v>63</v>
      </c>
    </row>
    <row r="68" spans="1:8" ht="21">
      <c r="A68" s="376" t="s">
        <v>500</v>
      </c>
      <c r="B68" s="241" t="s">
        <v>801</v>
      </c>
      <c r="C68" s="242">
        <v>26</v>
      </c>
      <c r="D68" s="268"/>
      <c r="E68" s="271">
        <v>2</v>
      </c>
      <c r="F68" s="394">
        <v>70</v>
      </c>
      <c r="G68" s="268"/>
      <c r="H68" s="272" t="s">
        <v>122</v>
      </c>
    </row>
    <row r="69" spans="1:8" ht="21">
      <c r="A69" s="260"/>
      <c r="B69" s="241" t="s">
        <v>123</v>
      </c>
      <c r="C69" s="242">
        <v>26</v>
      </c>
      <c r="D69" s="268"/>
      <c r="E69" s="248" t="s">
        <v>446</v>
      </c>
      <c r="F69" s="394" t="s">
        <v>446</v>
      </c>
      <c r="G69" s="268"/>
      <c r="H69" s="272" t="s">
        <v>122</v>
      </c>
    </row>
    <row r="70" spans="1:8" ht="21">
      <c r="A70" s="376" t="s">
        <v>501</v>
      </c>
      <c r="B70" s="422" t="s">
        <v>124</v>
      </c>
      <c r="C70" s="261">
        <v>82</v>
      </c>
      <c r="D70" s="276"/>
      <c r="E70" s="263" t="s">
        <v>446</v>
      </c>
      <c r="F70" s="399" t="s">
        <v>446</v>
      </c>
      <c r="G70" s="276"/>
      <c r="H70" s="295" t="s">
        <v>63</v>
      </c>
    </row>
    <row r="71" spans="1:8" ht="21">
      <c r="A71" s="372"/>
      <c r="B71" s="241" t="s">
        <v>125</v>
      </c>
      <c r="C71" s="242">
        <v>30</v>
      </c>
      <c r="D71" s="268"/>
      <c r="E71" s="248" t="s">
        <v>446</v>
      </c>
      <c r="F71" s="394" t="s">
        <v>446</v>
      </c>
      <c r="G71" s="268"/>
      <c r="H71" s="272" t="s">
        <v>126</v>
      </c>
    </row>
    <row r="72" spans="1:8" ht="21">
      <c r="A72" s="372"/>
      <c r="B72" s="241" t="s">
        <v>127</v>
      </c>
      <c r="C72" s="242">
        <v>30</v>
      </c>
      <c r="D72" s="268"/>
      <c r="E72" s="248" t="s">
        <v>446</v>
      </c>
      <c r="F72" s="394" t="s">
        <v>446</v>
      </c>
      <c r="G72" s="268"/>
      <c r="H72" s="272" t="s">
        <v>128</v>
      </c>
    </row>
    <row r="73" spans="1:8" ht="21">
      <c r="A73" s="260"/>
      <c r="B73" s="241" t="s">
        <v>129</v>
      </c>
      <c r="C73" s="242">
        <v>30</v>
      </c>
      <c r="D73" s="268"/>
      <c r="E73" s="248" t="s">
        <v>446</v>
      </c>
      <c r="F73" s="394" t="s">
        <v>446</v>
      </c>
      <c r="G73" s="268"/>
      <c r="H73" s="272" t="s">
        <v>130</v>
      </c>
    </row>
    <row r="74" spans="1:8" ht="21">
      <c r="A74" s="376" t="s">
        <v>502</v>
      </c>
      <c r="B74" s="241" t="s">
        <v>131</v>
      </c>
      <c r="C74" s="242">
        <v>37</v>
      </c>
      <c r="D74" s="268"/>
      <c r="E74" s="248">
        <v>3</v>
      </c>
      <c r="F74" s="394">
        <v>10</v>
      </c>
      <c r="G74" s="268"/>
      <c r="H74" s="272" t="s">
        <v>132</v>
      </c>
    </row>
    <row r="75" spans="1:8" ht="21">
      <c r="A75" s="372"/>
      <c r="B75" s="241" t="s">
        <v>133</v>
      </c>
      <c r="C75" s="242">
        <v>35</v>
      </c>
      <c r="D75" s="268"/>
      <c r="E75" s="248">
        <v>2</v>
      </c>
      <c r="F75" s="394">
        <v>50</v>
      </c>
      <c r="G75" s="268"/>
      <c r="H75" s="272" t="s">
        <v>132</v>
      </c>
    </row>
    <row r="76" spans="1:8" ht="21">
      <c r="A76" s="260"/>
      <c r="B76" s="241" t="s">
        <v>134</v>
      </c>
      <c r="C76" s="242">
        <v>32</v>
      </c>
      <c r="D76" s="268"/>
      <c r="E76" s="248">
        <v>1</v>
      </c>
      <c r="F76" s="394" t="s">
        <v>446</v>
      </c>
      <c r="G76" s="268"/>
      <c r="H76" s="272" t="s">
        <v>132</v>
      </c>
    </row>
    <row r="77" spans="1:8" ht="21">
      <c r="A77" s="372" t="s">
        <v>503</v>
      </c>
      <c r="B77" s="422" t="s">
        <v>874</v>
      </c>
      <c r="C77" s="261">
        <v>44</v>
      </c>
      <c r="D77" s="276"/>
      <c r="E77" s="263">
        <v>3</v>
      </c>
      <c r="F77" s="399">
        <v>36</v>
      </c>
      <c r="G77" s="276"/>
      <c r="H77" s="285" t="s">
        <v>872</v>
      </c>
    </row>
    <row r="78" spans="1:8" ht="21">
      <c r="A78" s="372"/>
      <c r="B78" s="422" t="s">
        <v>873</v>
      </c>
      <c r="C78" s="261">
        <v>33</v>
      </c>
      <c r="D78" s="276"/>
      <c r="E78" s="263">
        <v>3</v>
      </c>
      <c r="F78" s="399">
        <v>86</v>
      </c>
      <c r="G78" s="276"/>
      <c r="H78" s="285" t="s">
        <v>876</v>
      </c>
    </row>
    <row r="79" spans="1:8" ht="21">
      <c r="A79" s="372"/>
      <c r="B79" s="422" t="s">
        <v>875</v>
      </c>
      <c r="C79" s="261">
        <v>61</v>
      </c>
      <c r="D79" s="276"/>
      <c r="E79" s="263" t="s">
        <v>446</v>
      </c>
      <c r="F79" s="399">
        <v>88</v>
      </c>
      <c r="G79" s="276"/>
      <c r="H79" s="285" t="s">
        <v>877</v>
      </c>
    </row>
    <row r="80" spans="1:8" ht="21">
      <c r="A80" s="286" t="s">
        <v>505</v>
      </c>
      <c r="B80" s="433" t="s">
        <v>135</v>
      </c>
      <c r="C80" s="275">
        <v>83</v>
      </c>
      <c r="D80" s="276"/>
      <c r="E80" s="277" t="s">
        <v>446</v>
      </c>
      <c r="F80" s="402" t="s">
        <v>446</v>
      </c>
      <c r="G80" s="276"/>
      <c r="H80" s="274" t="s">
        <v>136</v>
      </c>
    </row>
    <row r="81" spans="1:8" ht="21">
      <c r="A81" s="373"/>
      <c r="B81" s="434" t="s">
        <v>137</v>
      </c>
      <c r="C81" s="279">
        <v>52</v>
      </c>
      <c r="D81" s="268"/>
      <c r="E81" s="280">
        <v>1</v>
      </c>
      <c r="F81" s="403">
        <v>69</v>
      </c>
      <c r="G81" s="268"/>
      <c r="H81" s="270" t="s">
        <v>63</v>
      </c>
    </row>
    <row r="82" spans="1:8" ht="21">
      <c r="A82" s="274"/>
      <c r="B82" s="434" t="s">
        <v>138</v>
      </c>
      <c r="C82" s="279">
        <v>50</v>
      </c>
      <c r="D82" s="268"/>
      <c r="E82" s="280" t="s">
        <v>446</v>
      </c>
      <c r="F82" s="403" t="s">
        <v>446</v>
      </c>
      <c r="G82" s="268"/>
      <c r="H82" s="270" t="s">
        <v>63</v>
      </c>
    </row>
    <row r="83" spans="1:8" ht="21">
      <c r="A83" s="286" t="s">
        <v>506</v>
      </c>
      <c r="B83" s="435" t="s">
        <v>139</v>
      </c>
      <c r="C83" s="279">
        <v>26</v>
      </c>
      <c r="D83" s="281"/>
      <c r="E83" s="280" t="s">
        <v>446</v>
      </c>
      <c r="F83" s="403" t="s">
        <v>446</v>
      </c>
      <c r="G83" s="281"/>
      <c r="H83" s="249" t="s">
        <v>140</v>
      </c>
    </row>
    <row r="84" spans="1:8" ht="21">
      <c r="A84" s="373"/>
      <c r="B84" s="435" t="s">
        <v>878</v>
      </c>
      <c r="C84" s="279">
        <v>25</v>
      </c>
      <c r="D84" s="281"/>
      <c r="E84" s="280" t="s">
        <v>446</v>
      </c>
      <c r="F84" s="403" t="s">
        <v>446</v>
      </c>
      <c r="G84" s="281"/>
      <c r="H84" s="249" t="s">
        <v>140</v>
      </c>
    </row>
    <row r="85" spans="1:8" ht="21">
      <c r="A85" s="286" t="s">
        <v>509</v>
      </c>
      <c r="B85" s="435" t="s">
        <v>879</v>
      </c>
      <c r="C85" s="279">
        <v>43</v>
      </c>
      <c r="D85" s="282"/>
      <c r="E85" s="280" t="s">
        <v>446</v>
      </c>
      <c r="F85" s="403" t="s">
        <v>446</v>
      </c>
      <c r="G85" s="282"/>
      <c r="H85" s="245" t="s">
        <v>146</v>
      </c>
    </row>
    <row r="86" spans="1:8" ht="21">
      <c r="A86" s="373"/>
      <c r="B86" s="435" t="s">
        <v>145</v>
      </c>
      <c r="C86" s="279">
        <v>30</v>
      </c>
      <c r="D86" s="282"/>
      <c r="E86" s="280" t="s">
        <v>446</v>
      </c>
      <c r="F86" s="403" t="s">
        <v>446</v>
      </c>
      <c r="G86" s="282"/>
      <c r="H86" s="249" t="s">
        <v>617</v>
      </c>
    </row>
    <row r="87" spans="1:8" ht="21">
      <c r="A87" s="373"/>
      <c r="B87" s="435" t="s">
        <v>141</v>
      </c>
      <c r="C87" s="279">
        <v>130</v>
      </c>
      <c r="D87" s="282"/>
      <c r="E87" s="280" t="s">
        <v>446</v>
      </c>
      <c r="F87" s="403" t="s">
        <v>446</v>
      </c>
      <c r="G87" s="282"/>
      <c r="H87" s="245" t="s">
        <v>63</v>
      </c>
    </row>
    <row r="88" spans="1:8" ht="21">
      <c r="A88" s="373"/>
      <c r="B88" s="435" t="s">
        <v>142</v>
      </c>
      <c r="C88" s="279">
        <v>40</v>
      </c>
      <c r="D88" s="282"/>
      <c r="E88" s="280" t="s">
        <v>446</v>
      </c>
      <c r="F88" s="403" t="s">
        <v>446</v>
      </c>
      <c r="G88" s="282"/>
      <c r="H88" s="249" t="s">
        <v>616</v>
      </c>
    </row>
    <row r="89" spans="1:8" ht="21">
      <c r="A89" s="274"/>
      <c r="B89" s="435" t="s">
        <v>143</v>
      </c>
      <c r="C89" s="279">
        <v>36</v>
      </c>
      <c r="D89" s="282"/>
      <c r="E89" s="280" t="s">
        <v>446</v>
      </c>
      <c r="F89" s="403" t="s">
        <v>446</v>
      </c>
      <c r="G89" s="282"/>
      <c r="H89" s="249" t="s">
        <v>144</v>
      </c>
    </row>
    <row r="90" spans="1:8" ht="21">
      <c r="A90" s="278" t="s">
        <v>510</v>
      </c>
      <c r="B90" s="435" t="s">
        <v>147</v>
      </c>
      <c r="C90" s="279">
        <v>65</v>
      </c>
      <c r="D90" s="281"/>
      <c r="E90" s="280" t="s">
        <v>446</v>
      </c>
      <c r="F90" s="403" t="s">
        <v>446</v>
      </c>
      <c r="G90" s="281"/>
      <c r="H90" s="245" t="s">
        <v>63</v>
      </c>
    </row>
    <row r="91" spans="1:8" ht="21">
      <c r="A91" s="278" t="s">
        <v>512</v>
      </c>
      <c r="B91" s="435" t="s">
        <v>148</v>
      </c>
      <c r="C91" s="279">
        <v>100</v>
      </c>
      <c r="D91" s="281"/>
      <c r="E91" s="280" t="s">
        <v>446</v>
      </c>
      <c r="F91" s="403" t="s">
        <v>446</v>
      </c>
      <c r="G91" s="281"/>
      <c r="H91" s="249" t="s">
        <v>149</v>
      </c>
    </row>
    <row r="92" spans="1:8" ht="21">
      <c r="A92" s="286" t="s">
        <v>449</v>
      </c>
      <c r="B92" s="435" t="s">
        <v>925</v>
      </c>
      <c r="C92" s="279">
        <v>46</v>
      </c>
      <c r="D92" s="282"/>
      <c r="E92" s="280" t="s">
        <v>446</v>
      </c>
      <c r="F92" s="403">
        <v>85</v>
      </c>
      <c r="G92" s="282"/>
      <c r="H92" s="249" t="s">
        <v>926</v>
      </c>
    </row>
    <row r="93" spans="1:8" ht="23.25" customHeight="1">
      <c r="A93" s="375"/>
      <c r="B93" s="436" t="s">
        <v>150</v>
      </c>
      <c r="C93" s="290">
        <v>45</v>
      </c>
      <c r="D93" s="283"/>
      <c r="E93" s="291">
        <v>3</v>
      </c>
      <c r="F93" s="504">
        <v>47.75</v>
      </c>
      <c r="G93" s="505"/>
      <c r="H93" s="296" t="s">
        <v>151</v>
      </c>
    </row>
    <row r="94" spans="1:8" ht="21">
      <c r="A94" s="286" t="s">
        <v>450</v>
      </c>
      <c r="B94" s="435" t="s">
        <v>152</v>
      </c>
      <c r="C94" s="279">
        <v>61</v>
      </c>
      <c r="D94" s="282"/>
      <c r="E94" s="280">
        <v>3</v>
      </c>
      <c r="F94" s="403">
        <v>15</v>
      </c>
      <c r="G94" s="282"/>
      <c r="H94" s="249" t="s">
        <v>153</v>
      </c>
    </row>
    <row r="95" spans="1:8" ht="21">
      <c r="A95" s="373"/>
      <c r="B95" s="435" t="s">
        <v>154</v>
      </c>
      <c r="C95" s="279">
        <v>35</v>
      </c>
      <c r="D95" s="282"/>
      <c r="E95" s="280" t="s">
        <v>446</v>
      </c>
      <c r="F95" s="403">
        <v>75</v>
      </c>
      <c r="G95" s="282"/>
      <c r="H95" s="249" t="s">
        <v>153</v>
      </c>
    </row>
    <row r="96" spans="1:8" ht="21">
      <c r="A96" s="274"/>
      <c r="B96" s="435" t="s">
        <v>880</v>
      </c>
      <c r="C96" s="279">
        <v>27</v>
      </c>
      <c r="D96" s="282"/>
      <c r="E96" s="280" t="s">
        <v>446</v>
      </c>
      <c r="F96" s="403">
        <v>24</v>
      </c>
      <c r="G96" s="282"/>
      <c r="H96" s="249" t="s">
        <v>880</v>
      </c>
    </row>
    <row r="97" spans="1:8" ht="21">
      <c r="A97" s="372" t="s">
        <v>513</v>
      </c>
      <c r="B97" s="422" t="s">
        <v>155</v>
      </c>
      <c r="C97" s="261">
        <v>52</v>
      </c>
      <c r="D97" s="284"/>
      <c r="E97" s="263">
        <v>2</v>
      </c>
      <c r="F97" s="399" t="s">
        <v>446</v>
      </c>
      <c r="G97" s="284"/>
      <c r="H97" s="285" t="s">
        <v>156</v>
      </c>
    </row>
    <row r="98" spans="1:8" ht="21">
      <c r="A98" s="372"/>
      <c r="B98" s="241" t="s">
        <v>157</v>
      </c>
      <c r="C98" s="242">
        <v>50</v>
      </c>
      <c r="D98" s="282"/>
      <c r="E98" s="248" t="s">
        <v>446</v>
      </c>
      <c r="F98" s="394" t="s">
        <v>446</v>
      </c>
      <c r="G98" s="282"/>
      <c r="H98" s="272" t="s">
        <v>158</v>
      </c>
    </row>
    <row r="99" spans="1:8" ht="21">
      <c r="A99" s="372"/>
      <c r="B99" s="241" t="s">
        <v>802</v>
      </c>
      <c r="C99" s="242">
        <v>49</v>
      </c>
      <c r="D99" s="282"/>
      <c r="E99" s="248" t="s">
        <v>446</v>
      </c>
      <c r="F99" s="394" t="s">
        <v>446</v>
      </c>
      <c r="G99" s="282"/>
      <c r="H99" s="249" t="s">
        <v>159</v>
      </c>
    </row>
    <row r="100" spans="1:8" ht="21">
      <c r="A100" s="372"/>
      <c r="B100" s="241" t="s">
        <v>160</v>
      </c>
      <c r="C100" s="242">
        <v>35</v>
      </c>
      <c r="D100" s="282"/>
      <c r="E100" s="248">
        <v>2</v>
      </c>
      <c r="F100" s="394" t="s">
        <v>446</v>
      </c>
      <c r="G100" s="282"/>
      <c r="H100" s="270" t="s">
        <v>63</v>
      </c>
    </row>
    <row r="101" spans="1:8" ht="21">
      <c r="A101" s="372"/>
      <c r="B101" s="241" t="s">
        <v>882</v>
      </c>
      <c r="C101" s="242">
        <v>50</v>
      </c>
      <c r="D101" s="282"/>
      <c r="E101" s="248" t="s">
        <v>446</v>
      </c>
      <c r="F101" s="394" t="s">
        <v>446</v>
      </c>
      <c r="G101" s="282"/>
      <c r="H101" s="270" t="s">
        <v>156</v>
      </c>
    </row>
    <row r="102" spans="1:8" ht="21">
      <c r="A102" s="260"/>
      <c r="B102" s="241" t="s">
        <v>618</v>
      </c>
      <c r="C102" s="242">
        <v>26</v>
      </c>
      <c r="D102" s="282"/>
      <c r="E102" s="248" t="s">
        <v>446</v>
      </c>
      <c r="F102" s="394">
        <v>25</v>
      </c>
      <c r="G102" s="282"/>
      <c r="H102" s="272" t="s">
        <v>156</v>
      </c>
    </row>
    <row r="103" spans="1:8" ht="21">
      <c r="A103" s="286" t="s">
        <v>514</v>
      </c>
      <c r="B103" s="437" t="s">
        <v>161</v>
      </c>
      <c r="C103" s="275">
        <v>200</v>
      </c>
      <c r="D103" s="284"/>
      <c r="E103" s="277" t="s">
        <v>446</v>
      </c>
      <c r="F103" s="402" t="s">
        <v>446</v>
      </c>
      <c r="G103" s="284"/>
      <c r="H103" s="285" t="s">
        <v>162</v>
      </c>
    </row>
    <row r="104" spans="1:8" ht="21">
      <c r="A104" s="373"/>
      <c r="B104" s="435" t="s">
        <v>163</v>
      </c>
      <c r="C104" s="279">
        <v>200</v>
      </c>
      <c r="D104" s="282"/>
      <c r="E104" s="280" t="s">
        <v>446</v>
      </c>
      <c r="F104" s="403" t="s">
        <v>446</v>
      </c>
      <c r="G104" s="282"/>
      <c r="H104" s="272" t="s">
        <v>164</v>
      </c>
    </row>
    <row r="105" spans="1:8" ht="21">
      <c r="A105" s="373"/>
      <c r="B105" s="435" t="s">
        <v>165</v>
      </c>
      <c r="C105" s="279">
        <v>100</v>
      </c>
      <c r="D105" s="282"/>
      <c r="E105" s="280" t="s">
        <v>446</v>
      </c>
      <c r="F105" s="403" t="s">
        <v>446</v>
      </c>
      <c r="G105" s="282"/>
      <c r="H105" s="272" t="s">
        <v>166</v>
      </c>
    </row>
    <row r="106" spans="1:8" ht="21">
      <c r="A106" s="373"/>
      <c r="B106" s="435" t="s">
        <v>167</v>
      </c>
      <c r="C106" s="279">
        <v>100</v>
      </c>
      <c r="D106" s="282"/>
      <c r="E106" s="280" t="s">
        <v>446</v>
      </c>
      <c r="F106" s="403" t="s">
        <v>446</v>
      </c>
      <c r="G106" s="282"/>
      <c r="H106" s="272" t="s">
        <v>167</v>
      </c>
    </row>
    <row r="107" spans="1:8" ht="21">
      <c r="A107" s="373"/>
      <c r="B107" s="435" t="s">
        <v>168</v>
      </c>
      <c r="C107" s="279">
        <v>60</v>
      </c>
      <c r="D107" s="282"/>
      <c r="E107" s="280" t="s">
        <v>446</v>
      </c>
      <c r="F107" s="403" t="s">
        <v>446</v>
      </c>
      <c r="G107" s="282"/>
      <c r="H107" s="272" t="s">
        <v>169</v>
      </c>
    </row>
    <row r="108" spans="1:8" ht="21">
      <c r="A108" s="373"/>
      <c r="B108" s="435" t="s">
        <v>170</v>
      </c>
      <c r="C108" s="279">
        <v>60</v>
      </c>
      <c r="D108" s="282"/>
      <c r="E108" s="280" t="s">
        <v>446</v>
      </c>
      <c r="F108" s="403" t="s">
        <v>446</v>
      </c>
      <c r="G108" s="282"/>
      <c r="H108" s="272" t="s">
        <v>171</v>
      </c>
    </row>
    <row r="109" spans="1:8" ht="21">
      <c r="A109" s="373"/>
      <c r="B109" s="435" t="s">
        <v>172</v>
      </c>
      <c r="C109" s="279">
        <v>58</v>
      </c>
      <c r="D109" s="282"/>
      <c r="E109" s="280" t="s">
        <v>446</v>
      </c>
      <c r="F109" s="403" t="s">
        <v>446</v>
      </c>
      <c r="G109" s="282"/>
      <c r="H109" s="272" t="s">
        <v>173</v>
      </c>
    </row>
    <row r="110" spans="1:8" ht="21">
      <c r="A110" s="374"/>
      <c r="B110" s="435" t="s">
        <v>174</v>
      </c>
      <c r="C110" s="279">
        <v>40</v>
      </c>
      <c r="D110" s="282"/>
      <c r="E110" s="280" t="s">
        <v>446</v>
      </c>
      <c r="F110" s="403" t="s">
        <v>446</v>
      </c>
      <c r="G110" s="282"/>
      <c r="H110" s="272" t="s">
        <v>173</v>
      </c>
    </row>
    <row r="111" spans="1:8" ht="21">
      <c r="A111" s="373"/>
      <c r="B111" s="437" t="s">
        <v>175</v>
      </c>
      <c r="C111" s="275">
        <v>40</v>
      </c>
      <c r="D111" s="284"/>
      <c r="E111" s="277" t="s">
        <v>446</v>
      </c>
      <c r="F111" s="402" t="s">
        <v>446</v>
      </c>
      <c r="G111" s="284"/>
      <c r="H111" s="285" t="s">
        <v>176</v>
      </c>
    </row>
    <row r="112" spans="1:8" ht="21">
      <c r="A112" s="373"/>
      <c r="B112" s="438" t="s">
        <v>177</v>
      </c>
      <c r="C112" s="287">
        <v>32</v>
      </c>
      <c r="D112" s="288"/>
      <c r="E112" s="280" t="s">
        <v>446</v>
      </c>
      <c r="F112" s="403" t="s">
        <v>446</v>
      </c>
      <c r="G112" s="288"/>
      <c r="H112" s="289" t="s">
        <v>173</v>
      </c>
    </row>
    <row r="113" spans="1:8" ht="21">
      <c r="A113" s="373"/>
      <c r="B113" s="435" t="s">
        <v>178</v>
      </c>
      <c r="C113" s="279">
        <v>30</v>
      </c>
      <c r="D113" s="282"/>
      <c r="E113" s="280" t="s">
        <v>446</v>
      </c>
      <c r="F113" s="403" t="s">
        <v>446</v>
      </c>
      <c r="G113" s="282"/>
      <c r="H113" s="272" t="s">
        <v>179</v>
      </c>
    </row>
    <row r="114" spans="1:8" ht="21">
      <c r="A114" s="274"/>
      <c r="B114" s="435" t="s">
        <v>180</v>
      </c>
      <c r="C114" s="279">
        <v>30</v>
      </c>
      <c r="D114" s="445"/>
      <c r="E114" s="280" t="s">
        <v>446</v>
      </c>
      <c r="F114" s="403" t="s">
        <v>446</v>
      </c>
      <c r="G114" s="445"/>
      <c r="H114" s="272" t="s">
        <v>181</v>
      </c>
    </row>
    <row r="115" spans="1:8" ht="21">
      <c r="A115" s="375" t="s">
        <v>881</v>
      </c>
      <c r="B115" s="439" t="s">
        <v>883</v>
      </c>
      <c r="C115" s="440">
        <v>30</v>
      </c>
      <c r="D115" s="441"/>
      <c r="E115" s="442">
        <v>2</v>
      </c>
      <c r="F115" s="443">
        <v>35</v>
      </c>
      <c r="G115" s="441"/>
      <c r="H115" s="444" t="s">
        <v>531</v>
      </c>
    </row>
    <row r="116" spans="1:8" s="366" customFormat="1" ht="18">
      <c r="A116" s="362" t="s">
        <v>1</v>
      </c>
      <c r="B116" s="363"/>
      <c r="C116" s="364"/>
      <c r="D116" s="363"/>
      <c r="E116" s="365"/>
      <c r="F116" s="364"/>
      <c r="G116" s="363"/>
      <c r="H116" s="363"/>
    </row>
    <row r="117" spans="1:8" s="366" customFormat="1" ht="18">
      <c r="A117" s="362" t="s">
        <v>803</v>
      </c>
      <c r="B117" s="363"/>
      <c r="C117" s="364"/>
      <c r="D117" s="363"/>
      <c r="E117" s="365"/>
      <c r="F117" s="364"/>
      <c r="G117" s="363"/>
      <c r="H117" s="363"/>
    </row>
    <row r="118" spans="1:8" s="366" customFormat="1" ht="18">
      <c r="A118" s="367" t="s">
        <v>804</v>
      </c>
      <c r="B118" s="363"/>
      <c r="C118" s="364"/>
      <c r="D118" s="363"/>
      <c r="E118" s="365"/>
      <c r="F118" s="364"/>
      <c r="G118" s="363"/>
      <c r="H118" s="363"/>
    </row>
    <row r="119" spans="1:8" s="366" customFormat="1" ht="18">
      <c r="A119" s="367" t="s">
        <v>805</v>
      </c>
      <c r="B119" s="363"/>
      <c r="C119" s="364"/>
      <c r="D119" s="363"/>
      <c r="E119" s="365"/>
      <c r="F119" s="364"/>
      <c r="G119" s="363"/>
      <c r="H119" s="363"/>
    </row>
    <row r="120" spans="1:8" s="366" customFormat="1" ht="18">
      <c r="A120" s="367" t="s">
        <v>806</v>
      </c>
      <c r="B120" s="363"/>
      <c r="C120" s="364"/>
      <c r="D120" s="363"/>
      <c r="E120" s="365"/>
      <c r="F120" s="364"/>
      <c r="G120" s="363"/>
      <c r="H120" s="363"/>
    </row>
    <row r="121" spans="1:8" s="366" customFormat="1" ht="18">
      <c r="A121" s="367" t="s">
        <v>807</v>
      </c>
      <c r="B121" s="363"/>
      <c r="C121" s="364"/>
      <c r="D121" s="363"/>
      <c r="E121" s="365"/>
      <c r="F121" s="364"/>
      <c r="G121" s="363"/>
      <c r="H121" s="363"/>
    </row>
    <row r="122" spans="1:8" s="366" customFormat="1" ht="18">
      <c r="A122" s="150" t="s">
        <v>808</v>
      </c>
      <c r="B122" s="368"/>
      <c r="C122" s="368"/>
      <c r="D122" s="369"/>
      <c r="E122" s="369"/>
      <c r="F122" s="404"/>
      <c r="G122" s="80"/>
      <c r="H122" s="81"/>
    </row>
    <row r="123" spans="1:8" s="366" customFormat="1" ht="18">
      <c r="A123" s="367" t="s">
        <v>809</v>
      </c>
      <c r="B123" s="363"/>
      <c r="C123" s="364"/>
      <c r="D123" s="363"/>
      <c r="E123" s="365"/>
      <c r="F123" s="364"/>
      <c r="G123" s="363"/>
      <c r="H123" s="363"/>
    </row>
    <row r="124" spans="1:8" s="366" customFormat="1" ht="18">
      <c r="A124" s="367" t="s">
        <v>810</v>
      </c>
      <c r="B124" s="363"/>
      <c r="C124" s="364"/>
      <c r="D124" s="363"/>
      <c r="E124" s="365"/>
      <c r="F124" s="364"/>
      <c r="G124" s="363"/>
      <c r="H124" s="363"/>
    </row>
  </sheetData>
  <mergeCells count="1">
    <mergeCell ref="F93:G9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AK63"/>
  <sheetViews>
    <sheetView view="pageBreakPreview" zoomScaleSheetLayoutView="100" zoomScalePageLayoutView="0" workbookViewId="0" topLeftCell="A1">
      <selection activeCell="G57" sqref="G57"/>
    </sheetView>
  </sheetViews>
  <sheetFormatPr defaultColWidth="9.140625" defaultRowHeight="23.25"/>
  <cols>
    <col min="1" max="1" width="29.140625" style="42" customWidth="1"/>
    <col min="2" max="2" width="10.00390625" style="64" customWidth="1"/>
    <col min="3" max="11" width="10.421875" style="64" customWidth="1"/>
    <col min="12" max="12" width="9.8515625" style="64" customWidth="1"/>
    <col min="13" max="13" width="9.7109375" style="64" customWidth="1"/>
    <col min="14" max="14" width="11.7109375" style="65" customWidth="1"/>
    <col min="15" max="15" width="7.140625" style="65" customWidth="1"/>
    <col min="16" max="16" width="12.421875" style="66" customWidth="1"/>
    <col min="17" max="17" width="11.28125" style="65" customWidth="1"/>
    <col min="18" max="18" width="9.140625" style="42" customWidth="1"/>
    <col min="19" max="19" width="12.421875" style="42" bestFit="1" customWidth="1"/>
    <col min="20" max="16384" width="9.140625" style="42" customWidth="1"/>
  </cols>
  <sheetData>
    <row r="1" spans="1:37" ht="21">
      <c r="A1" s="481" t="s">
        <v>884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</row>
    <row r="2" spans="1:37" s="45" customFormat="1" ht="18.75">
      <c r="A2" s="535" t="s">
        <v>516</v>
      </c>
      <c r="B2" s="43" t="s">
        <v>517</v>
      </c>
      <c r="C2" s="43" t="s">
        <v>518</v>
      </c>
      <c r="D2" s="43" t="s">
        <v>519</v>
      </c>
      <c r="E2" s="43" t="s">
        <v>520</v>
      </c>
      <c r="F2" s="43" t="s">
        <v>521</v>
      </c>
      <c r="G2" s="43" t="s">
        <v>522</v>
      </c>
      <c r="H2" s="43" t="s">
        <v>523</v>
      </c>
      <c r="I2" s="43" t="s">
        <v>524</v>
      </c>
      <c r="J2" s="43" t="s">
        <v>525</v>
      </c>
      <c r="K2" s="43" t="s">
        <v>526</v>
      </c>
      <c r="L2" s="43" t="s">
        <v>527</v>
      </c>
      <c r="M2" s="43" t="s">
        <v>528</v>
      </c>
      <c r="N2" s="501" t="s">
        <v>529</v>
      </c>
      <c r="O2" s="501" t="s">
        <v>530</v>
      </c>
      <c r="P2" s="537" t="s">
        <v>980</v>
      </c>
      <c r="Q2" s="501" t="s">
        <v>981</v>
      </c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s="49" customFormat="1" ht="17.25">
      <c r="A3" s="448" t="s">
        <v>544</v>
      </c>
      <c r="B3" s="46">
        <v>0</v>
      </c>
      <c r="C3" s="46">
        <v>0.5</v>
      </c>
      <c r="D3" s="46">
        <v>14.5</v>
      </c>
      <c r="E3" s="46">
        <v>28.5</v>
      </c>
      <c r="F3" s="46">
        <v>116.9</v>
      </c>
      <c r="G3" s="46">
        <v>254.5</v>
      </c>
      <c r="H3" s="46">
        <v>267.5</v>
      </c>
      <c r="I3" s="46">
        <v>329.5</v>
      </c>
      <c r="J3" s="46">
        <v>167.5</v>
      </c>
      <c r="K3" s="46">
        <v>203.5</v>
      </c>
      <c r="L3" s="46">
        <v>45.5</v>
      </c>
      <c r="M3" s="46">
        <v>32.5</v>
      </c>
      <c r="N3" s="447">
        <f aca="true" t="shared" si="0" ref="N3:N29">SUM(B3:M3)</f>
        <v>1460.9</v>
      </c>
      <c r="O3" s="95">
        <f aca="true" t="shared" si="1" ref="O3:O29">N3*100/$N$53</f>
        <v>2.593301333484811</v>
      </c>
      <c r="P3" s="177">
        <f aca="true" t="shared" si="2" ref="P3:P29">N3/12</f>
        <v>121.74166666666667</v>
      </c>
      <c r="Q3" s="180">
        <f aca="true" t="shared" si="3" ref="Q3:Q29">N3/365</f>
        <v>4.002465753424658</v>
      </c>
      <c r="S3" s="89"/>
      <c r="T3" s="90"/>
      <c r="U3" s="90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2"/>
      <c r="AI3" s="135"/>
      <c r="AJ3" s="93"/>
      <c r="AK3" s="94"/>
    </row>
    <row r="4" spans="1:37" s="49" customFormat="1" ht="17.25">
      <c r="A4" s="55" t="s">
        <v>562</v>
      </c>
      <c r="B4" s="51">
        <v>0</v>
      </c>
      <c r="C4" s="51">
        <v>3</v>
      </c>
      <c r="D4" s="51">
        <v>15.5</v>
      </c>
      <c r="E4" s="51">
        <v>16.5</v>
      </c>
      <c r="F4" s="51">
        <v>209</v>
      </c>
      <c r="G4" s="51">
        <v>192.5</v>
      </c>
      <c r="H4" s="51">
        <v>114</v>
      </c>
      <c r="I4" s="51">
        <v>310</v>
      </c>
      <c r="J4" s="51">
        <v>206.5</v>
      </c>
      <c r="K4" s="51">
        <v>275.5</v>
      </c>
      <c r="L4" s="51">
        <v>34</v>
      </c>
      <c r="M4" s="51">
        <v>34.5</v>
      </c>
      <c r="N4" s="152">
        <f t="shared" si="0"/>
        <v>1411</v>
      </c>
      <c r="O4" s="96">
        <f t="shared" si="1"/>
        <v>2.504721871139071</v>
      </c>
      <c r="P4" s="178">
        <f t="shared" si="2"/>
        <v>117.58333333333333</v>
      </c>
      <c r="Q4" s="53">
        <f t="shared" si="3"/>
        <v>3.8657534246575342</v>
      </c>
      <c r="R4" s="54"/>
      <c r="S4" s="89"/>
      <c r="T4" s="90"/>
      <c r="U4" s="90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136"/>
      <c r="AI4" s="135"/>
      <c r="AJ4" s="93"/>
      <c r="AK4" s="94"/>
    </row>
    <row r="5" spans="1:37" s="49" customFormat="1" ht="17.25">
      <c r="A5" s="55" t="s">
        <v>73</v>
      </c>
      <c r="B5" s="51">
        <v>0</v>
      </c>
      <c r="C5" s="51">
        <v>5.1</v>
      </c>
      <c r="D5" s="51">
        <v>18</v>
      </c>
      <c r="E5" s="51">
        <v>34.5</v>
      </c>
      <c r="F5" s="51">
        <v>206.5</v>
      </c>
      <c r="G5" s="51">
        <v>161</v>
      </c>
      <c r="H5" s="51">
        <v>147.5</v>
      </c>
      <c r="I5" s="51">
        <v>232.5</v>
      </c>
      <c r="J5" s="51">
        <v>389</v>
      </c>
      <c r="K5" s="51">
        <v>144.5</v>
      </c>
      <c r="L5" s="51">
        <v>35</v>
      </c>
      <c r="M5" s="51">
        <v>28.9</v>
      </c>
      <c r="N5" s="152">
        <f t="shared" si="0"/>
        <v>1402.5</v>
      </c>
      <c r="O5" s="96">
        <f t="shared" si="1"/>
        <v>2.4896331851683535</v>
      </c>
      <c r="P5" s="178">
        <f t="shared" si="2"/>
        <v>116.875</v>
      </c>
      <c r="Q5" s="53">
        <f t="shared" si="3"/>
        <v>3.8424657534246576</v>
      </c>
      <c r="S5" s="89"/>
      <c r="T5" s="137"/>
      <c r="U5" s="137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136"/>
      <c r="AI5" s="135"/>
      <c r="AJ5" s="93"/>
      <c r="AK5" s="94"/>
    </row>
    <row r="6" spans="1:37" s="49" customFormat="1" ht="17.25">
      <c r="A6" s="50" t="s">
        <v>543</v>
      </c>
      <c r="B6" s="51">
        <v>0</v>
      </c>
      <c r="C6" s="51">
        <v>3.5</v>
      </c>
      <c r="D6" s="51">
        <v>38</v>
      </c>
      <c r="E6" s="51">
        <v>73.5</v>
      </c>
      <c r="F6" s="51">
        <v>140</v>
      </c>
      <c r="G6" s="51">
        <v>189.5</v>
      </c>
      <c r="H6" s="51">
        <v>127</v>
      </c>
      <c r="I6" s="51">
        <v>232</v>
      </c>
      <c r="J6" s="51">
        <v>298</v>
      </c>
      <c r="K6" s="51">
        <v>172</v>
      </c>
      <c r="L6" s="51">
        <v>85.5</v>
      </c>
      <c r="M6" s="51">
        <v>20</v>
      </c>
      <c r="N6" s="152">
        <f t="shared" si="0"/>
        <v>1379</v>
      </c>
      <c r="O6" s="96">
        <f t="shared" si="1"/>
        <v>2.447917406308135</v>
      </c>
      <c r="P6" s="178">
        <f t="shared" si="2"/>
        <v>114.91666666666667</v>
      </c>
      <c r="Q6" s="53">
        <f t="shared" si="3"/>
        <v>3.778082191780822</v>
      </c>
      <c r="S6" s="89"/>
      <c r="T6" s="90"/>
      <c r="U6" s="90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136"/>
      <c r="AI6" s="135"/>
      <c r="AJ6" s="93"/>
      <c r="AK6" s="94"/>
    </row>
    <row r="7" spans="1:37" s="49" customFormat="1" ht="17.25">
      <c r="A7" s="55" t="s">
        <v>545</v>
      </c>
      <c r="B7" s="51">
        <v>0</v>
      </c>
      <c r="C7" s="51">
        <v>1.5</v>
      </c>
      <c r="D7" s="51">
        <v>22.9</v>
      </c>
      <c r="E7" s="51">
        <v>16</v>
      </c>
      <c r="F7" s="51">
        <v>66.5</v>
      </c>
      <c r="G7" s="51">
        <v>190.5</v>
      </c>
      <c r="H7" s="51">
        <v>218.5</v>
      </c>
      <c r="I7" s="51">
        <v>361.5</v>
      </c>
      <c r="J7" s="51">
        <v>216</v>
      </c>
      <c r="K7" s="51">
        <v>195.3</v>
      </c>
      <c r="L7" s="51">
        <v>16.4</v>
      </c>
      <c r="M7" s="51">
        <v>48.5</v>
      </c>
      <c r="N7" s="446">
        <f t="shared" si="0"/>
        <v>1353.6000000000001</v>
      </c>
      <c r="O7" s="96">
        <f t="shared" si="1"/>
        <v>2.40282886234858</v>
      </c>
      <c r="P7" s="178">
        <f t="shared" si="2"/>
        <v>112.80000000000001</v>
      </c>
      <c r="Q7" s="53">
        <f t="shared" si="3"/>
        <v>3.708493150684932</v>
      </c>
      <c r="S7" s="89"/>
      <c r="T7" s="90"/>
      <c r="U7" s="90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136"/>
      <c r="AI7" s="135"/>
      <c r="AJ7" s="93"/>
      <c r="AK7" s="94"/>
    </row>
    <row r="8" spans="1:37" s="49" customFormat="1" ht="17.25">
      <c r="A8" s="55" t="s">
        <v>116</v>
      </c>
      <c r="B8" s="51">
        <v>0</v>
      </c>
      <c r="C8" s="51">
        <v>0</v>
      </c>
      <c r="D8" s="51">
        <v>32.5</v>
      </c>
      <c r="E8" s="51">
        <v>4</v>
      </c>
      <c r="F8" s="51">
        <v>92</v>
      </c>
      <c r="G8" s="51">
        <v>127.5</v>
      </c>
      <c r="H8" s="51">
        <v>187.5</v>
      </c>
      <c r="I8" s="51">
        <v>370.5</v>
      </c>
      <c r="J8" s="51">
        <v>212</v>
      </c>
      <c r="K8" s="51">
        <v>180.3</v>
      </c>
      <c r="L8" s="51">
        <v>89</v>
      </c>
      <c r="M8" s="51">
        <v>49</v>
      </c>
      <c r="N8" s="446">
        <f t="shared" si="0"/>
        <v>1344.3</v>
      </c>
      <c r="O8" s="96">
        <f t="shared" si="1"/>
        <v>2.3863200647570895</v>
      </c>
      <c r="P8" s="178">
        <f t="shared" si="2"/>
        <v>112.02499999999999</v>
      </c>
      <c r="Q8" s="53">
        <f t="shared" si="3"/>
        <v>3.6830136986301367</v>
      </c>
      <c r="S8" s="89"/>
      <c r="T8" s="137"/>
      <c r="U8" s="137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136"/>
      <c r="AI8" s="135"/>
      <c r="AJ8" s="93"/>
      <c r="AK8" s="94"/>
    </row>
    <row r="9" spans="1:37" s="49" customFormat="1" ht="17.25">
      <c r="A9" s="55" t="s">
        <v>532</v>
      </c>
      <c r="B9" s="51">
        <v>0</v>
      </c>
      <c r="C9" s="51">
        <v>0</v>
      </c>
      <c r="D9" s="51">
        <v>24.5</v>
      </c>
      <c r="E9" s="51">
        <v>38.5</v>
      </c>
      <c r="F9" s="51">
        <v>195</v>
      </c>
      <c r="G9" s="51">
        <v>179</v>
      </c>
      <c r="H9" s="51">
        <v>90.5</v>
      </c>
      <c r="I9" s="51">
        <v>259.5</v>
      </c>
      <c r="J9" s="51">
        <v>162</v>
      </c>
      <c r="K9" s="51">
        <v>286</v>
      </c>
      <c r="L9" s="51">
        <v>42</v>
      </c>
      <c r="M9" s="51">
        <v>21</v>
      </c>
      <c r="N9" s="446">
        <f t="shared" si="0"/>
        <v>1298</v>
      </c>
      <c r="O9" s="96">
        <f t="shared" si="1"/>
        <v>2.304131104704829</v>
      </c>
      <c r="P9" s="178">
        <f t="shared" si="2"/>
        <v>108.16666666666667</v>
      </c>
      <c r="Q9" s="53">
        <f t="shared" si="3"/>
        <v>3.5561643835616437</v>
      </c>
      <c r="S9" s="89"/>
      <c r="T9" s="137"/>
      <c r="U9" s="137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2"/>
      <c r="AI9" s="135"/>
      <c r="AJ9" s="93"/>
      <c r="AK9" s="94"/>
    </row>
    <row r="10" spans="1:37" s="49" customFormat="1" ht="17.25">
      <c r="A10" s="55" t="s">
        <v>556</v>
      </c>
      <c r="B10" s="51">
        <v>0</v>
      </c>
      <c r="C10" s="51">
        <v>21.5</v>
      </c>
      <c r="D10" s="51">
        <v>18</v>
      </c>
      <c r="E10" s="51">
        <v>56</v>
      </c>
      <c r="F10" s="51">
        <v>205.5</v>
      </c>
      <c r="G10" s="51">
        <v>149</v>
      </c>
      <c r="H10" s="51">
        <v>136.5</v>
      </c>
      <c r="I10" s="51">
        <v>226</v>
      </c>
      <c r="J10" s="51">
        <v>255.5</v>
      </c>
      <c r="K10" s="51">
        <v>164.7</v>
      </c>
      <c r="L10" s="51">
        <v>51.5</v>
      </c>
      <c r="M10" s="51">
        <v>5</v>
      </c>
      <c r="N10" s="152">
        <f t="shared" si="0"/>
        <v>1289.2</v>
      </c>
      <c r="O10" s="96">
        <f t="shared" si="1"/>
        <v>2.288509876876322</v>
      </c>
      <c r="P10" s="178">
        <f t="shared" si="2"/>
        <v>107.43333333333334</v>
      </c>
      <c r="Q10" s="53">
        <f t="shared" si="3"/>
        <v>3.532054794520548</v>
      </c>
      <c r="S10" s="89"/>
      <c r="T10" s="90"/>
      <c r="U10" s="90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2"/>
      <c r="AI10" s="135"/>
      <c r="AJ10" s="93"/>
      <c r="AK10" s="94"/>
    </row>
    <row r="11" spans="1:37" s="49" customFormat="1" ht="17.25">
      <c r="A11" s="50" t="s">
        <v>549</v>
      </c>
      <c r="B11" s="51">
        <v>0</v>
      </c>
      <c r="C11" s="51">
        <v>0</v>
      </c>
      <c r="D11" s="51">
        <v>7.5</v>
      </c>
      <c r="E11" s="51">
        <v>0.5</v>
      </c>
      <c r="F11" s="51">
        <v>247</v>
      </c>
      <c r="G11" s="51">
        <v>120</v>
      </c>
      <c r="H11" s="51">
        <v>208.5</v>
      </c>
      <c r="I11" s="51">
        <v>273</v>
      </c>
      <c r="J11" s="51">
        <v>169</v>
      </c>
      <c r="K11" s="51">
        <v>189.7</v>
      </c>
      <c r="L11" s="51">
        <v>28</v>
      </c>
      <c r="M11" s="51">
        <v>26.8</v>
      </c>
      <c r="N11" s="446">
        <f t="shared" si="0"/>
        <v>1270</v>
      </c>
      <c r="O11" s="96">
        <f t="shared" si="1"/>
        <v>2.2544271979777606</v>
      </c>
      <c r="P11" s="178">
        <f t="shared" si="2"/>
        <v>105.83333333333333</v>
      </c>
      <c r="Q11" s="53">
        <f t="shared" si="3"/>
        <v>3.4794520547945207</v>
      </c>
      <c r="S11" s="89"/>
      <c r="T11" s="90"/>
      <c r="U11" s="90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136"/>
      <c r="AI11" s="135"/>
      <c r="AJ11" s="93"/>
      <c r="AK11" s="94"/>
    </row>
    <row r="12" spans="1:37" s="49" customFormat="1" ht="17.25">
      <c r="A12" s="55" t="s">
        <v>156</v>
      </c>
      <c r="B12" s="51">
        <v>0</v>
      </c>
      <c r="C12" s="51">
        <v>0</v>
      </c>
      <c r="D12" s="51">
        <v>0</v>
      </c>
      <c r="E12" s="51">
        <v>0</v>
      </c>
      <c r="F12" s="51">
        <v>44.5</v>
      </c>
      <c r="G12" s="51">
        <v>254.5</v>
      </c>
      <c r="H12" s="51">
        <v>212.7</v>
      </c>
      <c r="I12" s="51">
        <v>278</v>
      </c>
      <c r="J12" s="51">
        <v>226.5</v>
      </c>
      <c r="K12" s="51">
        <v>148.8</v>
      </c>
      <c r="L12" s="51">
        <v>63</v>
      </c>
      <c r="M12" s="51">
        <v>6</v>
      </c>
      <c r="N12" s="446">
        <f t="shared" si="0"/>
        <v>1234</v>
      </c>
      <c r="O12" s="96">
        <f t="shared" si="1"/>
        <v>2.190522175042958</v>
      </c>
      <c r="P12" s="178">
        <f t="shared" si="2"/>
        <v>102.83333333333333</v>
      </c>
      <c r="Q12" s="53">
        <f t="shared" si="3"/>
        <v>3.3808219178082193</v>
      </c>
      <c r="S12" s="89"/>
      <c r="T12" s="90"/>
      <c r="U12" s="90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136"/>
      <c r="AI12" s="135"/>
      <c r="AJ12" s="93"/>
      <c r="AK12" s="94"/>
    </row>
    <row r="13" spans="1:37" s="49" customFormat="1" ht="17.25">
      <c r="A13" s="55" t="s">
        <v>541</v>
      </c>
      <c r="B13" s="51">
        <v>0</v>
      </c>
      <c r="C13" s="51">
        <v>4</v>
      </c>
      <c r="D13" s="51">
        <v>38</v>
      </c>
      <c r="E13" s="51">
        <v>111.5</v>
      </c>
      <c r="F13" s="51">
        <v>182.5</v>
      </c>
      <c r="G13" s="51">
        <v>104</v>
      </c>
      <c r="H13" s="51">
        <v>161.5</v>
      </c>
      <c r="I13" s="51">
        <v>204</v>
      </c>
      <c r="J13" s="51">
        <v>245.5</v>
      </c>
      <c r="K13" s="51">
        <v>117.5</v>
      </c>
      <c r="L13" s="51">
        <v>55.5</v>
      </c>
      <c r="M13" s="51">
        <v>7</v>
      </c>
      <c r="N13" s="152">
        <f t="shared" si="0"/>
        <v>1231</v>
      </c>
      <c r="O13" s="96">
        <f t="shared" si="1"/>
        <v>2.1851967564650576</v>
      </c>
      <c r="P13" s="178">
        <f t="shared" si="2"/>
        <v>102.58333333333333</v>
      </c>
      <c r="Q13" s="53">
        <f t="shared" si="3"/>
        <v>3.372602739726027</v>
      </c>
      <c r="S13" s="89"/>
      <c r="T13" s="90"/>
      <c r="U13" s="90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2"/>
      <c r="AI13" s="135"/>
      <c r="AJ13" s="93"/>
      <c r="AK13" s="94"/>
    </row>
    <row r="14" spans="1:37" s="49" customFormat="1" ht="17.25">
      <c r="A14" s="55" t="s">
        <v>531</v>
      </c>
      <c r="B14" s="51">
        <v>0</v>
      </c>
      <c r="C14" s="51">
        <v>0</v>
      </c>
      <c r="D14" s="51">
        <v>45.5</v>
      </c>
      <c r="E14" s="51">
        <v>3</v>
      </c>
      <c r="F14" s="51">
        <v>147</v>
      </c>
      <c r="G14" s="51">
        <v>214.5</v>
      </c>
      <c r="H14" s="51">
        <v>95.5</v>
      </c>
      <c r="I14" s="51">
        <v>209</v>
      </c>
      <c r="J14" s="51">
        <v>224</v>
      </c>
      <c r="K14" s="51">
        <v>207.5</v>
      </c>
      <c r="L14" s="51">
        <v>57.5</v>
      </c>
      <c r="M14" s="51">
        <v>26.5</v>
      </c>
      <c r="N14" s="446">
        <f t="shared" si="0"/>
        <v>1230</v>
      </c>
      <c r="O14" s="96">
        <f t="shared" si="1"/>
        <v>2.183421616939091</v>
      </c>
      <c r="P14" s="178">
        <f t="shared" si="2"/>
        <v>102.5</v>
      </c>
      <c r="Q14" s="53">
        <f t="shared" si="3"/>
        <v>3.3698630136986303</v>
      </c>
      <c r="S14" s="89"/>
      <c r="T14" s="90"/>
      <c r="U14" s="90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2"/>
      <c r="AI14" s="135"/>
      <c r="AJ14" s="93"/>
      <c r="AK14" s="94"/>
    </row>
    <row r="15" spans="1:37" s="49" customFormat="1" ht="17.25">
      <c r="A15" s="55" t="s">
        <v>558</v>
      </c>
      <c r="B15" s="51">
        <v>0</v>
      </c>
      <c r="C15" s="51">
        <v>3.5</v>
      </c>
      <c r="D15" s="51">
        <v>38.5</v>
      </c>
      <c r="E15" s="51">
        <v>3</v>
      </c>
      <c r="F15" s="51">
        <v>82.5</v>
      </c>
      <c r="G15" s="51">
        <v>147.5</v>
      </c>
      <c r="H15" s="51">
        <v>148</v>
      </c>
      <c r="I15" s="51">
        <v>385.5</v>
      </c>
      <c r="J15" s="51">
        <v>184</v>
      </c>
      <c r="K15" s="51">
        <v>170.5</v>
      </c>
      <c r="L15" s="51">
        <v>36.5</v>
      </c>
      <c r="M15" s="51">
        <v>6</v>
      </c>
      <c r="N15" s="152">
        <f t="shared" si="0"/>
        <v>1205.5</v>
      </c>
      <c r="O15" s="96">
        <f t="shared" si="1"/>
        <v>2.139930698552906</v>
      </c>
      <c r="P15" s="178">
        <f t="shared" si="2"/>
        <v>100.45833333333333</v>
      </c>
      <c r="Q15" s="53">
        <f t="shared" si="3"/>
        <v>3.302739726027397</v>
      </c>
      <c r="S15" s="89"/>
      <c r="T15" s="137"/>
      <c r="U15" s="137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2"/>
      <c r="AI15" s="135"/>
      <c r="AJ15" s="93"/>
      <c r="AK15" s="94"/>
    </row>
    <row r="16" spans="1:37" s="49" customFormat="1" ht="17.25">
      <c r="A16" s="50" t="s">
        <v>86</v>
      </c>
      <c r="B16" s="51">
        <v>0</v>
      </c>
      <c r="C16" s="51">
        <v>0</v>
      </c>
      <c r="D16" s="51">
        <v>27.5</v>
      </c>
      <c r="E16" s="51">
        <v>36.5</v>
      </c>
      <c r="F16" s="51">
        <v>113.5</v>
      </c>
      <c r="G16" s="51">
        <v>99</v>
      </c>
      <c r="H16" s="51">
        <v>76.5</v>
      </c>
      <c r="I16" s="51">
        <v>96</v>
      </c>
      <c r="J16" s="51">
        <v>232.5</v>
      </c>
      <c r="K16" s="51">
        <v>397.5</v>
      </c>
      <c r="L16" s="51">
        <v>69</v>
      </c>
      <c r="M16" s="51">
        <v>49</v>
      </c>
      <c r="N16" s="152">
        <f t="shared" si="0"/>
        <v>1197</v>
      </c>
      <c r="O16" s="96">
        <f t="shared" si="1"/>
        <v>2.1248420125821883</v>
      </c>
      <c r="P16" s="178">
        <f t="shared" si="2"/>
        <v>99.75</v>
      </c>
      <c r="Q16" s="53">
        <f t="shared" si="3"/>
        <v>3.2794520547945205</v>
      </c>
      <c r="S16" s="89"/>
      <c r="T16" s="137"/>
      <c r="U16" s="137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136"/>
      <c r="AI16" s="135"/>
      <c r="AJ16" s="93"/>
      <c r="AK16" s="94"/>
    </row>
    <row r="17" spans="1:37" s="49" customFormat="1" ht="17.25">
      <c r="A17" s="55" t="s">
        <v>136</v>
      </c>
      <c r="B17" s="51">
        <v>0</v>
      </c>
      <c r="C17" s="51">
        <v>0</v>
      </c>
      <c r="D17" s="51">
        <v>59</v>
      </c>
      <c r="E17" s="51">
        <v>24</v>
      </c>
      <c r="F17" s="51">
        <v>98.5</v>
      </c>
      <c r="G17" s="51">
        <v>150</v>
      </c>
      <c r="H17" s="51">
        <v>145.5</v>
      </c>
      <c r="I17" s="51">
        <v>302.5</v>
      </c>
      <c r="J17" s="51">
        <v>237</v>
      </c>
      <c r="K17" s="51">
        <v>126</v>
      </c>
      <c r="L17" s="51">
        <v>29</v>
      </c>
      <c r="M17" s="51">
        <v>22</v>
      </c>
      <c r="N17" s="446">
        <f t="shared" si="0"/>
        <v>1193.5</v>
      </c>
      <c r="O17" s="96">
        <f t="shared" si="1"/>
        <v>2.118629024241305</v>
      </c>
      <c r="P17" s="178">
        <f t="shared" si="2"/>
        <v>99.45833333333333</v>
      </c>
      <c r="Q17" s="53">
        <f t="shared" si="3"/>
        <v>3.26986301369863</v>
      </c>
      <c r="S17" s="89"/>
      <c r="T17" s="137"/>
      <c r="U17" s="137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136"/>
      <c r="AI17" s="135"/>
      <c r="AJ17" s="93"/>
      <c r="AK17" s="94"/>
    </row>
    <row r="18" spans="1:37" s="49" customFormat="1" ht="17.25">
      <c r="A18" s="55" t="s">
        <v>537</v>
      </c>
      <c r="B18" s="51">
        <v>0</v>
      </c>
      <c r="C18" s="51">
        <v>0</v>
      </c>
      <c r="D18" s="51">
        <v>12.5</v>
      </c>
      <c r="E18" s="51">
        <v>4.5</v>
      </c>
      <c r="F18" s="51">
        <v>136</v>
      </c>
      <c r="G18" s="51">
        <v>156</v>
      </c>
      <c r="H18" s="51">
        <v>171</v>
      </c>
      <c r="I18" s="51">
        <v>269</v>
      </c>
      <c r="J18" s="51">
        <v>222.5</v>
      </c>
      <c r="K18" s="51">
        <v>121</v>
      </c>
      <c r="L18" s="51">
        <v>72</v>
      </c>
      <c r="M18" s="51">
        <v>29</v>
      </c>
      <c r="N18" s="446">
        <f t="shared" si="0"/>
        <v>1193.5</v>
      </c>
      <c r="O18" s="96">
        <f t="shared" si="1"/>
        <v>2.118629024241305</v>
      </c>
      <c r="P18" s="178">
        <f t="shared" si="2"/>
        <v>99.45833333333333</v>
      </c>
      <c r="Q18" s="53">
        <f t="shared" si="3"/>
        <v>3.26986301369863</v>
      </c>
      <c r="S18" s="89"/>
      <c r="T18" s="90"/>
      <c r="U18" s="90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2"/>
      <c r="AI18" s="135"/>
      <c r="AJ18" s="93"/>
      <c r="AK18" s="94"/>
    </row>
    <row r="19" spans="1:37" s="49" customFormat="1" ht="17.25">
      <c r="A19" s="50" t="s">
        <v>539</v>
      </c>
      <c r="B19" s="51">
        <v>0</v>
      </c>
      <c r="C19" s="51">
        <v>0</v>
      </c>
      <c r="D19" s="51">
        <v>12.5</v>
      </c>
      <c r="E19" s="51">
        <v>0</v>
      </c>
      <c r="F19" s="51">
        <v>226.5</v>
      </c>
      <c r="G19" s="51">
        <v>105</v>
      </c>
      <c r="H19" s="51">
        <v>199</v>
      </c>
      <c r="I19" s="51">
        <v>220</v>
      </c>
      <c r="J19" s="51">
        <v>215</v>
      </c>
      <c r="K19" s="51">
        <v>140.8</v>
      </c>
      <c r="L19" s="51">
        <v>30</v>
      </c>
      <c r="M19" s="51">
        <v>21.5</v>
      </c>
      <c r="N19" s="446">
        <f t="shared" si="0"/>
        <v>1170.3</v>
      </c>
      <c r="O19" s="96">
        <f t="shared" si="1"/>
        <v>2.0774457872388763</v>
      </c>
      <c r="P19" s="178">
        <f t="shared" si="2"/>
        <v>97.52499999999999</v>
      </c>
      <c r="Q19" s="53">
        <f t="shared" si="3"/>
        <v>3.2063013698630134</v>
      </c>
      <c r="S19" s="89"/>
      <c r="T19" s="137"/>
      <c r="U19" s="137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136"/>
      <c r="AI19" s="135"/>
      <c r="AJ19" s="93"/>
      <c r="AK19" s="94"/>
    </row>
    <row r="20" spans="1:37" s="49" customFormat="1" ht="17.25">
      <c r="A20" s="50" t="s">
        <v>565</v>
      </c>
      <c r="B20" s="51">
        <v>0</v>
      </c>
      <c r="C20" s="51">
        <v>0</v>
      </c>
      <c r="D20" s="51">
        <v>5.5</v>
      </c>
      <c r="E20" s="51">
        <v>5.5</v>
      </c>
      <c r="F20" s="51">
        <v>173.5</v>
      </c>
      <c r="G20" s="51">
        <v>116.5</v>
      </c>
      <c r="H20" s="51">
        <v>143.5</v>
      </c>
      <c r="I20" s="51">
        <v>301</v>
      </c>
      <c r="J20" s="51">
        <v>197</v>
      </c>
      <c r="K20" s="51">
        <v>169.7</v>
      </c>
      <c r="L20" s="51">
        <v>28.5</v>
      </c>
      <c r="M20" s="51">
        <v>25.5</v>
      </c>
      <c r="N20" s="446">
        <f t="shared" si="0"/>
        <v>1166.2</v>
      </c>
      <c r="O20" s="96">
        <f t="shared" si="1"/>
        <v>2.070167715182413</v>
      </c>
      <c r="P20" s="178">
        <f t="shared" si="2"/>
        <v>97.18333333333334</v>
      </c>
      <c r="Q20" s="53">
        <f t="shared" si="3"/>
        <v>3.195068493150685</v>
      </c>
      <c r="S20" s="89"/>
      <c r="T20" s="137"/>
      <c r="U20" s="137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136"/>
      <c r="AI20" s="135"/>
      <c r="AJ20" s="93"/>
      <c r="AK20" s="94"/>
    </row>
    <row r="21" spans="1:37" s="49" customFormat="1" ht="17.25">
      <c r="A21" s="55" t="s">
        <v>533</v>
      </c>
      <c r="B21" s="51">
        <v>0</v>
      </c>
      <c r="C21" s="51">
        <v>0</v>
      </c>
      <c r="D21" s="51">
        <v>52.5</v>
      </c>
      <c r="E21" s="51">
        <v>31.5</v>
      </c>
      <c r="F21" s="51">
        <v>156</v>
      </c>
      <c r="G21" s="51">
        <v>208</v>
      </c>
      <c r="H21" s="51">
        <v>92.5</v>
      </c>
      <c r="I21" s="51">
        <v>173.5</v>
      </c>
      <c r="J21" s="51">
        <v>175</v>
      </c>
      <c r="K21" s="51">
        <v>177</v>
      </c>
      <c r="L21" s="51">
        <v>68.5</v>
      </c>
      <c r="M21" s="51">
        <v>25.5</v>
      </c>
      <c r="N21" s="152">
        <f t="shared" si="0"/>
        <v>1160</v>
      </c>
      <c r="O21" s="96">
        <f t="shared" si="1"/>
        <v>2.059161850121419</v>
      </c>
      <c r="P21" s="178">
        <f t="shared" si="2"/>
        <v>96.66666666666667</v>
      </c>
      <c r="Q21" s="53">
        <f t="shared" si="3"/>
        <v>3.1780821917808217</v>
      </c>
      <c r="S21" s="89"/>
      <c r="T21" s="137"/>
      <c r="U21" s="137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136"/>
      <c r="AI21" s="135"/>
      <c r="AJ21" s="93"/>
      <c r="AK21" s="94"/>
    </row>
    <row r="22" spans="1:37" s="49" customFormat="1" ht="17.25">
      <c r="A22" s="50" t="s">
        <v>542</v>
      </c>
      <c r="B22" s="51">
        <v>0</v>
      </c>
      <c r="C22" s="51">
        <v>0</v>
      </c>
      <c r="D22" s="51">
        <v>11</v>
      </c>
      <c r="E22" s="51">
        <v>19.5</v>
      </c>
      <c r="F22" s="51">
        <v>196</v>
      </c>
      <c r="G22" s="51">
        <v>158</v>
      </c>
      <c r="H22" s="51">
        <v>93</v>
      </c>
      <c r="I22" s="51">
        <v>250</v>
      </c>
      <c r="J22" s="51">
        <v>148.5</v>
      </c>
      <c r="K22" s="51">
        <v>235</v>
      </c>
      <c r="L22" s="51">
        <v>24.5</v>
      </c>
      <c r="M22" s="51">
        <v>22.9</v>
      </c>
      <c r="N22" s="152">
        <f t="shared" si="0"/>
        <v>1158.4</v>
      </c>
      <c r="O22" s="96">
        <f t="shared" si="1"/>
        <v>2.0563216268798725</v>
      </c>
      <c r="P22" s="178">
        <f t="shared" si="2"/>
        <v>96.53333333333335</v>
      </c>
      <c r="Q22" s="53">
        <f t="shared" si="3"/>
        <v>3.1736986301369865</v>
      </c>
      <c r="S22" s="89"/>
      <c r="T22" s="90"/>
      <c r="U22" s="90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2"/>
      <c r="AI22" s="135"/>
      <c r="AJ22" s="93"/>
      <c r="AK22" s="94"/>
    </row>
    <row r="23" spans="1:37" s="49" customFormat="1" ht="17.25">
      <c r="A23" s="50" t="s">
        <v>554</v>
      </c>
      <c r="B23" s="51">
        <v>0</v>
      </c>
      <c r="C23" s="51">
        <v>0</v>
      </c>
      <c r="D23" s="51">
        <v>1.5</v>
      </c>
      <c r="E23" s="51">
        <v>30</v>
      </c>
      <c r="F23" s="51">
        <v>98.5</v>
      </c>
      <c r="G23" s="51">
        <v>61</v>
      </c>
      <c r="H23" s="51">
        <v>160.5</v>
      </c>
      <c r="I23" s="51">
        <v>256</v>
      </c>
      <c r="J23" s="51">
        <v>166.5</v>
      </c>
      <c r="K23" s="51">
        <v>306</v>
      </c>
      <c r="L23" s="51">
        <v>36.5</v>
      </c>
      <c r="M23" s="51">
        <v>30</v>
      </c>
      <c r="N23" s="152">
        <f t="shared" si="0"/>
        <v>1146.5</v>
      </c>
      <c r="O23" s="96">
        <f t="shared" si="1"/>
        <v>2.035197466520868</v>
      </c>
      <c r="P23" s="178">
        <f t="shared" si="2"/>
        <v>95.54166666666667</v>
      </c>
      <c r="Q23" s="53">
        <f t="shared" si="3"/>
        <v>3.1410958904109587</v>
      </c>
      <c r="S23" s="89"/>
      <c r="T23" s="137"/>
      <c r="U23" s="137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2"/>
      <c r="AI23" s="135"/>
      <c r="AJ23" s="93"/>
      <c r="AK23" s="94"/>
    </row>
    <row r="24" spans="1:37" s="49" customFormat="1" ht="17.25">
      <c r="A24" s="55" t="s">
        <v>140</v>
      </c>
      <c r="B24" s="51">
        <v>0</v>
      </c>
      <c r="C24" s="51">
        <v>6</v>
      </c>
      <c r="D24" s="51">
        <v>16.5</v>
      </c>
      <c r="E24" s="51">
        <v>35.5</v>
      </c>
      <c r="F24" s="51">
        <v>195</v>
      </c>
      <c r="G24" s="51">
        <v>133.5</v>
      </c>
      <c r="H24" s="51">
        <v>100.1</v>
      </c>
      <c r="I24" s="51">
        <v>178.4</v>
      </c>
      <c r="J24" s="51">
        <v>215.4</v>
      </c>
      <c r="K24" s="51">
        <v>145.8</v>
      </c>
      <c r="L24" s="51">
        <v>57</v>
      </c>
      <c r="M24" s="51">
        <v>39</v>
      </c>
      <c r="N24" s="152">
        <f t="shared" si="0"/>
        <v>1122.2</v>
      </c>
      <c r="O24" s="96">
        <f t="shared" si="1"/>
        <v>1.9920615760398763</v>
      </c>
      <c r="P24" s="178">
        <f t="shared" si="2"/>
        <v>93.51666666666667</v>
      </c>
      <c r="Q24" s="53">
        <f t="shared" si="3"/>
        <v>3.074520547945206</v>
      </c>
      <c r="S24" s="89"/>
      <c r="T24" s="137"/>
      <c r="U24" s="137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2"/>
      <c r="AI24" s="135"/>
      <c r="AJ24" s="93"/>
      <c r="AK24" s="94"/>
    </row>
    <row r="25" spans="1:37" s="49" customFormat="1" ht="17.25">
      <c r="A25" s="50" t="s">
        <v>122</v>
      </c>
      <c r="B25" s="51">
        <v>0</v>
      </c>
      <c r="C25" s="51">
        <v>0</v>
      </c>
      <c r="D25" s="51">
        <v>9</v>
      </c>
      <c r="E25" s="51">
        <v>22.5</v>
      </c>
      <c r="F25" s="51">
        <v>127.8</v>
      </c>
      <c r="G25" s="51">
        <v>95</v>
      </c>
      <c r="H25" s="51">
        <v>85.5</v>
      </c>
      <c r="I25" s="51">
        <v>127.5</v>
      </c>
      <c r="J25" s="51">
        <v>255</v>
      </c>
      <c r="K25" s="51">
        <v>295.5</v>
      </c>
      <c r="L25" s="51">
        <v>65</v>
      </c>
      <c r="M25" s="51">
        <v>36</v>
      </c>
      <c r="N25" s="446">
        <f t="shared" si="0"/>
        <v>1118.8</v>
      </c>
      <c r="O25" s="96">
        <f t="shared" si="1"/>
        <v>1.9860261016515894</v>
      </c>
      <c r="P25" s="178">
        <f t="shared" si="2"/>
        <v>93.23333333333333</v>
      </c>
      <c r="Q25" s="53">
        <f t="shared" si="3"/>
        <v>3.0652054794520547</v>
      </c>
      <c r="S25" s="89"/>
      <c r="T25" s="90"/>
      <c r="U25" s="90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2"/>
      <c r="AI25" s="135"/>
      <c r="AJ25" s="93"/>
      <c r="AK25" s="94"/>
    </row>
    <row r="26" spans="1:37" s="49" customFormat="1" ht="17.25">
      <c r="A26" s="50" t="s">
        <v>92</v>
      </c>
      <c r="B26" s="51">
        <v>0</v>
      </c>
      <c r="C26" s="51">
        <v>0</v>
      </c>
      <c r="D26" s="51">
        <v>14.5</v>
      </c>
      <c r="E26" s="51">
        <v>11.5</v>
      </c>
      <c r="F26" s="51">
        <v>116</v>
      </c>
      <c r="G26" s="51">
        <v>177</v>
      </c>
      <c r="H26" s="51">
        <v>101.5</v>
      </c>
      <c r="I26" s="51">
        <v>248.5</v>
      </c>
      <c r="J26" s="51">
        <v>211.5</v>
      </c>
      <c r="K26" s="51">
        <v>108.9</v>
      </c>
      <c r="L26" s="51">
        <v>82.5</v>
      </c>
      <c r="M26" s="51">
        <v>28.5</v>
      </c>
      <c r="N26" s="446">
        <f t="shared" si="0"/>
        <v>1100.4</v>
      </c>
      <c r="O26" s="96">
        <f t="shared" si="1"/>
        <v>1.9533635343738016</v>
      </c>
      <c r="P26" s="178">
        <f t="shared" si="2"/>
        <v>91.7</v>
      </c>
      <c r="Q26" s="53">
        <f t="shared" si="3"/>
        <v>3.0147945205479454</v>
      </c>
      <c r="S26" s="89"/>
      <c r="T26" s="137"/>
      <c r="U26" s="137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2"/>
      <c r="AI26" s="135"/>
      <c r="AJ26" s="93"/>
      <c r="AK26" s="94"/>
    </row>
    <row r="27" spans="1:37" s="49" customFormat="1" ht="17.25">
      <c r="A27" s="50" t="s">
        <v>77</v>
      </c>
      <c r="B27" s="51">
        <v>0</v>
      </c>
      <c r="C27" s="51">
        <v>0.5</v>
      </c>
      <c r="D27" s="51">
        <v>0</v>
      </c>
      <c r="E27" s="51">
        <v>11.5</v>
      </c>
      <c r="F27" s="51">
        <v>74.5</v>
      </c>
      <c r="G27" s="51">
        <v>83</v>
      </c>
      <c r="H27" s="51">
        <v>93</v>
      </c>
      <c r="I27" s="51">
        <v>165</v>
      </c>
      <c r="J27" s="51">
        <v>153</v>
      </c>
      <c r="K27" s="51">
        <v>312.3</v>
      </c>
      <c r="L27" s="51">
        <v>179.5</v>
      </c>
      <c r="M27" s="51">
        <v>23.5</v>
      </c>
      <c r="N27" s="152">
        <f t="shared" si="0"/>
        <v>1095.8</v>
      </c>
      <c r="O27" s="96">
        <f t="shared" si="1"/>
        <v>1.9451978925543543</v>
      </c>
      <c r="P27" s="178">
        <f t="shared" si="2"/>
        <v>91.31666666666666</v>
      </c>
      <c r="Q27" s="53">
        <f t="shared" si="3"/>
        <v>3.0021917808219176</v>
      </c>
      <c r="S27" s="89"/>
      <c r="T27" s="137"/>
      <c r="U27" s="137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2"/>
      <c r="AI27" s="135"/>
      <c r="AJ27" s="93"/>
      <c r="AK27" s="94"/>
    </row>
    <row r="28" spans="1:37" s="49" customFormat="1" ht="17.25">
      <c r="A28" s="50" t="s">
        <v>563</v>
      </c>
      <c r="B28" s="51">
        <v>0</v>
      </c>
      <c r="C28" s="51">
        <v>0</v>
      </c>
      <c r="D28" s="51">
        <v>5.5</v>
      </c>
      <c r="E28" s="51">
        <v>0.5</v>
      </c>
      <c r="F28" s="51">
        <v>98</v>
      </c>
      <c r="G28" s="51">
        <v>59</v>
      </c>
      <c r="H28" s="51">
        <v>148.5</v>
      </c>
      <c r="I28" s="51">
        <v>233</v>
      </c>
      <c r="J28" s="51">
        <v>132</v>
      </c>
      <c r="K28" s="51">
        <v>312.3</v>
      </c>
      <c r="L28" s="51">
        <v>85</v>
      </c>
      <c r="M28" s="51">
        <v>16.5</v>
      </c>
      <c r="N28" s="152">
        <f t="shared" si="0"/>
        <v>1090.3</v>
      </c>
      <c r="O28" s="96">
        <f t="shared" si="1"/>
        <v>1.9354346251615373</v>
      </c>
      <c r="P28" s="178">
        <f t="shared" si="2"/>
        <v>90.85833333333333</v>
      </c>
      <c r="Q28" s="53">
        <f t="shared" si="3"/>
        <v>2.9871232876712326</v>
      </c>
      <c r="S28" s="89"/>
      <c r="T28" s="137"/>
      <c r="U28" s="137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136"/>
      <c r="AI28" s="135"/>
      <c r="AJ28" s="93"/>
      <c r="AK28" s="94"/>
    </row>
    <row r="29" spans="1:37" s="49" customFormat="1" ht="17.25">
      <c r="A29" s="182" t="s">
        <v>564</v>
      </c>
      <c r="B29" s="56">
        <v>0</v>
      </c>
      <c r="C29" s="56">
        <v>0.5</v>
      </c>
      <c r="D29" s="56">
        <v>10</v>
      </c>
      <c r="E29" s="56">
        <v>10.5</v>
      </c>
      <c r="F29" s="56">
        <v>87.5</v>
      </c>
      <c r="G29" s="56">
        <v>86</v>
      </c>
      <c r="H29" s="56">
        <v>93.5</v>
      </c>
      <c r="I29" s="56">
        <v>241.5</v>
      </c>
      <c r="J29" s="56">
        <v>191.5</v>
      </c>
      <c r="K29" s="56">
        <v>274.5</v>
      </c>
      <c r="L29" s="56">
        <v>43.5</v>
      </c>
      <c r="M29" s="56">
        <v>47.5</v>
      </c>
      <c r="N29" s="449">
        <f t="shared" si="0"/>
        <v>1086.5</v>
      </c>
      <c r="O29" s="97">
        <f t="shared" si="1"/>
        <v>1.9286890949628637</v>
      </c>
      <c r="P29" s="179">
        <f t="shared" si="2"/>
        <v>90.54166666666667</v>
      </c>
      <c r="Q29" s="181">
        <f t="shared" si="3"/>
        <v>2.9767123287671233</v>
      </c>
      <c r="S29" s="89"/>
      <c r="T29" s="90"/>
      <c r="U29" s="90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2"/>
      <c r="AI29" s="135"/>
      <c r="AJ29" s="93"/>
      <c r="AK29" s="94"/>
    </row>
    <row r="30" spans="1:37" s="44" customFormat="1" ht="18.75">
      <c r="A30" s="448" t="s">
        <v>146</v>
      </c>
      <c r="B30" s="46">
        <v>0</v>
      </c>
      <c r="C30" s="46">
        <v>1</v>
      </c>
      <c r="D30" s="46">
        <v>6.5</v>
      </c>
      <c r="E30" s="46">
        <v>0.5</v>
      </c>
      <c r="F30" s="46">
        <v>188.5</v>
      </c>
      <c r="G30" s="46">
        <v>104</v>
      </c>
      <c r="H30" s="46">
        <v>169</v>
      </c>
      <c r="I30" s="46">
        <v>209</v>
      </c>
      <c r="J30" s="46">
        <v>169.9</v>
      </c>
      <c r="K30" s="46">
        <v>152.5</v>
      </c>
      <c r="L30" s="46">
        <v>59.5</v>
      </c>
      <c r="M30" s="46">
        <v>25.8</v>
      </c>
      <c r="N30" s="151">
        <f aca="true" t="shared" si="4" ref="N30:N54">SUM(B30:M30)</f>
        <v>1086.2</v>
      </c>
      <c r="O30" s="95">
        <f aca="true" t="shared" si="5" ref="O30:O52">N30*100/$N$53</f>
        <v>1.9281565531050735</v>
      </c>
      <c r="P30" s="47">
        <f aca="true" t="shared" si="6" ref="P30:P52">N30/12</f>
        <v>90.51666666666667</v>
      </c>
      <c r="Q30" s="48">
        <f aca="true" t="shared" si="7" ref="Q30:Q52">N30/365</f>
        <v>2.9758904109589044</v>
      </c>
      <c r="S30" s="89"/>
      <c r="T30" s="137"/>
      <c r="U30" s="137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136"/>
      <c r="AI30" s="135"/>
      <c r="AJ30" s="93"/>
      <c r="AK30" s="94"/>
    </row>
    <row r="31" spans="1:37" s="45" customFormat="1" ht="18.75">
      <c r="A31" s="55" t="s">
        <v>547</v>
      </c>
      <c r="B31" s="51">
        <v>0</v>
      </c>
      <c r="C31" s="51">
        <v>0</v>
      </c>
      <c r="D31" s="51">
        <v>11.5</v>
      </c>
      <c r="E31" s="51">
        <v>8</v>
      </c>
      <c r="F31" s="51">
        <v>92</v>
      </c>
      <c r="G31" s="51">
        <v>140</v>
      </c>
      <c r="H31" s="51">
        <v>100.5</v>
      </c>
      <c r="I31" s="51">
        <v>263</v>
      </c>
      <c r="J31" s="51">
        <v>219.5</v>
      </c>
      <c r="K31" s="51">
        <v>126.5</v>
      </c>
      <c r="L31" s="51">
        <v>89.5</v>
      </c>
      <c r="M31" s="51">
        <v>29</v>
      </c>
      <c r="N31" s="152">
        <f t="shared" si="4"/>
        <v>1079.5</v>
      </c>
      <c r="O31" s="96">
        <f t="shared" si="5"/>
        <v>1.9162631182810965</v>
      </c>
      <c r="P31" s="52">
        <f t="shared" si="6"/>
        <v>89.95833333333333</v>
      </c>
      <c r="Q31" s="53">
        <f t="shared" si="7"/>
        <v>2.9575342465753423</v>
      </c>
      <c r="S31" s="89"/>
      <c r="T31" s="90"/>
      <c r="U31" s="90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2"/>
      <c r="AI31" s="135"/>
      <c r="AJ31" s="93"/>
      <c r="AK31" s="94"/>
    </row>
    <row r="32" spans="1:37" s="49" customFormat="1" ht="17.25">
      <c r="A32" s="50" t="s">
        <v>534</v>
      </c>
      <c r="B32" s="51">
        <v>0</v>
      </c>
      <c r="C32" s="51">
        <v>0</v>
      </c>
      <c r="D32" s="51">
        <v>20</v>
      </c>
      <c r="E32" s="51">
        <v>4.5</v>
      </c>
      <c r="F32" s="51">
        <v>90</v>
      </c>
      <c r="G32" s="51">
        <v>180</v>
      </c>
      <c r="H32" s="51">
        <v>74</v>
      </c>
      <c r="I32" s="51">
        <v>199</v>
      </c>
      <c r="J32" s="51">
        <v>254</v>
      </c>
      <c r="K32" s="51">
        <v>195.5</v>
      </c>
      <c r="L32" s="51">
        <v>27.5</v>
      </c>
      <c r="M32" s="51">
        <v>28</v>
      </c>
      <c r="N32" s="446">
        <f t="shared" si="4"/>
        <v>1072.5</v>
      </c>
      <c r="O32" s="96">
        <f t="shared" si="5"/>
        <v>1.9038371415993294</v>
      </c>
      <c r="P32" s="52">
        <f t="shared" si="6"/>
        <v>89.375</v>
      </c>
      <c r="Q32" s="53">
        <f t="shared" si="7"/>
        <v>2.9383561643835616</v>
      </c>
      <c r="S32" s="89"/>
      <c r="T32" s="137"/>
      <c r="U32" s="137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136"/>
      <c r="AI32" s="135"/>
      <c r="AJ32" s="93"/>
      <c r="AK32" s="94"/>
    </row>
    <row r="33" spans="1:37" s="49" customFormat="1" ht="17.25">
      <c r="A33" s="50" t="s">
        <v>153</v>
      </c>
      <c r="B33" s="51">
        <v>0</v>
      </c>
      <c r="C33" s="51">
        <v>0</v>
      </c>
      <c r="D33" s="51">
        <v>20.5</v>
      </c>
      <c r="E33" s="51">
        <v>57</v>
      </c>
      <c r="F33" s="51">
        <v>19.5</v>
      </c>
      <c r="G33" s="51">
        <v>27.5</v>
      </c>
      <c r="H33" s="51">
        <v>130.5</v>
      </c>
      <c r="I33" s="51">
        <v>183</v>
      </c>
      <c r="J33" s="51">
        <v>176.5</v>
      </c>
      <c r="K33" s="51">
        <v>347.2</v>
      </c>
      <c r="L33" s="51">
        <v>61.5</v>
      </c>
      <c r="M33" s="51">
        <v>38</v>
      </c>
      <c r="N33" s="152">
        <f t="shared" si="4"/>
        <v>1061.2</v>
      </c>
      <c r="O33" s="96">
        <f t="shared" si="5"/>
        <v>1.883778064955905</v>
      </c>
      <c r="P33" s="52">
        <f t="shared" si="6"/>
        <v>88.43333333333334</v>
      </c>
      <c r="Q33" s="53">
        <f t="shared" si="7"/>
        <v>2.9073972602739726</v>
      </c>
      <c r="S33" s="89"/>
      <c r="T33" s="137"/>
      <c r="U33" s="137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136"/>
      <c r="AI33" s="135"/>
      <c r="AJ33" s="93"/>
      <c r="AK33" s="94"/>
    </row>
    <row r="34" spans="1:37" s="49" customFormat="1" ht="17.25">
      <c r="A34" s="50" t="s">
        <v>107</v>
      </c>
      <c r="B34" s="51">
        <v>0</v>
      </c>
      <c r="C34" s="51">
        <v>0</v>
      </c>
      <c r="D34" s="51">
        <v>2</v>
      </c>
      <c r="E34" s="51">
        <v>53</v>
      </c>
      <c r="F34" s="51">
        <v>62</v>
      </c>
      <c r="G34" s="51">
        <v>70.5</v>
      </c>
      <c r="H34" s="51">
        <v>92</v>
      </c>
      <c r="I34" s="51">
        <v>138.5</v>
      </c>
      <c r="J34" s="51">
        <v>221</v>
      </c>
      <c r="K34" s="51">
        <v>308.5</v>
      </c>
      <c r="L34" s="51">
        <v>92.5</v>
      </c>
      <c r="M34" s="51">
        <v>15</v>
      </c>
      <c r="N34" s="152">
        <f t="shared" si="4"/>
        <v>1055</v>
      </c>
      <c r="O34" s="96">
        <f t="shared" si="5"/>
        <v>1.8727721998949114</v>
      </c>
      <c r="P34" s="52">
        <f t="shared" si="6"/>
        <v>87.91666666666667</v>
      </c>
      <c r="Q34" s="53">
        <f t="shared" si="7"/>
        <v>2.8904109589041096</v>
      </c>
      <c r="S34" s="89"/>
      <c r="T34" s="90"/>
      <c r="U34" s="90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136"/>
      <c r="AI34" s="135"/>
      <c r="AJ34" s="93"/>
      <c r="AK34" s="94"/>
    </row>
    <row r="35" spans="1:37" s="49" customFormat="1" ht="17.25">
      <c r="A35" s="50" t="s">
        <v>555</v>
      </c>
      <c r="B35" s="51">
        <v>0</v>
      </c>
      <c r="C35" s="51">
        <v>0</v>
      </c>
      <c r="D35" s="51">
        <v>18.5</v>
      </c>
      <c r="E35" s="51">
        <v>42</v>
      </c>
      <c r="F35" s="51">
        <v>91</v>
      </c>
      <c r="G35" s="51">
        <v>109.5</v>
      </c>
      <c r="H35" s="51">
        <v>144.5</v>
      </c>
      <c r="I35" s="51">
        <v>261.5</v>
      </c>
      <c r="J35" s="51">
        <v>118</v>
      </c>
      <c r="K35" s="51">
        <v>199.8</v>
      </c>
      <c r="L35" s="51">
        <v>44.9</v>
      </c>
      <c r="M35" s="51">
        <v>24.5</v>
      </c>
      <c r="N35" s="152">
        <f t="shared" si="4"/>
        <v>1054.2</v>
      </c>
      <c r="O35" s="96">
        <f t="shared" si="5"/>
        <v>1.871352088274138</v>
      </c>
      <c r="P35" s="52">
        <f t="shared" si="6"/>
        <v>87.85000000000001</v>
      </c>
      <c r="Q35" s="53">
        <f t="shared" si="7"/>
        <v>2.888219178082192</v>
      </c>
      <c r="S35" s="89"/>
      <c r="T35" s="90"/>
      <c r="U35" s="90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136"/>
      <c r="AI35" s="135"/>
      <c r="AJ35" s="93"/>
      <c r="AK35" s="94"/>
    </row>
    <row r="36" spans="1:37" s="49" customFormat="1" ht="17.25">
      <c r="A36" s="50" t="s">
        <v>561</v>
      </c>
      <c r="B36" s="51">
        <v>0</v>
      </c>
      <c r="C36" s="51">
        <v>0</v>
      </c>
      <c r="D36" s="51">
        <v>11.5</v>
      </c>
      <c r="E36" s="51">
        <v>8.5</v>
      </c>
      <c r="F36" s="51">
        <v>65.5</v>
      </c>
      <c r="G36" s="51">
        <v>71.5</v>
      </c>
      <c r="H36" s="51">
        <v>85.5</v>
      </c>
      <c r="I36" s="51">
        <v>156</v>
      </c>
      <c r="J36" s="51">
        <v>249.5</v>
      </c>
      <c r="K36" s="51">
        <v>320.8</v>
      </c>
      <c r="L36" s="51">
        <v>46</v>
      </c>
      <c r="M36" s="51">
        <v>30</v>
      </c>
      <c r="N36" s="152">
        <f t="shared" si="4"/>
        <v>1044.8</v>
      </c>
      <c r="O36" s="96">
        <f t="shared" si="5"/>
        <v>1.8546657767300505</v>
      </c>
      <c r="P36" s="52">
        <f t="shared" si="6"/>
        <v>87.06666666666666</v>
      </c>
      <c r="Q36" s="53">
        <f t="shared" si="7"/>
        <v>2.8624657534246576</v>
      </c>
      <c r="S36" s="89"/>
      <c r="T36" s="90"/>
      <c r="U36" s="90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136"/>
      <c r="AI36" s="135"/>
      <c r="AJ36" s="93"/>
      <c r="AK36" s="94"/>
    </row>
    <row r="37" spans="1:37" s="49" customFormat="1" ht="17.25">
      <c r="A37" s="50" t="s">
        <v>557</v>
      </c>
      <c r="B37" s="51">
        <v>0</v>
      </c>
      <c r="C37" s="51">
        <v>0</v>
      </c>
      <c r="D37" s="51">
        <v>8</v>
      </c>
      <c r="E37" s="51">
        <v>41.5</v>
      </c>
      <c r="F37" s="51">
        <v>111.5</v>
      </c>
      <c r="G37" s="51">
        <v>54</v>
      </c>
      <c r="H37" s="51">
        <v>125</v>
      </c>
      <c r="I37" s="51">
        <v>163</v>
      </c>
      <c r="J37" s="51">
        <v>200.5</v>
      </c>
      <c r="K37" s="51">
        <v>261.4</v>
      </c>
      <c r="L37" s="51">
        <v>47.5</v>
      </c>
      <c r="M37" s="51">
        <v>28.5</v>
      </c>
      <c r="N37" s="152">
        <f t="shared" si="4"/>
        <v>1040.9</v>
      </c>
      <c r="O37" s="96">
        <f t="shared" si="5"/>
        <v>1.8477427325787805</v>
      </c>
      <c r="P37" s="52">
        <f t="shared" si="6"/>
        <v>86.74166666666667</v>
      </c>
      <c r="Q37" s="53">
        <f t="shared" si="7"/>
        <v>2.8517808219178087</v>
      </c>
      <c r="S37" s="89"/>
      <c r="T37" s="137"/>
      <c r="U37" s="137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136"/>
      <c r="AI37" s="135"/>
      <c r="AJ37" s="93"/>
      <c r="AK37" s="94"/>
    </row>
    <row r="38" spans="1:37" s="49" customFormat="1" ht="17.25">
      <c r="A38" s="50" t="s">
        <v>536</v>
      </c>
      <c r="B38" s="51">
        <v>0</v>
      </c>
      <c r="C38" s="51">
        <v>0</v>
      </c>
      <c r="D38" s="51">
        <v>10.5</v>
      </c>
      <c r="E38" s="51">
        <v>49.4</v>
      </c>
      <c r="F38" s="51">
        <v>104</v>
      </c>
      <c r="G38" s="51">
        <v>104</v>
      </c>
      <c r="H38" s="51">
        <v>88</v>
      </c>
      <c r="I38" s="51">
        <v>126</v>
      </c>
      <c r="J38" s="51">
        <v>226.5</v>
      </c>
      <c r="K38" s="51">
        <v>272.5</v>
      </c>
      <c r="L38" s="51">
        <v>25.5</v>
      </c>
      <c r="M38" s="51">
        <v>34.5</v>
      </c>
      <c r="N38" s="152">
        <f t="shared" si="4"/>
        <v>1040.9</v>
      </c>
      <c r="O38" s="96">
        <f t="shared" si="5"/>
        <v>1.8477427325787805</v>
      </c>
      <c r="P38" s="52">
        <f t="shared" si="6"/>
        <v>86.74166666666667</v>
      </c>
      <c r="Q38" s="53">
        <f t="shared" si="7"/>
        <v>2.8517808219178087</v>
      </c>
      <c r="S38" s="89"/>
      <c r="T38" s="137"/>
      <c r="U38" s="137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2"/>
      <c r="AI38" s="135"/>
      <c r="AJ38" s="93"/>
      <c r="AK38" s="94"/>
    </row>
    <row r="39" spans="1:37" s="49" customFormat="1" ht="17.25">
      <c r="A39" s="55" t="s">
        <v>540</v>
      </c>
      <c r="B39" s="51">
        <v>0</v>
      </c>
      <c r="C39" s="51">
        <v>0</v>
      </c>
      <c r="D39" s="51">
        <v>0</v>
      </c>
      <c r="E39" s="51">
        <v>0</v>
      </c>
      <c r="F39" s="51">
        <v>127.8</v>
      </c>
      <c r="G39" s="51">
        <v>164.9</v>
      </c>
      <c r="H39" s="51">
        <v>74.5</v>
      </c>
      <c r="I39" s="51">
        <v>206.7</v>
      </c>
      <c r="J39" s="51">
        <v>209.6</v>
      </c>
      <c r="K39" s="51">
        <v>187.3</v>
      </c>
      <c r="L39" s="51">
        <v>42.5</v>
      </c>
      <c r="M39" s="51">
        <v>19.4</v>
      </c>
      <c r="N39" s="446">
        <f t="shared" si="4"/>
        <v>1032.7</v>
      </c>
      <c r="O39" s="96">
        <f t="shared" si="5"/>
        <v>1.833186588465853</v>
      </c>
      <c r="P39" s="52">
        <f t="shared" si="6"/>
        <v>86.05833333333334</v>
      </c>
      <c r="Q39" s="53">
        <f t="shared" si="7"/>
        <v>2.829315068493151</v>
      </c>
      <c r="S39" s="89"/>
      <c r="T39" s="137"/>
      <c r="U39" s="137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136"/>
      <c r="AI39" s="135"/>
      <c r="AJ39" s="93"/>
      <c r="AK39" s="94"/>
    </row>
    <row r="40" spans="1:37" s="49" customFormat="1" ht="17.25">
      <c r="A40" s="50" t="s">
        <v>559</v>
      </c>
      <c r="B40" s="51">
        <v>0</v>
      </c>
      <c r="C40" s="51">
        <v>0</v>
      </c>
      <c r="D40" s="51">
        <v>10.3</v>
      </c>
      <c r="E40" s="51">
        <v>31.5</v>
      </c>
      <c r="F40" s="51">
        <v>139.5</v>
      </c>
      <c r="G40" s="51">
        <v>87.5</v>
      </c>
      <c r="H40" s="51">
        <v>166</v>
      </c>
      <c r="I40" s="51">
        <v>195</v>
      </c>
      <c r="J40" s="51">
        <v>159.5</v>
      </c>
      <c r="K40" s="51">
        <v>139</v>
      </c>
      <c r="L40" s="51">
        <v>81</v>
      </c>
      <c r="M40" s="51">
        <v>22</v>
      </c>
      <c r="N40" s="152">
        <f t="shared" si="4"/>
        <v>1031.3</v>
      </c>
      <c r="O40" s="96">
        <f t="shared" si="5"/>
        <v>1.8307013931294995</v>
      </c>
      <c r="P40" s="52">
        <f t="shared" si="6"/>
        <v>85.94166666666666</v>
      </c>
      <c r="Q40" s="53">
        <f t="shared" si="7"/>
        <v>2.8254794520547946</v>
      </c>
      <c r="S40" s="89"/>
      <c r="T40" s="90"/>
      <c r="U40" s="90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136"/>
      <c r="AI40" s="135"/>
      <c r="AJ40" s="93"/>
      <c r="AK40" s="94"/>
    </row>
    <row r="41" spans="1:37" s="49" customFormat="1" ht="17.25">
      <c r="A41" s="50" t="s">
        <v>551</v>
      </c>
      <c r="B41" s="51">
        <v>0</v>
      </c>
      <c r="C41" s="51">
        <v>0</v>
      </c>
      <c r="D41" s="51">
        <v>8</v>
      </c>
      <c r="E41" s="51">
        <v>18.5</v>
      </c>
      <c r="F41" s="51">
        <v>146.5</v>
      </c>
      <c r="G41" s="51">
        <v>148.4</v>
      </c>
      <c r="H41" s="51">
        <v>77.5</v>
      </c>
      <c r="I41" s="51">
        <v>250</v>
      </c>
      <c r="J41" s="51">
        <v>156.5</v>
      </c>
      <c r="K41" s="51">
        <v>151.5</v>
      </c>
      <c r="L41" s="51">
        <v>31.5</v>
      </c>
      <c r="M41" s="51">
        <v>31</v>
      </c>
      <c r="N41" s="152">
        <f t="shared" si="4"/>
        <v>1019.4</v>
      </c>
      <c r="O41" s="96">
        <f t="shared" si="5"/>
        <v>1.8095772327704953</v>
      </c>
      <c r="P41" s="52">
        <f t="shared" si="6"/>
        <v>84.95</v>
      </c>
      <c r="Q41" s="53">
        <f t="shared" si="7"/>
        <v>2.792876712328767</v>
      </c>
      <c r="S41" s="89"/>
      <c r="T41" s="137"/>
      <c r="U41" s="137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2"/>
      <c r="AI41" s="135"/>
      <c r="AJ41" s="93"/>
      <c r="AK41" s="94"/>
    </row>
    <row r="42" spans="1:37" s="49" customFormat="1" ht="17.25">
      <c r="A42" s="50" t="s">
        <v>96</v>
      </c>
      <c r="B42" s="51">
        <v>0</v>
      </c>
      <c r="C42" s="51">
        <v>1</v>
      </c>
      <c r="D42" s="51">
        <v>6</v>
      </c>
      <c r="E42" s="51">
        <v>47</v>
      </c>
      <c r="F42" s="51">
        <v>35.5</v>
      </c>
      <c r="G42" s="51">
        <v>61</v>
      </c>
      <c r="H42" s="51">
        <v>85</v>
      </c>
      <c r="I42" s="51">
        <v>159.5</v>
      </c>
      <c r="J42" s="51">
        <v>234</v>
      </c>
      <c r="K42" s="51">
        <v>311.3</v>
      </c>
      <c r="L42" s="51">
        <v>66.5</v>
      </c>
      <c r="M42" s="51">
        <v>12.5</v>
      </c>
      <c r="N42" s="152">
        <f t="shared" si="4"/>
        <v>1019.3</v>
      </c>
      <c r="O42" s="96">
        <f t="shared" si="5"/>
        <v>1.8093997188178987</v>
      </c>
      <c r="P42" s="52">
        <f t="shared" si="6"/>
        <v>84.94166666666666</v>
      </c>
      <c r="Q42" s="53">
        <f t="shared" si="7"/>
        <v>2.792602739726027</v>
      </c>
      <c r="S42" s="89"/>
      <c r="T42" s="137"/>
      <c r="U42" s="137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2"/>
      <c r="AI42" s="135"/>
      <c r="AJ42" s="93"/>
      <c r="AK42" s="94"/>
    </row>
    <row r="43" spans="1:37" s="49" customFormat="1" ht="17.25">
      <c r="A43" s="55" t="s">
        <v>76</v>
      </c>
      <c r="B43" s="51">
        <v>0</v>
      </c>
      <c r="C43" s="51">
        <v>21</v>
      </c>
      <c r="D43" s="51">
        <v>25</v>
      </c>
      <c r="E43" s="51">
        <v>85.5</v>
      </c>
      <c r="F43" s="51">
        <v>164.5</v>
      </c>
      <c r="G43" s="51">
        <v>93.5</v>
      </c>
      <c r="H43" s="51">
        <v>115.2</v>
      </c>
      <c r="I43" s="51">
        <v>184</v>
      </c>
      <c r="J43" s="51">
        <v>178.5</v>
      </c>
      <c r="K43" s="51">
        <v>94</v>
      </c>
      <c r="L43" s="51">
        <v>45.5</v>
      </c>
      <c r="M43" s="51">
        <v>12</v>
      </c>
      <c r="N43" s="152">
        <f t="shared" si="4"/>
        <v>1018.7</v>
      </c>
      <c r="O43" s="96">
        <f t="shared" si="5"/>
        <v>1.8083346351023186</v>
      </c>
      <c r="P43" s="52">
        <f t="shared" si="6"/>
        <v>84.89166666666667</v>
      </c>
      <c r="Q43" s="53">
        <f t="shared" si="7"/>
        <v>2.7909589041095892</v>
      </c>
      <c r="S43" s="89"/>
      <c r="T43" s="137"/>
      <c r="U43" s="137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2"/>
      <c r="AI43" s="135"/>
      <c r="AJ43" s="93"/>
      <c r="AK43" s="94"/>
    </row>
    <row r="44" spans="1:37" s="49" customFormat="1" ht="17.25">
      <c r="A44" s="55" t="s">
        <v>550</v>
      </c>
      <c r="B44" s="51">
        <v>0</v>
      </c>
      <c r="C44" s="51">
        <v>6</v>
      </c>
      <c r="D44" s="51">
        <v>48</v>
      </c>
      <c r="E44" s="51">
        <v>5.5</v>
      </c>
      <c r="F44" s="51">
        <v>98</v>
      </c>
      <c r="G44" s="51">
        <v>143</v>
      </c>
      <c r="H44" s="51">
        <v>49</v>
      </c>
      <c r="I44" s="51">
        <v>210.5</v>
      </c>
      <c r="J44" s="51">
        <v>243</v>
      </c>
      <c r="K44" s="51">
        <v>169.5</v>
      </c>
      <c r="L44" s="51">
        <v>13.5</v>
      </c>
      <c r="M44" s="51">
        <v>18</v>
      </c>
      <c r="N44" s="446">
        <f t="shared" si="4"/>
        <v>1004</v>
      </c>
      <c r="O44" s="96">
        <f t="shared" si="5"/>
        <v>1.7822400840706076</v>
      </c>
      <c r="P44" s="52">
        <f t="shared" si="6"/>
        <v>83.66666666666667</v>
      </c>
      <c r="Q44" s="53">
        <f t="shared" si="7"/>
        <v>2.750684931506849</v>
      </c>
      <c r="S44" s="89"/>
      <c r="T44" s="137"/>
      <c r="U44" s="137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136"/>
      <c r="AI44" s="135"/>
      <c r="AJ44" s="93"/>
      <c r="AK44" s="94"/>
    </row>
    <row r="45" spans="1:37" s="49" customFormat="1" ht="17.25">
      <c r="A45" s="55" t="s">
        <v>553</v>
      </c>
      <c r="B45" s="51">
        <v>0</v>
      </c>
      <c r="C45" s="51">
        <v>1.5</v>
      </c>
      <c r="D45" s="51">
        <v>45.5</v>
      </c>
      <c r="E45" s="51">
        <v>3.5</v>
      </c>
      <c r="F45" s="51">
        <v>94</v>
      </c>
      <c r="G45" s="51">
        <v>128</v>
      </c>
      <c r="H45" s="51">
        <v>61</v>
      </c>
      <c r="I45" s="51">
        <v>184</v>
      </c>
      <c r="J45" s="51">
        <v>231</v>
      </c>
      <c r="K45" s="51">
        <v>192.5</v>
      </c>
      <c r="L45" s="51">
        <v>10.5</v>
      </c>
      <c r="M45" s="51">
        <v>36</v>
      </c>
      <c r="N45" s="446">
        <f t="shared" si="4"/>
        <v>987.5</v>
      </c>
      <c r="O45" s="96">
        <f t="shared" si="5"/>
        <v>1.7529502818921563</v>
      </c>
      <c r="P45" s="52">
        <f t="shared" si="6"/>
        <v>82.29166666666667</v>
      </c>
      <c r="Q45" s="53">
        <f t="shared" si="7"/>
        <v>2.7054794520547945</v>
      </c>
      <c r="S45" s="89"/>
      <c r="T45" s="137"/>
      <c r="U45" s="137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136"/>
      <c r="AI45" s="135"/>
      <c r="AJ45" s="93"/>
      <c r="AK45" s="94"/>
    </row>
    <row r="46" spans="1:37" s="49" customFormat="1" ht="17.25">
      <c r="A46" s="55" t="s">
        <v>538</v>
      </c>
      <c r="B46" s="51">
        <v>0</v>
      </c>
      <c r="C46" s="51">
        <v>0</v>
      </c>
      <c r="D46" s="51">
        <v>46</v>
      </c>
      <c r="E46" s="51">
        <v>24</v>
      </c>
      <c r="F46" s="51">
        <v>122.5</v>
      </c>
      <c r="G46" s="51">
        <v>116.5</v>
      </c>
      <c r="H46" s="51">
        <v>65</v>
      </c>
      <c r="I46" s="51">
        <v>150</v>
      </c>
      <c r="J46" s="51">
        <v>149</v>
      </c>
      <c r="K46" s="51">
        <v>255</v>
      </c>
      <c r="L46" s="51">
        <v>39</v>
      </c>
      <c r="M46" s="51">
        <v>18</v>
      </c>
      <c r="N46" s="152">
        <f t="shared" si="4"/>
        <v>985</v>
      </c>
      <c r="O46" s="96">
        <f t="shared" si="5"/>
        <v>1.7485124330772395</v>
      </c>
      <c r="P46" s="52">
        <f t="shared" si="6"/>
        <v>82.08333333333333</v>
      </c>
      <c r="Q46" s="53">
        <f t="shared" si="7"/>
        <v>2.6986301369863015</v>
      </c>
      <c r="S46" s="89"/>
      <c r="T46" s="137"/>
      <c r="U46" s="137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136"/>
      <c r="AI46" s="135"/>
      <c r="AJ46" s="93"/>
      <c r="AK46" s="94"/>
    </row>
    <row r="47" spans="1:37" s="49" customFormat="1" ht="17.25">
      <c r="A47" s="55" t="s">
        <v>535</v>
      </c>
      <c r="B47" s="51">
        <v>0</v>
      </c>
      <c r="C47" s="51">
        <v>0.5</v>
      </c>
      <c r="D47" s="51">
        <v>31</v>
      </c>
      <c r="E47" s="51">
        <v>18.5</v>
      </c>
      <c r="F47" s="51">
        <v>119.5</v>
      </c>
      <c r="G47" s="51">
        <v>123</v>
      </c>
      <c r="H47" s="51">
        <v>50.5</v>
      </c>
      <c r="I47" s="51">
        <v>164.5</v>
      </c>
      <c r="J47" s="51">
        <v>213</v>
      </c>
      <c r="K47" s="51">
        <v>197.5</v>
      </c>
      <c r="L47" s="51">
        <v>28.5</v>
      </c>
      <c r="M47" s="51">
        <v>26.5</v>
      </c>
      <c r="N47" s="446">
        <f t="shared" si="4"/>
        <v>973</v>
      </c>
      <c r="O47" s="96">
        <f t="shared" si="5"/>
        <v>1.7272107587656387</v>
      </c>
      <c r="P47" s="52">
        <f t="shared" si="6"/>
        <v>81.08333333333333</v>
      </c>
      <c r="Q47" s="53">
        <f t="shared" si="7"/>
        <v>2.665753424657534</v>
      </c>
      <c r="S47" s="89"/>
      <c r="T47" s="90"/>
      <c r="U47" s="90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136"/>
      <c r="AI47" s="135"/>
      <c r="AJ47" s="93"/>
      <c r="AK47" s="94"/>
    </row>
    <row r="48" spans="1:37" s="49" customFormat="1" ht="17.25">
      <c r="A48" s="55" t="s">
        <v>132</v>
      </c>
      <c r="B48" s="51">
        <v>0</v>
      </c>
      <c r="C48" s="51">
        <v>4</v>
      </c>
      <c r="D48" s="51">
        <v>18</v>
      </c>
      <c r="E48" s="51">
        <v>21</v>
      </c>
      <c r="F48" s="51">
        <v>132</v>
      </c>
      <c r="G48" s="51">
        <v>98.5</v>
      </c>
      <c r="H48" s="51">
        <v>137</v>
      </c>
      <c r="I48" s="51">
        <v>174.5</v>
      </c>
      <c r="J48" s="51">
        <v>139.5</v>
      </c>
      <c r="K48" s="51">
        <v>186.5</v>
      </c>
      <c r="L48" s="51">
        <v>27</v>
      </c>
      <c r="M48" s="51">
        <v>25</v>
      </c>
      <c r="N48" s="446">
        <f t="shared" si="4"/>
        <v>963</v>
      </c>
      <c r="O48" s="96">
        <f t="shared" si="5"/>
        <v>1.7094593635059712</v>
      </c>
      <c r="P48" s="52">
        <f t="shared" si="6"/>
        <v>80.25</v>
      </c>
      <c r="Q48" s="53">
        <f t="shared" si="7"/>
        <v>2.638356164383562</v>
      </c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</row>
    <row r="49" spans="1:17" s="49" customFormat="1" ht="17.25">
      <c r="A49" s="50" t="s">
        <v>548</v>
      </c>
      <c r="B49" s="51">
        <v>0</v>
      </c>
      <c r="C49" s="51">
        <v>1</v>
      </c>
      <c r="D49" s="51">
        <v>11</v>
      </c>
      <c r="E49" s="51">
        <v>4.5</v>
      </c>
      <c r="F49" s="51">
        <v>90</v>
      </c>
      <c r="G49" s="51">
        <v>55</v>
      </c>
      <c r="H49" s="51">
        <v>106.5</v>
      </c>
      <c r="I49" s="51">
        <v>148.5</v>
      </c>
      <c r="J49" s="51">
        <v>209.4</v>
      </c>
      <c r="K49" s="51">
        <v>259.5</v>
      </c>
      <c r="L49" s="51">
        <v>50.5</v>
      </c>
      <c r="M49" s="51">
        <v>22</v>
      </c>
      <c r="N49" s="152">
        <f t="shared" si="4"/>
        <v>957.9</v>
      </c>
      <c r="O49" s="96">
        <f t="shared" si="5"/>
        <v>1.7004061519235407</v>
      </c>
      <c r="P49" s="52">
        <f t="shared" si="6"/>
        <v>79.825</v>
      </c>
      <c r="Q49" s="53">
        <f t="shared" si="7"/>
        <v>2.6243835616438353</v>
      </c>
    </row>
    <row r="50" spans="1:17" s="49" customFormat="1" ht="17.25">
      <c r="A50" s="55" t="s">
        <v>560</v>
      </c>
      <c r="B50" s="51">
        <v>0</v>
      </c>
      <c r="C50" s="51">
        <v>38</v>
      </c>
      <c r="D50" s="51">
        <v>23.5</v>
      </c>
      <c r="E50" s="51">
        <v>78</v>
      </c>
      <c r="F50" s="51">
        <v>152</v>
      </c>
      <c r="G50" s="51">
        <v>102.5</v>
      </c>
      <c r="H50" s="51">
        <v>121.5</v>
      </c>
      <c r="I50" s="51">
        <v>103.2</v>
      </c>
      <c r="J50" s="51">
        <v>178</v>
      </c>
      <c r="K50" s="51">
        <v>84.5</v>
      </c>
      <c r="L50" s="51">
        <v>59.5</v>
      </c>
      <c r="M50" s="51">
        <v>10</v>
      </c>
      <c r="N50" s="152">
        <f t="shared" si="4"/>
        <v>950.7</v>
      </c>
      <c r="O50" s="96">
        <f t="shared" si="5"/>
        <v>1.6876251473365802</v>
      </c>
      <c r="P50" s="52">
        <f t="shared" si="6"/>
        <v>79.22500000000001</v>
      </c>
      <c r="Q50" s="53">
        <f t="shared" si="7"/>
        <v>2.6046575342465754</v>
      </c>
    </row>
    <row r="51" spans="1:17" s="49" customFormat="1" ht="17.25">
      <c r="A51" s="55" t="s">
        <v>546</v>
      </c>
      <c r="B51" s="51">
        <v>0</v>
      </c>
      <c r="C51" s="51">
        <v>0.5</v>
      </c>
      <c r="D51" s="51">
        <v>15</v>
      </c>
      <c r="E51" s="51">
        <v>23.5</v>
      </c>
      <c r="F51" s="51">
        <v>99</v>
      </c>
      <c r="G51" s="51">
        <v>87</v>
      </c>
      <c r="H51" s="51">
        <v>74</v>
      </c>
      <c r="I51" s="51">
        <v>191</v>
      </c>
      <c r="J51" s="51">
        <v>162.5</v>
      </c>
      <c r="K51" s="51">
        <v>209</v>
      </c>
      <c r="L51" s="51">
        <v>29</v>
      </c>
      <c r="M51" s="51">
        <v>37.5</v>
      </c>
      <c r="N51" s="446">
        <f t="shared" si="4"/>
        <v>928</v>
      </c>
      <c r="O51" s="96">
        <f t="shared" si="5"/>
        <v>1.6473294800971352</v>
      </c>
      <c r="P51" s="52">
        <f t="shared" si="6"/>
        <v>77.33333333333333</v>
      </c>
      <c r="Q51" s="53">
        <f t="shared" si="7"/>
        <v>2.5424657534246577</v>
      </c>
    </row>
    <row r="52" spans="1:17" s="49" customFormat="1" ht="17.25">
      <c r="A52" s="182" t="s">
        <v>552</v>
      </c>
      <c r="B52" s="56">
        <v>0</v>
      </c>
      <c r="C52" s="56">
        <v>1.5</v>
      </c>
      <c r="D52" s="56">
        <v>18.5</v>
      </c>
      <c r="E52" s="56">
        <v>13.5</v>
      </c>
      <c r="F52" s="56">
        <v>93.5</v>
      </c>
      <c r="G52" s="56">
        <v>56</v>
      </c>
      <c r="H52" s="56">
        <v>103</v>
      </c>
      <c r="I52" s="56">
        <v>147</v>
      </c>
      <c r="J52" s="56">
        <v>165</v>
      </c>
      <c r="K52" s="56">
        <v>150</v>
      </c>
      <c r="L52" s="56">
        <v>46.5</v>
      </c>
      <c r="M52" s="56">
        <v>25</v>
      </c>
      <c r="N52" s="153">
        <f>SUM(B52:M52)</f>
        <v>819.5</v>
      </c>
      <c r="O52" s="97">
        <f t="shared" si="5"/>
        <v>1.4547268415297439</v>
      </c>
      <c r="P52" s="57">
        <f t="shared" si="6"/>
        <v>68.29166666666667</v>
      </c>
      <c r="Q52" s="53">
        <f t="shared" si="7"/>
        <v>2.245205479452055</v>
      </c>
    </row>
    <row r="53" spans="1:17" s="49" customFormat="1" ht="18.75">
      <c r="A53" s="536" t="s">
        <v>982</v>
      </c>
      <c r="B53" s="58">
        <f aca="true" t="shared" si="8" ref="B53:M53">SUM(B3:B52)</f>
        <v>0</v>
      </c>
      <c r="C53" s="58">
        <f t="shared" si="8"/>
        <v>125.6</v>
      </c>
      <c r="D53" s="58">
        <f t="shared" si="8"/>
        <v>965.6999999999999</v>
      </c>
      <c r="E53" s="58">
        <f t="shared" si="8"/>
        <v>1267.9</v>
      </c>
      <c r="F53" s="58">
        <f t="shared" si="8"/>
        <v>6270.500000000001</v>
      </c>
      <c r="G53" s="58">
        <f t="shared" si="8"/>
        <v>6296.799999999999</v>
      </c>
      <c r="H53" s="58">
        <f t="shared" si="8"/>
        <v>6113.499999999999</v>
      </c>
      <c r="I53" s="58">
        <f t="shared" si="8"/>
        <v>10900.300000000001</v>
      </c>
      <c r="J53" s="58">
        <f t="shared" si="8"/>
        <v>10171.8</v>
      </c>
      <c r="K53" s="58">
        <f t="shared" si="8"/>
        <v>10349.9</v>
      </c>
      <c r="L53" s="58">
        <f t="shared" si="8"/>
        <v>2575.3</v>
      </c>
      <c r="M53" s="58">
        <f t="shared" si="8"/>
        <v>1296.2999999999997</v>
      </c>
      <c r="N53" s="154">
        <f>SUM(B53:M53)</f>
        <v>56333.60000000001</v>
      </c>
      <c r="O53" s="98">
        <f>SUM(O3:O52)</f>
        <v>99.99999999999997</v>
      </c>
      <c r="P53" s="59"/>
      <c r="Q53" s="60"/>
    </row>
    <row r="54" spans="1:17" s="49" customFormat="1" ht="18.75">
      <c r="A54" s="538" t="s">
        <v>530</v>
      </c>
      <c r="B54" s="61">
        <f>B53*100/$N$53</f>
        <v>0</v>
      </c>
      <c r="C54" s="61">
        <f>C53*100/$N$53</f>
        <v>0.2229575244614226</v>
      </c>
      <c r="D54" s="61">
        <f>D53*100/$N$53</f>
        <v>1.7142522402260814</v>
      </c>
      <c r="E54" s="61">
        <f aca="true" t="shared" si="9" ref="E54:M54">E53*100/$N$53</f>
        <v>2.2506994049732305</v>
      </c>
      <c r="F54" s="61">
        <f t="shared" si="9"/>
        <v>11.131012397574448</v>
      </c>
      <c r="G54" s="61">
        <f t="shared" si="9"/>
        <v>11.17769856710737</v>
      </c>
      <c r="H54" s="61">
        <f t="shared" si="9"/>
        <v>10.852315491997667</v>
      </c>
      <c r="I54" s="61">
        <f t="shared" si="9"/>
        <v>19.34955337489526</v>
      </c>
      <c r="J54" s="61">
        <f t="shared" si="9"/>
        <v>18.05636423022849</v>
      </c>
      <c r="K54" s="61">
        <f t="shared" si="9"/>
        <v>18.372516579803168</v>
      </c>
      <c r="L54" s="61">
        <f t="shared" si="9"/>
        <v>4.571516821222147</v>
      </c>
      <c r="M54" s="61">
        <f t="shared" si="9"/>
        <v>2.3011133675106854</v>
      </c>
      <c r="N54" s="155">
        <f t="shared" si="4"/>
        <v>99.99999999999999</v>
      </c>
      <c r="O54" s="62"/>
      <c r="P54" s="63"/>
      <c r="Q54" s="62"/>
    </row>
    <row r="55" spans="1:17" s="49" customFormat="1" ht="20.25" customHeight="1">
      <c r="A55" s="370" t="s">
        <v>217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8"/>
      <c r="O55" s="68"/>
      <c r="P55" s="69"/>
      <c r="Q55" s="68"/>
    </row>
    <row r="56" ht="5.25" customHeight="1"/>
    <row r="57" spans="19:37" s="49" customFormat="1" ht="17.25">
      <c r="S57" s="89"/>
      <c r="T57" s="90"/>
      <c r="U57" s="90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2"/>
      <c r="AI57" s="135"/>
      <c r="AJ57" s="93"/>
      <c r="AK57" s="94"/>
    </row>
    <row r="58" spans="19:37" s="49" customFormat="1" ht="17.25">
      <c r="S58" s="89"/>
      <c r="T58" s="137"/>
      <c r="U58" s="137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2"/>
      <c r="AI58" s="135"/>
      <c r="AJ58" s="93"/>
      <c r="AK58" s="94"/>
    </row>
    <row r="59" spans="2:37" ht="17.25"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S59" s="89"/>
      <c r="T59" s="90"/>
      <c r="U59" s="90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136"/>
      <c r="AI59" s="135"/>
      <c r="AJ59" s="93"/>
      <c r="AK59" s="94"/>
    </row>
    <row r="60" spans="2:37" ht="17.25"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S60" s="89"/>
      <c r="T60" s="137"/>
      <c r="U60" s="137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2"/>
      <c r="AI60" s="135"/>
      <c r="AJ60" s="93"/>
      <c r="AK60" s="94"/>
    </row>
    <row r="61" spans="2:37" ht="17.25"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S61" s="89"/>
      <c r="T61" s="90"/>
      <c r="U61" s="90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2"/>
      <c r="AI61" s="135"/>
      <c r="AJ61" s="93"/>
      <c r="AK61" s="94"/>
    </row>
    <row r="63" spans="1:17" s="66" customFormat="1" ht="13.5">
      <c r="A63" s="42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5"/>
      <c r="O63" s="65"/>
      <c r="Q63" s="65"/>
    </row>
  </sheetData>
  <sheetProtection/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"/>
  <sheetViews>
    <sheetView view="pageBreakPreview" zoomScale="120" zoomScaleSheetLayoutView="120" zoomScalePageLayoutView="0" workbookViewId="0" topLeftCell="A1">
      <selection activeCell="G3" sqref="G3"/>
    </sheetView>
  </sheetViews>
  <sheetFormatPr defaultColWidth="9.140625" defaultRowHeight="23.25"/>
  <cols>
    <col min="1" max="1" width="17.7109375" style="0" customWidth="1"/>
    <col min="2" max="2" width="13.8515625" style="0" customWidth="1"/>
    <col min="3" max="3" width="11.7109375" style="0" customWidth="1"/>
    <col min="4" max="4" width="15.00390625" style="0" customWidth="1"/>
  </cols>
  <sheetData>
    <row r="1" spans="1:15" ht="23.25">
      <c r="A1" s="481" t="s">
        <v>951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</row>
    <row r="2" spans="1:8" ht="23.25">
      <c r="A2" s="485" t="s">
        <v>619</v>
      </c>
      <c r="B2" s="485">
        <v>2554</v>
      </c>
      <c r="C2" s="485">
        <v>2555</v>
      </c>
      <c r="D2" s="485">
        <v>2556</v>
      </c>
      <c r="E2" s="485">
        <v>2557</v>
      </c>
      <c r="F2" s="1"/>
      <c r="G2" s="1"/>
      <c r="H2" s="1"/>
    </row>
    <row r="3" spans="1:8" ht="23.25">
      <c r="A3" s="482" t="s">
        <v>954</v>
      </c>
      <c r="B3" s="483">
        <v>31.5</v>
      </c>
      <c r="C3" s="483">
        <v>2167.7</v>
      </c>
      <c r="D3" s="483">
        <v>1610.2999999999997</v>
      </c>
      <c r="E3" s="483">
        <v>0</v>
      </c>
      <c r="F3" s="1"/>
      <c r="G3" s="1"/>
      <c r="H3" s="1"/>
    </row>
    <row r="4" spans="1:8" ht="23.25">
      <c r="A4" s="482" t="s">
        <v>955</v>
      </c>
      <c r="B4" s="483">
        <v>1867.1</v>
      </c>
      <c r="C4" s="483">
        <v>932.7</v>
      </c>
      <c r="D4" s="483">
        <v>204.9</v>
      </c>
      <c r="E4" s="483">
        <v>125.6</v>
      </c>
      <c r="F4" s="1"/>
      <c r="G4" s="1"/>
      <c r="H4" s="1"/>
    </row>
    <row r="5" spans="1:8" ht="23.25">
      <c r="A5" s="482" t="s">
        <v>956</v>
      </c>
      <c r="B5" s="483">
        <v>6835.8</v>
      </c>
      <c r="C5" s="483">
        <v>1594.4</v>
      </c>
      <c r="D5" s="483">
        <v>1795.9</v>
      </c>
      <c r="E5" s="483">
        <v>965.6999999999999</v>
      </c>
      <c r="F5" s="1"/>
      <c r="G5" s="1"/>
      <c r="H5" s="1"/>
    </row>
    <row r="6" spans="1:8" ht="23.25">
      <c r="A6" s="482" t="s">
        <v>957</v>
      </c>
      <c r="B6" s="483">
        <v>6833.1</v>
      </c>
      <c r="C6" s="483">
        <v>2595.7</v>
      </c>
      <c r="D6" s="483">
        <v>3218.2999999999997</v>
      </c>
      <c r="E6" s="483">
        <v>1267.9</v>
      </c>
      <c r="F6" s="1"/>
      <c r="G6" s="1"/>
      <c r="H6" s="1"/>
    </row>
    <row r="7" spans="1:8" ht="23.25">
      <c r="A7" s="482" t="s">
        <v>958</v>
      </c>
      <c r="B7" s="483">
        <v>12306.400000000001</v>
      </c>
      <c r="C7" s="483">
        <v>5449.2</v>
      </c>
      <c r="D7" s="483">
        <v>5577</v>
      </c>
      <c r="E7" s="483">
        <v>6270.500000000001</v>
      </c>
      <c r="F7" s="1"/>
      <c r="G7" s="1"/>
      <c r="H7" s="1"/>
    </row>
    <row r="8" spans="1:8" ht="23.25">
      <c r="A8" s="482" t="s">
        <v>959</v>
      </c>
      <c r="B8" s="483">
        <v>9829.200000000003</v>
      </c>
      <c r="C8" s="483">
        <v>6170.900000000001</v>
      </c>
      <c r="D8" s="483">
        <v>10347.3</v>
      </c>
      <c r="E8" s="483">
        <v>6296.799999999999</v>
      </c>
      <c r="F8" s="1"/>
      <c r="G8" s="1"/>
      <c r="H8" s="1"/>
    </row>
    <row r="9" spans="1:8" ht="23.25">
      <c r="A9" s="482" t="s">
        <v>960</v>
      </c>
      <c r="B9" s="483">
        <v>14434</v>
      </c>
      <c r="C9" s="483">
        <v>8831.3</v>
      </c>
      <c r="D9" s="483">
        <v>7110.6</v>
      </c>
      <c r="E9" s="483">
        <v>6113.499999999999</v>
      </c>
      <c r="F9" s="1"/>
      <c r="G9" s="1"/>
      <c r="H9" s="1"/>
    </row>
    <row r="10" spans="1:8" ht="23.25">
      <c r="A10" s="482" t="s">
        <v>961</v>
      </c>
      <c r="B10" s="483">
        <v>14640.2</v>
      </c>
      <c r="C10" s="483">
        <v>9521.8</v>
      </c>
      <c r="D10" s="483">
        <v>11410.699999999999</v>
      </c>
      <c r="E10" s="483">
        <v>10900.300000000001</v>
      </c>
      <c r="F10" s="1"/>
      <c r="G10" s="1"/>
      <c r="H10" s="1"/>
    </row>
    <row r="11" spans="1:8" ht="23.25">
      <c r="A11" s="482" t="s">
        <v>962</v>
      </c>
      <c r="B11" s="483">
        <v>13326.9</v>
      </c>
      <c r="C11" s="483">
        <v>27436.800000000003</v>
      </c>
      <c r="D11" s="483">
        <v>15611</v>
      </c>
      <c r="E11" s="483">
        <v>10171.8</v>
      </c>
      <c r="F11" s="1"/>
      <c r="G11" s="1"/>
      <c r="H11" s="1"/>
    </row>
    <row r="12" spans="1:8" ht="23.25">
      <c r="A12" s="482" t="s">
        <v>963</v>
      </c>
      <c r="B12" s="483">
        <v>16875.100000000002</v>
      </c>
      <c r="C12" s="483">
        <v>11849.800000000001</v>
      </c>
      <c r="D12" s="483">
        <v>15704.5</v>
      </c>
      <c r="E12" s="483">
        <v>10349.9</v>
      </c>
      <c r="F12" s="1"/>
      <c r="G12" s="1"/>
      <c r="H12" s="1"/>
    </row>
    <row r="13" spans="1:8" ht="23.25">
      <c r="A13" s="482" t="s">
        <v>964</v>
      </c>
      <c r="B13" s="483">
        <v>94</v>
      </c>
      <c r="C13" s="483">
        <v>5301.099999999999</v>
      </c>
      <c r="D13" s="483">
        <v>3464.3</v>
      </c>
      <c r="E13" s="483">
        <v>2575.3</v>
      </c>
      <c r="F13" s="1"/>
      <c r="G13" s="1"/>
      <c r="H13" s="1"/>
    </row>
    <row r="14" spans="1:8" ht="23.25">
      <c r="A14" s="482" t="s">
        <v>965</v>
      </c>
      <c r="B14" s="483">
        <v>29.2</v>
      </c>
      <c r="C14" s="483">
        <v>612.8000000000001</v>
      </c>
      <c r="D14" s="483">
        <v>103</v>
      </c>
      <c r="E14" s="483">
        <v>1296.2999999999997</v>
      </c>
      <c r="F14" s="1"/>
      <c r="G14" s="1"/>
      <c r="H14" s="1"/>
    </row>
    <row r="15" spans="1:8" ht="23.25">
      <c r="A15" s="484" t="s">
        <v>441</v>
      </c>
      <c r="B15" s="486">
        <f>SUM(B3:B14)</f>
        <v>97102.5</v>
      </c>
      <c r="C15" s="486">
        <f>SUM(C3:C14)</f>
        <v>82464.20000000001</v>
      </c>
      <c r="D15" s="486">
        <f>SUM(D3:D14)</f>
        <v>76157.8</v>
      </c>
      <c r="E15" s="486">
        <f>SUM(E3:E14)</f>
        <v>56333.60000000001</v>
      </c>
      <c r="F15" s="1"/>
      <c r="G15" s="1"/>
      <c r="H15" s="1"/>
    </row>
    <row r="16" spans="1:5" ht="23.25">
      <c r="A16" s="370" t="s">
        <v>217</v>
      </c>
      <c r="B16" s="480"/>
      <c r="C16" s="480"/>
      <c r="D16" s="480"/>
      <c r="E16" s="48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16"/>
  <sheetViews>
    <sheetView zoomScalePageLayoutView="0" workbookViewId="0" topLeftCell="A1">
      <selection activeCell="F11" sqref="F11"/>
    </sheetView>
  </sheetViews>
  <sheetFormatPr defaultColWidth="9.140625" defaultRowHeight="23.25"/>
  <cols>
    <col min="1" max="1" width="23.00390625" style="0" customWidth="1"/>
    <col min="2" max="2" width="21.28125" style="0" customWidth="1"/>
    <col min="3" max="3" width="20.57421875" style="0" customWidth="1"/>
    <col min="4" max="4" width="27.28125" style="0" bestFit="1" customWidth="1"/>
    <col min="5" max="5" width="28.57421875" style="0" bestFit="1" customWidth="1"/>
    <col min="6" max="6" width="10.7109375" style="0" customWidth="1"/>
    <col min="7" max="7" width="22.28125" style="0" customWidth="1"/>
    <col min="8" max="8" width="19.28125" style="0" customWidth="1"/>
  </cols>
  <sheetData>
    <row r="1" spans="1:8" ht="23.25">
      <c r="A1" s="481" t="s">
        <v>952</v>
      </c>
      <c r="B1" s="481"/>
      <c r="C1" s="481"/>
      <c r="D1" s="481"/>
      <c r="E1" s="481"/>
      <c r="F1" s="481"/>
      <c r="G1" s="481"/>
      <c r="H1" s="481"/>
    </row>
    <row r="2" spans="1:8" ht="23.25">
      <c r="A2" s="485" t="s">
        <v>619</v>
      </c>
      <c r="B2" s="484" t="s">
        <v>983</v>
      </c>
      <c r="C2" s="484" t="s">
        <v>984</v>
      </c>
      <c r="D2" s="485" t="s">
        <v>987</v>
      </c>
      <c r="E2" s="485" t="s">
        <v>988</v>
      </c>
      <c r="F2" s="484" t="s">
        <v>441</v>
      </c>
      <c r="G2" s="484" t="s">
        <v>985</v>
      </c>
      <c r="H2" s="484" t="s">
        <v>986</v>
      </c>
    </row>
    <row r="3" spans="1:8" ht="23.25">
      <c r="A3" s="482" t="s">
        <v>954</v>
      </c>
      <c r="B3" s="487">
        <v>3</v>
      </c>
      <c r="C3" s="487">
        <v>4</v>
      </c>
      <c r="D3" s="487">
        <v>4</v>
      </c>
      <c r="E3" s="487">
        <v>2</v>
      </c>
      <c r="F3" s="487">
        <f>SUM(D3:E3)</f>
        <v>6</v>
      </c>
      <c r="G3" s="488" t="s">
        <v>446</v>
      </c>
      <c r="H3" s="487" t="s">
        <v>446</v>
      </c>
    </row>
    <row r="4" spans="1:8" ht="23.25">
      <c r="A4" s="482" t="s">
        <v>955</v>
      </c>
      <c r="B4" s="487">
        <v>2</v>
      </c>
      <c r="C4" s="487">
        <v>2</v>
      </c>
      <c r="D4" s="487">
        <v>2</v>
      </c>
      <c r="E4" s="487" t="s">
        <v>446</v>
      </c>
      <c r="F4" s="487">
        <f aca="true" t="shared" si="0" ref="F4:F14">SUM(D4:E4)</f>
        <v>2</v>
      </c>
      <c r="G4" s="488" t="s">
        <v>446</v>
      </c>
      <c r="H4" s="487" t="s">
        <v>446</v>
      </c>
    </row>
    <row r="5" spans="1:8" ht="23.25">
      <c r="A5" s="482" t="s">
        <v>956</v>
      </c>
      <c r="B5" s="487">
        <v>5</v>
      </c>
      <c r="C5" s="487">
        <v>5</v>
      </c>
      <c r="D5" s="487">
        <v>5</v>
      </c>
      <c r="E5" s="487">
        <v>2</v>
      </c>
      <c r="F5" s="487">
        <f t="shared" si="0"/>
        <v>7</v>
      </c>
      <c r="G5" s="488">
        <v>1</v>
      </c>
      <c r="H5" s="487">
        <v>3</v>
      </c>
    </row>
    <row r="6" spans="1:8" ht="23.25">
      <c r="A6" s="482" t="s">
        <v>957</v>
      </c>
      <c r="B6" s="487">
        <v>16</v>
      </c>
      <c r="C6" s="487">
        <v>16</v>
      </c>
      <c r="D6" s="487">
        <v>24</v>
      </c>
      <c r="E6" s="487">
        <v>7</v>
      </c>
      <c r="F6" s="487">
        <f t="shared" si="0"/>
        <v>31</v>
      </c>
      <c r="G6" s="488">
        <v>2</v>
      </c>
      <c r="H6" s="487">
        <v>4</v>
      </c>
    </row>
    <row r="7" spans="1:8" ht="23.25">
      <c r="A7" s="482" t="s">
        <v>958</v>
      </c>
      <c r="B7" s="487">
        <v>26</v>
      </c>
      <c r="C7" s="487">
        <v>40</v>
      </c>
      <c r="D7" s="487">
        <v>33</v>
      </c>
      <c r="E7" s="487">
        <v>16</v>
      </c>
      <c r="F7" s="487">
        <f t="shared" si="0"/>
        <v>49</v>
      </c>
      <c r="G7" s="488">
        <v>5</v>
      </c>
      <c r="H7" s="487">
        <v>18</v>
      </c>
    </row>
    <row r="8" spans="1:8" ht="23.25">
      <c r="A8" s="482" t="s">
        <v>959</v>
      </c>
      <c r="B8" s="487">
        <v>26</v>
      </c>
      <c r="C8" s="487">
        <v>29</v>
      </c>
      <c r="D8" s="487">
        <v>26</v>
      </c>
      <c r="E8" s="487">
        <v>21</v>
      </c>
      <c r="F8" s="487">
        <f t="shared" si="0"/>
        <v>47</v>
      </c>
      <c r="G8" s="488">
        <v>3</v>
      </c>
      <c r="H8" s="487">
        <v>25</v>
      </c>
    </row>
    <row r="9" spans="1:8" ht="23.25">
      <c r="A9" s="482" t="s">
        <v>960</v>
      </c>
      <c r="B9" s="487">
        <v>22</v>
      </c>
      <c r="C9" s="487">
        <v>26</v>
      </c>
      <c r="D9" s="487">
        <v>22</v>
      </c>
      <c r="E9" s="487">
        <v>22</v>
      </c>
      <c r="F9" s="487">
        <f t="shared" si="0"/>
        <v>44</v>
      </c>
      <c r="G9" s="488">
        <v>8</v>
      </c>
      <c r="H9" s="487">
        <v>17</v>
      </c>
    </row>
    <row r="10" spans="1:8" ht="23.25">
      <c r="A10" s="482" t="s">
        <v>961</v>
      </c>
      <c r="B10" s="487">
        <v>31</v>
      </c>
      <c r="C10" s="487">
        <v>52</v>
      </c>
      <c r="D10" s="487">
        <v>55</v>
      </c>
      <c r="E10" s="487">
        <v>32</v>
      </c>
      <c r="F10" s="487">
        <f t="shared" si="0"/>
        <v>87</v>
      </c>
      <c r="G10" s="488">
        <v>10</v>
      </c>
      <c r="H10" s="487">
        <v>34</v>
      </c>
    </row>
    <row r="11" spans="1:8" ht="23.25">
      <c r="A11" s="482" t="s">
        <v>962</v>
      </c>
      <c r="B11" s="487">
        <v>20</v>
      </c>
      <c r="C11" s="487">
        <v>38</v>
      </c>
      <c r="D11" s="487">
        <v>29</v>
      </c>
      <c r="E11" s="487">
        <v>26</v>
      </c>
      <c r="F11" s="487">
        <f t="shared" si="0"/>
        <v>55</v>
      </c>
      <c r="G11" s="488">
        <v>11</v>
      </c>
      <c r="H11" s="487">
        <v>47</v>
      </c>
    </row>
    <row r="12" spans="1:8" ht="23.25">
      <c r="A12" s="482" t="s">
        <v>963</v>
      </c>
      <c r="B12" s="487">
        <v>22</v>
      </c>
      <c r="C12" s="487">
        <v>38</v>
      </c>
      <c r="D12" s="487">
        <v>50</v>
      </c>
      <c r="E12" s="487">
        <v>42</v>
      </c>
      <c r="F12" s="487">
        <f t="shared" si="0"/>
        <v>92</v>
      </c>
      <c r="G12" s="488">
        <v>11</v>
      </c>
      <c r="H12" s="487">
        <v>42</v>
      </c>
    </row>
    <row r="13" spans="1:8" ht="23.25">
      <c r="A13" s="482" t="s">
        <v>964</v>
      </c>
      <c r="B13" s="487">
        <v>11</v>
      </c>
      <c r="C13" s="487">
        <v>17</v>
      </c>
      <c r="D13" s="487">
        <v>15</v>
      </c>
      <c r="E13" s="487">
        <v>16</v>
      </c>
      <c r="F13" s="487">
        <f t="shared" si="0"/>
        <v>31</v>
      </c>
      <c r="G13" s="488">
        <v>2</v>
      </c>
      <c r="H13" s="487">
        <v>5</v>
      </c>
    </row>
    <row r="14" spans="1:8" ht="23.25">
      <c r="A14" s="482" t="s">
        <v>965</v>
      </c>
      <c r="B14" s="487">
        <v>8</v>
      </c>
      <c r="C14" s="487">
        <v>8</v>
      </c>
      <c r="D14" s="487">
        <v>6</v>
      </c>
      <c r="E14" s="487">
        <v>2</v>
      </c>
      <c r="F14" s="490">
        <f t="shared" si="0"/>
        <v>8</v>
      </c>
      <c r="G14" s="488">
        <v>2</v>
      </c>
      <c r="H14" s="487">
        <v>2</v>
      </c>
    </row>
    <row r="15" spans="1:8" ht="23.25">
      <c r="A15" s="484" t="s">
        <v>441</v>
      </c>
      <c r="B15" s="489">
        <f>SUM(B3:B14)</f>
        <v>192</v>
      </c>
      <c r="C15" s="489">
        <f>SUM(C3:C14)</f>
        <v>275</v>
      </c>
      <c r="D15" s="489">
        <f>SUM(D3:D14)</f>
        <v>271</v>
      </c>
      <c r="E15" s="489">
        <f>SUM(E3:E14)</f>
        <v>188</v>
      </c>
      <c r="F15" s="489">
        <f>SUM(F3:F14)</f>
        <v>459</v>
      </c>
      <c r="G15" s="489">
        <f>SUM(G3:G14)</f>
        <v>55</v>
      </c>
      <c r="H15" s="489">
        <f>SUM(H3:H14)</f>
        <v>197</v>
      </c>
    </row>
    <row r="16" ht="23.25">
      <c r="A16" s="370" t="s">
        <v>953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D30"/>
  <sheetViews>
    <sheetView zoomScalePageLayoutView="0" workbookViewId="0" topLeftCell="A10">
      <selection activeCell="A1" sqref="A1:A16384"/>
    </sheetView>
  </sheetViews>
  <sheetFormatPr defaultColWidth="9.140625" defaultRowHeight="18.75" customHeight="1"/>
  <cols>
    <col min="1" max="1" width="37.7109375" style="3" customWidth="1"/>
    <col min="2" max="2" width="23.421875" style="3" customWidth="1"/>
    <col min="3" max="3" width="50.28125" style="3" customWidth="1"/>
    <col min="4" max="4" width="35.7109375" style="3" customWidth="1"/>
    <col min="5" max="16384" width="9.140625" style="3" customWidth="1"/>
  </cols>
  <sheetData>
    <row r="1" spans="1:4" s="2" customFormat="1" ht="25.5" customHeight="1">
      <c r="A1" s="539" t="s">
        <v>885</v>
      </c>
      <c r="B1" s="539"/>
      <c r="C1" s="539"/>
      <c r="D1" s="539"/>
    </row>
    <row r="2" spans="1:4" s="5" customFormat="1" ht="18" customHeight="1">
      <c r="A2" s="4" t="s">
        <v>465</v>
      </c>
      <c r="B2" s="4" t="s">
        <v>989</v>
      </c>
      <c r="C2" s="540" t="s">
        <v>466</v>
      </c>
      <c r="D2" s="540" t="s">
        <v>467</v>
      </c>
    </row>
    <row r="3" spans="1:4" s="114" customFormat="1" ht="16.5" customHeight="1">
      <c r="A3" s="450" t="s">
        <v>182</v>
      </c>
      <c r="B3" s="190">
        <v>5000000</v>
      </c>
      <c r="C3" s="189" t="s">
        <v>591</v>
      </c>
      <c r="D3" s="189" t="s">
        <v>183</v>
      </c>
    </row>
    <row r="4" spans="1:4" s="114" customFormat="1" ht="16.5" customHeight="1">
      <c r="A4" s="117" t="s">
        <v>184</v>
      </c>
      <c r="B4" s="174">
        <v>261600</v>
      </c>
      <c r="C4" s="115" t="s">
        <v>185</v>
      </c>
      <c r="D4" s="115" t="s">
        <v>183</v>
      </c>
    </row>
    <row r="5" spans="1:4" s="114" customFormat="1" ht="16.5" customHeight="1">
      <c r="A5" s="191" t="s">
        <v>186</v>
      </c>
      <c r="B5" s="174">
        <v>10875</v>
      </c>
      <c r="C5" s="176" t="s">
        <v>187</v>
      </c>
      <c r="D5" s="115" t="s">
        <v>183</v>
      </c>
    </row>
    <row r="6" spans="1:4" s="114" customFormat="1" ht="16.5" customHeight="1">
      <c r="A6" s="117" t="s">
        <v>188</v>
      </c>
      <c r="B6" s="116">
        <v>48000</v>
      </c>
      <c r="C6" s="115" t="s">
        <v>601</v>
      </c>
      <c r="D6" s="115" t="s">
        <v>183</v>
      </c>
    </row>
    <row r="7" spans="1:4" s="114" customFormat="1" ht="16.5" customHeight="1">
      <c r="A7" s="117" t="s">
        <v>189</v>
      </c>
      <c r="B7" s="116">
        <v>81000</v>
      </c>
      <c r="C7" s="115" t="s">
        <v>190</v>
      </c>
      <c r="D7" s="115" t="s">
        <v>183</v>
      </c>
    </row>
    <row r="8" spans="1:4" s="114" customFormat="1" ht="16.5" customHeight="1">
      <c r="A8" s="191" t="s">
        <v>493</v>
      </c>
      <c r="B8" s="174">
        <v>148000</v>
      </c>
      <c r="C8" s="115" t="s">
        <v>811</v>
      </c>
      <c r="D8" s="115" t="s">
        <v>183</v>
      </c>
    </row>
    <row r="9" spans="1:4" s="114" customFormat="1" ht="16.5" customHeight="1">
      <c r="A9" s="191" t="s">
        <v>603</v>
      </c>
      <c r="B9" s="174">
        <v>107000</v>
      </c>
      <c r="C9" s="176" t="s">
        <v>579</v>
      </c>
      <c r="D9" s="115" t="s">
        <v>183</v>
      </c>
    </row>
    <row r="10" spans="1:4" s="114" customFormat="1" ht="16.5" customHeight="1">
      <c r="A10" s="117" t="s">
        <v>191</v>
      </c>
      <c r="B10" s="116">
        <v>5500</v>
      </c>
      <c r="C10" s="115" t="s">
        <v>190</v>
      </c>
      <c r="D10" s="115" t="s">
        <v>183</v>
      </c>
    </row>
    <row r="11" spans="1:4" s="114" customFormat="1" ht="16.5" customHeight="1">
      <c r="A11" s="117" t="s">
        <v>592</v>
      </c>
      <c r="B11" s="116">
        <v>8400</v>
      </c>
      <c r="C11" s="115" t="s">
        <v>192</v>
      </c>
      <c r="D11" s="115" t="s">
        <v>183</v>
      </c>
    </row>
    <row r="12" spans="1:4" s="114" customFormat="1" ht="16.5" customHeight="1">
      <c r="A12" s="117" t="s">
        <v>193</v>
      </c>
      <c r="B12" s="116">
        <v>44080</v>
      </c>
      <c r="C12" s="115" t="s">
        <v>194</v>
      </c>
      <c r="D12" s="115" t="s">
        <v>183</v>
      </c>
    </row>
    <row r="13" spans="1:4" s="114" customFormat="1" ht="16.5" customHeight="1">
      <c r="A13" s="117" t="s">
        <v>605</v>
      </c>
      <c r="B13" s="116">
        <v>180000</v>
      </c>
      <c r="C13" s="115" t="s">
        <v>606</v>
      </c>
      <c r="D13" s="115" t="s">
        <v>183</v>
      </c>
    </row>
    <row r="14" spans="1:4" s="114" customFormat="1" ht="16.5" customHeight="1">
      <c r="A14" s="117" t="s">
        <v>195</v>
      </c>
      <c r="B14" s="116">
        <v>6000000</v>
      </c>
      <c r="C14" s="115" t="s">
        <v>196</v>
      </c>
      <c r="D14" s="115" t="s">
        <v>197</v>
      </c>
    </row>
    <row r="15" spans="1:4" s="114" customFormat="1" ht="16.5" customHeight="1">
      <c r="A15" s="117" t="s">
        <v>198</v>
      </c>
      <c r="B15" s="173"/>
      <c r="C15" s="115" t="s">
        <v>199</v>
      </c>
      <c r="D15" s="175"/>
    </row>
    <row r="16" spans="1:4" s="114" customFormat="1" ht="16.5" customHeight="1">
      <c r="A16" s="191" t="s">
        <v>200</v>
      </c>
      <c r="B16" s="116">
        <v>200000</v>
      </c>
      <c r="C16" s="176" t="s">
        <v>607</v>
      </c>
      <c r="D16" s="115" t="s">
        <v>90</v>
      </c>
    </row>
    <row r="17" spans="1:4" s="114" customFormat="1" ht="16.5" customHeight="1">
      <c r="A17" s="191" t="s">
        <v>201</v>
      </c>
      <c r="B17" s="116">
        <v>94000</v>
      </c>
      <c r="C17" s="176" t="s">
        <v>202</v>
      </c>
      <c r="D17" s="115" t="s">
        <v>203</v>
      </c>
    </row>
    <row r="18" spans="1:4" s="114" customFormat="1" ht="16.5" customHeight="1">
      <c r="A18" s="117" t="s">
        <v>204</v>
      </c>
      <c r="B18" s="116">
        <v>288000</v>
      </c>
      <c r="C18" s="115" t="s">
        <v>205</v>
      </c>
      <c r="D18" s="115" t="s">
        <v>203</v>
      </c>
    </row>
    <row r="19" spans="1:4" s="5" customFormat="1" ht="16.5" customHeight="1">
      <c r="A19" s="117" t="s">
        <v>206</v>
      </c>
      <c r="B19" s="116">
        <v>68000</v>
      </c>
      <c r="C19" s="191" t="s">
        <v>588</v>
      </c>
      <c r="D19" s="115" t="s">
        <v>207</v>
      </c>
    </row>
    <row r="20" spans="1:4" s="5" customFormat="1" ht="16.5" customHeight="1">
      <c r="A20" s="117" t="s">
        <v>583</v>
      </c>
      <c r="B20" s="116">
        <v>9300</v>
      </c>
      <c r="C20" s="115" t="s">
        <v>587</v>
      </c>
      <c r="D20" s="115" t="s">
        <v>71</v>
      </c>
    </row>
    <row r="21" spans="1:4" s="114" customFormat="1" ht="16.5" customHeight="1">
      <c r="A21" s="117" t="s">
        <v>208</v>
      </c>
      <c r="B21" s="116">
        <v>12800</v>
      </c>
      <c r="C21" s="115" t="s">
        <v>602</v>
      </c>
      <c r="D21" s="115" t="s">
        <v>209</v>
      </c>
    </row>
    <row r="22" spans="1:4" s="114" customFormat="1" ht="16.5" customHeight="1">
      <c r="A22" s="117" t="s">
        <v>210</v>
      </c>
      <c r="B22" s="116">
        <v>3500</v>
      </c>
      <c r="C22" s="176" t="s">
        <v>593</v>
      </c>
      <c r="D22" s="115" t="s">
        <v>211</v>
      </c>
    </row>
    <row r="23" spans="1:4" s="114" customFormat="1" ht="16.5" customHeight="1">
      <c r="A23" s="117" t="s">
        <v>212</v>
      </c>
      <c r="B23" s="116">
        <v>78000</v>
      </c>
      <c r="C23" s="176" t="s">
        <v>604</v>
      </c>
      <c r="D23" s="115" t="s">
        <v>812</v>
      </c>
    </row>
    <row r="24" spans="1:4" s="114" customFormat="1" ht="16.5" customHeight="1">
      <c r="A24" s="117" t="s">
        <v>213</v>
      </c>
      <c r="B24" s="116">
        <v>228000</v>
      </c>
      <c r="C24" s="115" t="s">
        <v>214</v>
      </c>
      <c r="D24" s="115" t="s">
        <v>126</v>
      </c>
    </row>
    <row r="25" spans="1:4" s="114" customFormat="1" ht="16.5" customHeight="1">
      <c r="A25" s="117" t="s">
        <v>580</v>
      </c>
      <c r="B25" s="116">
        <v>76800</v>
      </c>
      <c r="C25" s="115" t="s">
        <v>584</v>
      </c>
      <c r="D25" s="115" t="s">
        <v>126</v>
      </c>
    </row>
    <row r="26" spans="1:4" s="114" customFormat="1" ht="16.5" customHeight="1">
      <c r="A26" s="117" t="s">
        <v>581</v>
      </c>
      <c r="B26" s="116">
        <v>26000</v>
      </c>
      <c r="C26" s="115" t="s">
        <v>585</v>
      </c>
      <c r="D26" s="115" t="s">
        <v>126</v>
      </c>
    </row>
    <row r="27" spans="1:4" s="114" customFormat="1" ht="16.5" customHeight="1">
      <c r="A27" s="117" t="s">
        <v>582</v>
      </c>
      <c r="B27" s="116">
        <v>26700</v>
      </c>
      <c r="C27" s="115" t="s">
        <v>586</v>
      </c>
      <c r="D27" s="115" t="s">
        <v>126</v>
      </c>
    </row>
    <row r="28" spans="1:4" s="114" customFormat="1" ht="16.5" customHeight="1">
      <c r="A28" s="117" t="s">
        <v>215</v>
      </c>
      <c r="B28" s="193">
        <v>40000</v>
      </c>
      <c r="C28" s="192" t="s">
        <v>216</v>
      </c>
      <c r="D28" s="192" t="s">
        <v>126</v>
      </c>
    </row>
    <row r="29" spans="1:2" s="6" customFormat="1" ht="18" customHeight="1">
      <c r="A29" s="541" t="s">
        <v>441</v>
      </c>
      <c r="B29" s="128">
        <f>SUM(B3:B28)</f>
        <v>13045555</v>
      </c>
    </row>
    <row r="30" s="7" customFormat="1" ht="18.75">
      <c r="A30" s="195" t="s">
        <v>217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T336"/>
  <sheetViews>
    <sheetView view="pageBreakPreview" zoomScaleNormal="120" zoomScaleSheetLayoutView="100" zoomScalePageLayoutView="0" workbookViewId="0" topLeftCell="A1">
      <selection activeCell="S293" sqref="S293"/>
    </sheetView>
  </sheetViews>
  <sheetFormatPr defaultColWidth="9.140625" defaultRowHeight="19.5" customHeight="1"/>
  <cols>
    <col min="1" max="1" width="17.28125" style="132" customWidth="1"/>
    <col min="2" max="2" width="33.00390625" style="9" bestFit="1" customWidth="1"/>
    <col min="3" max="3" width="7.7109375" style="13" bestFit="1" customWidth="1"/>
    <col min="4" max="4" width="3.140625" style="13" bestFit="1" customWidth="1"/>
    <col min="5" max="5" width="7.57421875" style="13" bestFit="1" customWidth="1"/>
    <col min="6" max="6" width="7.8515625" style="13" bestFit="1" customWidth="1"/>
    <col min="7" max="7" width="8.421875" style="316" bestFit="1" customWidth="1"/>
    <col min="8" max="8" width="8.57421875" style="317" bestFit="1" customWidth="1"/>
    <col min="9" max="9" width="7.00390625" style="314" bestFit="1" customWidth="1"/>
    <col min="10" max="10" width="8.421875" style="318" bestFit="1" customWidth="1"/>
    <col min="11" max="11" width="9.28125" style="316" bestFit="1" customWidth="1"/>
    <col min="12" max="12" width="8.28125" style="317" bestFit="1" customWidth="1"/>
    <col min="13" max="13" width="8.28125" style="315" bestFit="1" customWidth="1"/>
    <col min="14" max="14" width="7.140625" style="319" bestFit="1" customWidth="1"/>
    <col min="15" max="15" width="13.421875" style="316" bestFit="1" customWidth="1"/>
    <col min="16" max="17" width="5.28125" style="13" customWidth="1"/>
    <col min="18" max="18" width="9.28125" style="13" bestFit="1" customWidth="1"/>
    <col min="19" max="19" width="8.8515625" style="13" customWidth="1"/>
    <col min="20" max="20" width="9.140625" style="8" customWidth="1"/>
    <col min="21" max="16384" width="9.140625" style="9" customWidth="1"/>
  </cols>
  <sheetData>
    <row r="1" spans="1:19" ht="19.5" customHeight="1">
      <c r="A1" s="546" t="s">
        <v>891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11"/>
      <c r="Q1" s="10"/>
      <c r="R1" s="10"/>
      <c r="S1" s="12"/>
    </row>
    <row r="2" spans="1:20" s="13" customFormat="1" ht="19.5" customHeight="1">
      <c r="A2" s="542" t="s">
        <v>443</v>
      </c>
      <c r="B2" s="543" t="s">
        <v>442</v>
      </c>
      <c r="C2" s="14" t="s">
        <v>990</v>
      </c>
      <c r="D2" s="544" t="s">
        <v>454</v>
      </c>
      <c r="E2" s="14" t="s">
        <v>991</v>
      </c>
      <c r="F2" s="15" t="s">
        <v>992</v>
      </c>
      <c r="G2" s="15" t="s">
        <v>995</v>
      </c>
      <c r="H2" s="15" t="s">
        <v>993</v>
      </c>
      <c r="I2" s="118" t="s">
        <v>996</v>
      </c>
      <c r="J2" s="15" t="s">
        <v>994</v>
      </c>
      <c r="K2" s="15" t="s">
        <v>997</v>
      </c>
      <c r="L2" s="16" t="s">
        <v>1000</v>
      </c>
      <c r="M2" s="14" t="s">
        <v>999</v>
      </c>
      <c r="N2" s="15" t="s">
        <v>998</v>
      </c>
      <c r="O2" s="17" t="s">
        <v>1001</v>
      </c>
      <c r="T2" s="18"/>
    </row>
    <row r="3" spans="1:15" ht="19.5" customHeight="1">
      <c r="A3" s="28" t="s">
        <v>218</v>
      </c>
      <c r="B3" s="156" t="s">
        <v>642</v>
      </c>
      <c r="C3" s="20">
        <v>29.8</v>
      </c>
      <c r="D3" s="20">
        <v>7.2</v>
      </c>
      <c r="E3" s="20">
        <v>1</v>
      </c>
      <c r="F3" s="20">
        <v>0.2</v>
      </c>
      <c r="G3" s="20">
        <v>25.4</v>
      </c>
      <c r="H3" s="157">
        <v>109.5</v>
      </c>
      <c r="I3" s="20">
        <v>34.2</v>
      </c>
      <c r="J3" s="20">
        <v>10.9</v>
      </c>
      <c r="K3" s="20">
        <v>7.9</v>
      </c>
      <c r="L3" s="20">
        <v>0.2</v>
      </c>
      <c r="M3" s="20">
        <v>2.5</v>
      </c>
      <c r="N3" s="20">
        <v>1.1</v>
      </c>
      <c r="O3" s="122">
        <v>1.37E+17</v>
      </c>
    </row>
    <row r="4" spans="1:15" ht="19.5" customHeight="1">
      <c r="A4" s="24" t="s">
        <v>219</v>
      </c>
      <c r="B4" s="158" t="s">
        <v>220</v>
      </c>
      <c r="C4" s="21">
        <v>29.3</v>
      </c>
      <c r="D4" s="21">
        <v>7.5</v>
      </c>
      <c r="E4" s="21">
        <v>0.5</v>
      </c>
      <c r="F4" s="21">
        <v>2.5</v>
      </c>
      <c r="G4" s="21">
        <v>24.5</v>
      </c>
      <c r="H4" s="119">
        <v>93.3</v>
      </c>
      <c r="I4" s="21">
        <v>25.5</v>
      </c>
      <c r="J4" s="21">
        <v>23.7</v>
      </c>
      <c r="K4" s="21">
        <v>18.8</v>
      </c>
      <c r="L4" s="21">
        <v>0</v>
      </c>
      <c r="M4" s="21">
        <v>2.8</v>
      </c>
      <c r="N4" s="21">
        <v>1.3</v>
      </c>
      <c r="O4" s="123">
        <v>3940000000000</v>
      </c>
    </row>
    <row r="5" spans="1:15" ht="19.5" customHeight="1">
      <c r="A5" s="26"/>
      <c r="B5" s="159" t="s">
        <v>927</v>
      </c>
      <c r="C5" s="22">
        <v>29.3</v>
      </c>
      <c r="D5" s="22">
        <v>7.4</v>
      </c>
      <c r="E5" s="22">
        <v>1.5</v>
      </c>
      <c r="F5" s="22">
        <v>1.3</v>
      </c>
      <c r="G5" s="22">
        <v>18.1</v>
      </c>
      <c r="H5" s="121">
        <v>73.6</v>
      </c>
      <c r="I5" s="22">
        <v>21.3</v>
      </c>
      <c r="J5" s="22">
        <v>16.6</v>
      </c>
      <c r="K5" s="22">
        <v>13.4</v>
      </c>
      <c r="L5" s="22">
        <v>0.2</v>
      </c>
      <c r="M5" s="22">
        <v>2.7</v>
      </c>
      <c r="N5" s="22">
        <v>1.3</v>
      </c>
      <c r="O5" s="124">
        <v>9210000000000</v>
      </c>
    </row>
    <row r="6" spans="1:15" ht="19.5" customHeight="1">
      <c r="A6" s="25" t="s">
        <v>940</v>
      </c>
      <c r="B6" s="159" t="s">
        <v>643</v>
      </c>
      <c r="C6" s="22">
        <v>29</v>
      </c>
      <c r="D6" s="22">
        <v>7.2</v>
      </c>
      <c r="E6" s="22">
        <v>0.1</v>
      </c>
      <c r="F6" s="22">
        <v>3.1</v>
      </c>
      <c r="G6" s="22">
        <v>14.4</v>
      </c>
      <c r="H6" s="121">
        <v>56.5</v>
      </c>
      <c r="I6" s="22">
        <v>11.2</v>
      </c>
      <c r="J6" s="22">
        <v>13.7</v>
      </c>
      <c r="K6" s="22">
        <v>11.4</v>
      </c>
      <c r="L6" s="22">
        <v>0.1</v>
      </c>
      <c r="M6" s="22">
        <v>2.6</v>
      </c>
      <c r="N6" s="22">
        <v>1</v>
      </c>
      <c r="O6" s="124">
        <v>20900000000</v>
      </c>
    </row>
    <row r="7" spans="1:15" ht="19.5" customHeight="1">
      <c r="A7" s="24" t="s">
        <v>221</v>
      </c>
      <c r="B7" s="156" t="s">
        <v>222</v>
      </c>
      <c r="C7" s="20">
        <v>29.8</v>
      </c>
      <c r="D7" s="20">
        <v>7.2</v>
      </c>
      <c r="E7" s="20">
        <v>0.3</v>
      </c>
      <c r="F7" s="20">
        <v>0.4</v>
      </c>
      <c r="G7" s="20">
        <v>24.1</v>
      </c>
      <c r="H7" s="157">
        <v>90.1</v>
      </c>
      <c r="I7" s="20">
        <v>23.4</v>
      </c>
      <c r="J7" s="20">
        <v>12.9</v>
      </c>
      <c r="K7" s="20">
        <v>10.2</v>
      </c>
      <c r="L7" s="20">
        <v>0.1</v>
      </c>
      <c r="M7" s="20">
        <v>2.3</v>
      </c>
      <c r="N7" s="20">
        <v>1.6</v>
      </c>
      <c r="O7" s="122">
        <v>6100000000000000</v>
      </c>
    </row>
    <row r="8" spans="1:15" ht="19.5" customHeight="1">
      <c r="A8" s="24" t="s">
        <v>223</v>
      </c>
      <c r="B8" s="158" t="s">
        <v>830</v>
      </c>
      <c r="C8" s="21">
        <v>29.8</v>
      </c>
      <c r="D8" s="21">
        <v>7.5</v>
      </c>
      <c r="E8" s="21">
        <v>3</v>
      </c>
      <c r="F8" s="21">
        <v>0</v>
      </c>
      <c r="G8" s="21">
        <v>8.3</v>
      </c>
      <c r="H8" s="119">
        <v>62.5</v>
      </c>
      <c r="I8" s="21">
        <v>38.6</v>
      </c>
      <c r="J8" s="21">
        <v>2.7</v>
      </c>
      <c r="K8" s="21">
        <v>1</v>
      </c>
      <c r="L8" s="21">
        <v>0.1</v>
      </c>
      <c r="M8" s="21">
        <v>0.2</v>
      </c>
      <c r="N8" s="21">
        <v>1.7</v>
      </c>
      <c r="O8" s="123">
        <v>827000</v>
      </c>
    </row>
    <row r="9" spans="1:15" ht="19.5" customHeight="1">
      <c r="A9" s="25"/>
      <c r="B9" s="160" t="s">
        <v>929</v>
      </c>
      <c r="C9" s="27">
        <v>29.8</v>
      </c>
      <c r="D9" s="27">
        <v>7.5</v>
      </c>
      <c r="E9" s="27">
        <v>3</v>
      </c>
      <c r="F9" s="27">
        <v>0</v>
      </c>
      <c r="G9" s="27">
        <v>7.7</v>
      </c>
      <c r="H9" s="120">
        <v>54.3</v>
      </c>
      <c r="I9" s="27">
        <v>17.3</v>
      </c>
      <c r="J9" s="27">
        <v>2.5</v>
      </c>
      <c r="K9" s="27">
        <v>1.1</v>
      </c>
      <c r="L9" s="27">
        <v>0.2</v>
      </c>
      <c r="M9" s="27">
        <v>0.6</v>
      </c>
      <c r="N9" s="27">
        <v>1.8</v>
      </c>
      <c r="O9" s="125">
        <v>433000</v>
      </c>
    </row>
    <row r="10" spans="1:15" ht="19.5" customHeight="1">
      <c r="A10" s="26"/>
      <c r="B10" s="159" t="s">
        <v>224</v>
      </c>
      <c r="C10" s="22">
        <v>29.8</v>
      </c>
      <c r="D10" s="22">
        <v>7.5</v>
      </c>
      <c r="E10" s="22">
        <v>2.1</v>
      </c>
      <c r="F10" s="22">
        <v>0</v>
      </c>
      <c r="G10" s="22">
        <v>9.8</v>
      </c>
      <c r="H10" s="121">
        <v>65.1</v>
      </c>
      <c r="I10" s="22">
        <v>31.8</v>
      </c>
      <c r="J10" s="22">
        <v>2.8</v>
      </c>
      <c r="K10" s="22">
        <v>0.9</v>
      </c>
      <c r="L10" s="22">
        <v>0.1</v>
      </c>
      <c r="M10" s="22">
        <v>0.3</v>
      </c>
      <c r="N10" s="22">
        <v>1.7</v>
      </c>
      <c r="O10" s="124">
        <v>1610000</v>
      </c>
    </row>
    <row r="11" spans="1:15" ht="19.5" customHeight="1">
      <c r="A11" s="26" t="s">
        <v>225</v>
      </c>
      <c r="B11" s="156" t="s">
        <v>226</v>
      </c>
      <c r="C11" s="20">
        <v>29</v>
      </c>
      <c r="D11" s="20">
        <v>7.3</v>
      </c>
      <c r="E11" s="20">
        <v>1.5</v>
      </c>
      <c r="F11" s="20">
        <v>0</v>
      </c>
      <c r="G11" s="20">
        <v>11.8</v>
      </c>
      <c r="H11" s="157">
        <v>62.4</v>
      </c>
      <c r="I11" s="20">
        <v>20.2</v>
      </c>
      <c r="J11" s="20">
        <v>13</v>
      </c>
      <c r="K11" s="20">
        <v>9.1</v>
      </c>
      <c r="L11" s="20">
        <v>0.2</v>
      </c>
      <c r="M11" s="20">
        <v>2.3</v>
      </c>
      <c r="N11" s="20">
        <v>1</v>
      </c>
      <c r="O11" s="122">
        <v>1620000000</v>
      </c>
    </row>
    <row r="12" spans="1:15" ht="19.5" customHeight="1">
      <c r="A12" s="28" t="s">
        <v>227</v>
      </c>
      <c r="B12" s="156" t="s">
        <v>644</v>
      </c>
      <c r="C12" s="20">
        <v>30.2</v>
      </c>
      <c r="D12" s="20">
        <v>7.5</v>
      </c>
      <c r="E12" s="20">
        <v>2.2</v>
      </c>
      <c r="F12" s="20">
        <v>0</v>
      </c>
      <c r="G12" s="20">
        <v>10.2</v>
      </c>
      <c r="H12" s="157">
        <v>49.2</v>
      </c>
      <c r="I12" s="20">
        <v>23.3</v>
      </c>
      <c r="J12" s="20">
        <v>2.4</v>
      </c>
      <c r="K12" s="20">
        <v>1</v>
      </c>
      <c r="L12" s="20">
        <v>0.1</v>
      </c>
      <c r="M12" s="20">
        <v>0.4</v>
      </c>
      <c r="N12" s="20">
        <v>1.6</v>
      </c>
      <c r="O12" s="122">
        <v>1610000</v>
      </c>
    </row>
    <row r="13" spans="1:15" ht="19.5" customHeight="1">
      <c r="A13" s="28" t="s">
        <v>228</v>
      </c>
      <c r="B13" s="156" t="s">
        <v>643</v>
      </c>
      <c r="C13" s="20">
        <v>29</v>
      </c>
      <c r="D13" s="20">
        <v>7.1</v>
      </c>
      <c r="E13" s="20">
        <v>0.9</v>
      </c>
      <c r="F13" s="20">
        <v>0.6</v>
      </c>
      <c r="G13" s="20">
        <v>10.7</v>
      </c>
      <c r="H13" s="157">
        <v>52.6</v>
      </c>
      <c r="I13" s="20">
        <v>17.4</v>
      </c>
      <c r="J13" s="20">
        <v>10.6</v>
      </c>
      <c r="K13" s="20">
        <v>6.6</v>
      </c>
      <c r="L13" s="20">
        <v>0.2</v>
      </c>
      <c r="M13" s="20">
        <v>2.3</v>
      </c>
      <c r="N13" s="20">
        <v>0.8</v>
      </c>
      <c r="O13" s="122">
        <v>1070000000</v>
      </c>
    </row>
    <row r="14" spans="1:15" ht="19.5" customHeight="1">
      <c r="A14" s="24" t="s">
        <v>229</v>
      </c>
      <c r="B14" s="158" t="s">
        <v>813</v>
      </c>
      <c r="C14" s="21">
        <v>29.3</v>
      </c>
      <c r="D14" s="21">
        <v>7.2</v>
      </c>
      <c r="E14" s="21">
        <v>3.1</v>
      </c>
      <c r="F14" s="21">
        <v>0</v>
      </c>
      <c r="G14" s="21">
        <v>6.6</v>
      </c>
      <c r="H14" s="119">
        <v>52.6</v>
      </c>
      <c r="I14" s="21">
        <v>23.8</v>
      </c>
      <c r="J14" s="21">
        <v>3.7</v>
      </c>
      <c r="K14" s="21">
        <v>1.6</v>
      </c>
      <c r="L14" s="21">
        <v>0.4</v>
      </c>
      <c r="M14" s="21">
        <v>2.8</v>
      </c>
      <c r="N14" s="21">
        <v>0.4</v>
      </c>
      <c r="O14" s="313">
        <v>207000000</v>
      </c>
    </row>
    <row r="15" spans="1:15" ht="19.5" customHeight="1">
      <c r="A15" s="25"/>
      <c r="B15" s="160" t="s">
        <v>230</v>
      </c>
      <c r="C15" s="27">
        <v>29.3</v>
      </c>
      <c r="D15" s="27">
        <v>7.3</v>
      </c>
      <c r="E15" s="27">
        <v>3.2</v>
      </c>
      <c r="F15" s="27">
        <v>0</v>
      </c>
      <c r="G15" s="27">
        <v>7</v>
      </c>
      <c r="H15" s="120">
        <v>56.7</v>
      </c>
      <c r="I15" s="27">
        <v>16.6</v>
      </c>
      <c r="J15" s="27">
        <v>4.6</v>
      </c>
      <c r="K15" s="27">
        <v>2.5</v>
      </c>
      <c r="L15" s="27">
        <v>0.4</v>
      </c>
      <c r="M15" s="27">
        <v>2.7</v>
      </c>
      <c r="N15" s="27">
        <v>0.4</v>
      </c>
      <c r="O15" s="125">
        <v>32100000</v>
      </c>
    </row>
    <row r="16" spans="1:15" ht="19.5" customHeight="1">
      <c r="A16" s="25"/>
      <c r="B16" s="160" t="s">
        <v>645</v>
      </c>
      <c r="C16" s="27">
        <v>29.3</v>
      </c>
      <c r="D16" s="27">
        <v>7.2</v>
      </c>
      <c r="E16" s="27">
        <v>1.5</v>
      </c>
      <c r="F16" s="27">
        <v>0.3</v>
      </c>
      <c r="G16" s="27">
        <v>9.8</v>
      </c>
      <c r="H16" s="120">
        <v>49.9</v>
      </c>
      <c r="I16" s="27">
        <v>16</v>
      </c>
      <c r="J16" s="27">
        <v>7</v>
      </c>
      <c r="K16" s="27">
        <v>2.6</v>
      </c>
      <c r="L16" s="27">
        <v>0.2</v>
      </c>
      <c r="M16" s="27">
        <v>1.9</v>
      </c>
      <c r="N16" s="27">
        <v>0.6</v>
      </c>
      <c r="O16" s="125">
        <v>9490000000</v>
      </c>
    </row>
    <row r="17" spans="1:15" ht="19.5" customHeight="1">
      <c r="A17" s="25"/>
      <c r="B17" s="160" t="s">
        <v>814</v>
      </c>
      <c r="C17" s="27">
        <v>29.3</v>
      </c>
      <c r="D17" s="27">
        <v>7.2</v>
      </c>
      <c r="E17" s="27">
        <v>1.7</v>
      </c>
      <c r="F17" s="27">
        <v>0.5</v>
      </c>
      <c r="G17" s="27">
        <v>9.4</v>
      </c>
      <c r="H17" s="120">
        <v>55.1</v>
      </c>
      <c r="I17" s="27">
        <v>19.3</v>
      </c>
      <c r="J17" s="27">
        <v>4.7</v>
      </c>
      <c r="K17" s="27">
        <v>2.8</v>
      </c>
      <c r="L17" s="27">
        <v>0.3</v>
      </c>
      <c r="M17" s="27">
        <v>2.6</v>
      </c>
      <c r="N17" s="27">
        <v>0.5</v>
      </c>
      <c r="O17" s="125">
        <v>53600000</v>
      </c>
    </row>
    <row r="18" spans="1:15" ht="19.5" customHeight="1">
      <c r="A18" s="26"/>
      <c r="B18" s="159" t="s">
        <v>928</v>
      </c>
      <c r="C18" s="22">
        <v>29.3</v>
      </c>
      <c r="D18" s="22">
        <v>7.3</v>
      </c>
      <c r="E18" s="22">
        <v>3.2</v>
      </c>
      <c r="F18" s="22">
        <v>0</v>
      </c>
      <c r="G18" s="22">
        <v>5.9</v>
      </c>
      <c r="H18" s="121">
        <v>45.3</v>
      </c>
      <c r="I18" s="22">
        <v>15.3</v>
      </c>
      <c r="J18" s="22">
        <v>4</v>
      </c>
      <c r="K18" s="22">
        <v>1.5</v>
      </c>
      <c r="L18" s="22">
        <v>0.4</v>
      </c>
      <c r="M18" s="22">
        <v>2.4</v>
      </c>
      <c r="N18" s="22">
        <v>0.4</v>
      </c>
      <c r="O18" s="124">
        <v>92000000000</v>
      </c>
    </row>
    <row r="19" spans="1:15" ht="19.5" customHeight="1">
      <c r="A19" s="24" t="s">
        <v>231</v>
      </c>
      <c r="B19" s="158" t="s">
        <v>892</v>
      </c>
      <c r="C19" s="21">
        <v>29.6</v>
      </c>
      <c r="D19" s="21">
        <v>7.3</v>
      </c>
      <c r="E19" s="21">
        <v>1.3</v>
      </c>
      <c r="F19" s="21">
        <v>1.5</v>
      </c>
      <c r="G19" s="21">
        <v>19.5</v>
      </c>
      <c r="H19" s="119">
        <v>82</v>
      </c>
      <c r="I19" s="21">
        <v>19.3</v>
      </c>
      <c r="J19" s="21">
        <v>16.8</v>
      </c>
      <c r="K19" s="21">
        <v>12.2</v>
      </c>
      <c r="L19" s="21">
        <v>0.1</v>
      </c>
      <c r="M19" s="21">
        <v>2.4</v>
      </c>
      <c r="N19" s="21">
        <v>1.1</v>
      </c>
      <c r="O19" s="123">
        <v>10600000000000</v>
      </c>
    </row>
    <row r="20" spans="1:15" ht="19.5" customHeight="1">
      <c r="A20" s="26"/>
      <c r="B20" s="160" t="s">
        <v>893</v>
      </c>
      <c r="C20" s="27">
        <v>29.8</v>
      </c>
      <c r="D20" s="27">
        <v>7.3</v>
      </c>
      <c r="E20" s="27">
        <v>0</v>
      </c>
      <c r="F20" s="27">
        <v>1</v>
      </c>
      <c r="G20" s="27">
        <v>18.9</v>
      </c>
      <c r="H20" s="120">
        <v>71.4</v>
      </c>
      <c r="I20" s="27">
        <v>14.8</v>
      </c>
      <c r="J20" s="27">
        <v>14.3</v>
      </c>
      <c r="K20" s="27">
        <v>11.8</v>
      </c>
      <c r="L20" s="27">
        <v>0.1</v>
      </c>
      <c r="M20" s="27">
        <v>2.4</v>
      </c>
      <c r="N20" s="27">
        <v>1.1</v>
      </c>
      <c r="O20" s="125">
        <v>14400000000000</v>
      </c>
    </row>
    <row r="21" spans="1:15" ht="19.5" customHeight="1">
      <c r="A21" s="28" t="s">
        <v>232</v>
      </c>
      <c r="B21" s="156" t="s">
        <v>894</v>
      </c>
      <c r="C21" s="20">
        <v>29.9</v>
      </c>
      <c r="D21" s="20">
        <v>7.1</v>
      </c>
      <c r="E21" s="20">
        <v>0</v>
      </c>
      <c r="F21" s="20">
        <v>1.3</v>
      </c>
      <c r="G21" s="20">
        <v>33.6</v>
      </c>
      <c r="H21" s="157">
        <v>99.1</v>
      </c>
      <c r="I21" s="20">
        <v>21.8</v>
      </c>
      <c r="J21" s="20">
        <v>20.2</v>
      </c>
      <c r="K21" s="20">
        <v>17.6</v>
      </c>
      <c r="L21" s="20">
        <v>0.1</v>
      </c>
      <c r="M21" s="20">
        <v>2.6</v>
      </c>
      <c r="N21" s="20">
        <v>1.3</v>
      </c>
      <c r="O21" s="122">
        <v>41300000000000000</v>
      </c>
    </row>
    <row r="22" spans="1:15" ht="19.5" customHeight="1">
      <c r="A22" s="24" t="s">
        <v>895</v>
      </c>
      <c r="B22" s="463" t="s">
        <v>657</v>
      </c>
      <c r="C22" s="183">
        <v>29.5</v>
      </c>
      <c r="D22" s="183">
        <v>7.3</v>
      </c>
      <c r="E22" s="183">
        <v>1.2</v>
      </c>
      <c r="F22" s="183">
        <v>1.8</v>
      </c>
      <c r="G22" s="186">
        <v>9.5</v>
      </c>
      <c r="H22" s="186">
        <v>43.3</v>
      </c>
      <c r="I22" s="186">
        <v>10.7</v>
      </c>
      <c r="J22" s="186">
        <v>8.5</v>
      </c>
      <c r="K22" s="186">
        <v>5.9</v>
      </c>
      <c r="L22" s="183">
        <v>0.1</v>
      </c>
      <c r="M22" s="183">
        <v>2</v>
      </c>
      <c r="N22" s="183">
        <v>0.7</v>
      </c>
      <c r="O22" s="465">
        <v>984000000000</v>
      </c>
    </row>
    <row r="23" spans="1:15" ht="19.5" customHeight="1">
      <c r="A23" s="26"/>
      <c r="B23" s="466" t="s">
        <v>658</v>
      </c>
      <c r="C23" s="184">
        <v>29.5</v>
      </c>
      <c r="D23" s="184">
        <v>7.2</v>
      </c>
      <c r="E23" s="184">
        <v>1.3</v>
      </c>
      <c r="F23" s="184">
        <v>0.1</v>
      </c>
      <c r="G23" s="188">
        <v>8.8</v>
      </c>
      <c r="H23" s="188">
        <v>57.6</v>
      </c>
      <c r="I23" s="188">
        <v>16.5</v>
      </c>
      <c r="J23" s="188">
        <v>6.8</v>
      </c>
      <c r="K23" s="188">
        <v>4.7</v>
      </c>
      <c r="L23" s="184">
        <v>0.2</v>
      </c>
      <c r="M23" s="184">
        <v>2.5</v>
      </c>
      <c r="N23" s="184">
        <v>0.7</v>
      </c>
      <c r="O23" s="462">
        <v>168000000</v>
      </c>
    </row>
    <row r="24" spans="1:15" ht="19.5" customHeight="1">
      <c r="A24" s="24" t="s">
        <v>233</v>
      </c>
      <c r="B24" s="158" t="s">
        <v>772</v>
      </c>
      <c r="C24" s="21">
        <v>29</v>
      </c>
      <c r="D24" s="21">
        <v>7.2</v>
      </c>
      <c r="E24" s="21">
        <v>2.3</v>
      </c>
      <c r="F24" s="21">
        <v>0.2</v>
      </c>
      <c r="G24" s="21">
        <v>9.9</v>
      </c>
      <c r="H24" s="119">
        <v>69.8</v>
      </c>
      <c r="I24" s="21">
        <v>20.3</v>
      </c>
      <c r="J24" s="21">
        <v>10.4</v>
      </c>
      <c r="K24" s="21">
        <v>7.9</v>
      </c>
      <c r="L24" s="21">
        <v>0.2</v>
      </c>
      <c r="M24" s="21">
        <v>2.1</v>
      </c>
      <c r="N24" s="21">
        <v>0.8</v>
      </c>
      <c r="O24" s="123">
        <v>41600000</v>
      </c>
    </row>
    <row r="25" spans="1:15" ht="19.5" customHeight="1">
      <c r="A25" s="26"/>
      <c r="B25" s="159" t="s">
        <v>234</v>
      </c>
      <c r="C25" s="22">
        <v>29.6</v>
      </c>
      <c r="D25" s="22">
        <v>7.2</v>
      </c>
      <c r="E25" s="22">
        <v>0.2</v>
      </c>
      <c r="F25" s="22">
        <v>1.6</v>
      </c>
      <c r="G25" s="22">
        <v>18</v>
      </c>
      <c r="H25" s="121">
        <v>59.3</v>
      </c>
      <c r="I25" s="22">
        <v>18.3</v>
      </c>
      <c r="J25" s="22">
        <v>12.3</v>
      </c>
      <c r="K25" s="22">
        <v>9.4</v>
      </c>
      <c r="L25" s="22">
        <v>0.1</v>
      </c>
      <c r="M25" s="22">
        <v>2</v>
      </c>
      <c r="N25" s="22">
        <v>1</v>
      </c>
      <c r="O25" s="124">
        <v>2330000000000</v>
      </c>
    </row>
    <row r="26" spans="1:15" ht="19.5" customHeight="1">
      <c r="A26" s="24" t="s">
        <v>235</v>
      </c>
      <c r="B26" s="158" t="s">
        <v>646</v>
      </c>
      <c r="C26" s="21">
        <v>30.1</v>
      </c>
      <c r="D26" s="21">
        <v>7.4</v>
      </c>
      <c r="E26" s="21">
        <v>1.8</v>
      </c>
      <c r="F26" s="21">
        <v>0</v>
      </c>
      <c r="G26" s="21">
        <v>10.7</v>
      </c>
      <c r="H26" s="119">
        <v>58.6</v>
      </c>
      <c r="I26" s="21">
        <v>20.3</v>
      </c>
      <c r="J26" s="21">
        <v>2.4</v>
      </c>
      <c r="K26" s="21">
        <v>1</v>
      </c>
      <c r="L26" s="21">
        <v>0.2</v>
      </c>
      <c r="M26" s="21">
        <v>0.5</v>
      </c>
      <c r="N26" s="21">
        <v>1.6</v>
      </c>
      <c r="O26" s="123">
        <v>1610000</v>
      </c>
    </row>
    <row r="27" spans="1:15" ht="19.5" customHeight="1">
      <c r="A27" s="26"/>
      <c r="B27" s="159" t="s">
        <v>647</v>
      </c>
      <c r="C27" s="22">
        <v>30</v>
      </c>
      <c r="D27" s="22">
        <v>7.4</v>
      </c>
      <c r="E27" s="22">
        <v>2.4</v>
      </c>
      <c r="F27" s="22">
        <v>0</v>
      </c>
      <c r="G27" s="22">
        <v>10.2</v>
      </c>
      <c r="H27" s="121">
        <v>56.5</v>
      </c>
      <c r="I27" s="22">
        <v>19.5</v>
      </c>
      <c r="J27" s="22">
        <v>2.6</v>
      </c>
      <c r="K27" s="22">
        <v>1</v>
      </c>
      <c r="L27" s="22">
        <v>0.1</v>
      </c>
      <c r="M27" s="22">
        <v>0.3</v>
      </c>
      <c r="N27" s="22">
        <v>1.5</v>
      </c>
      <c r="O27" s="124">
        <v>1420000</v>
      </c>
    </row>
    <row r="28" spans="1:15" ht="19.5" customHeight="1">
      <c r="A28" s="24" t="s">
        <v>236</v>
      </c>
      <c r="B28" s="158" t="s">
        <v>648</v>
      </c>
      <c r="C28" s="21">
        <v>29.3</v>
      </c>
      <c r="D28" s="21">
        <v>7.2</v>
      </c>
      <c r="E28" s="21">
        <v>1.6</v>
      </c>
      <c r="F28" s="21">
        <v>0.1</v>
      </c>
      <c r="G28" s="21">
        <v>10</v>
      </c>
      <c r="H28" s="119">
        <v>67.9</v>
      </c>
      <c r="I28" s="21">
        <v>29.2</v>
      </c>
      <c r="J28" s="21">
        <v>7</v>
      </c>
      <c r="K28" s="21">
        <v>4.1</v>
      </c>
      <c r="L28" s="21">
        <v>0.3</v>
      </c>
      <c r="M28" s="21">
        <v>2</v>
      </c>
      <c r="N28" s="21">
        <v>0.8</v>
      </c>
      <c r="O28" s="123">
        <v>18500000000</v>
      </c>
    </row>
    <row r="29" spans="1:15" ht="19.5" customHeight="1">
      <c r="A29" s="25"/>
      <c r="B29" s="160" t="s">
        <v>649</v>
      </c>
      <c r="C29" s="27">
        <v>29.3</v>
      </c>
      <c r="D29" s="27">
        <v>7.2</v>
      </c>
      <c r="E29" s="27">
        <v>0.4</v>
      </c>
      <c r="F29" s="27">
        <v>0.8</v>
      </c>
      <c r="G29" s="27">
        <v>14.3</v>
      </c>
      <c r="H29" s="120">
        <v>77</v>
      </c>
      <c r="I29" s="27">
        <v>26.7</v>
      </c>
      <c r="J29" s="27">
        <v>10.9</v>
      </c>
      <c r="K29" s="27">
        <v>7.6</v>
      </c>
      <c r="L29" s="27">
        <v>0.2</v>
      </c>
      <c r="M29" s="27">
        <v>2</v>
      </c>
      <c r="N29" s="27">
        <v>0.9</v>
      </c>
      <c r="O29" s="125">
        <v>967000000000000</v>
      </c>
    </row>
    <row r="30" spans="1:15" ht="19.5" customHeight="1">
      <c r="A30" s="25"/>
      <c r="B30" s="160" t="s">
        <v>650</v>
      </c>
      <c r="C30" s="27">
        <v>29.3</v>
      </c>
      <c r="D30" s="27">
        <v>7.2</v>
      </c>
      <c r="E30" s="27">
        <v>0.5</v>
      </c>
      <c r="F30" s="27">
        <v>0.8</v>
      </c>
      <c r="G30" s="27">
        <v>15</v>
      </c>
      <c r="H30" s="120">
        <v>74.4</v>
      </c>
      <c r="I30" s="27">
        <v>26.1</v>
      </c>
      <c r="J30" s="27">
        <v>11</v>
      </c>
      <c r="K30" s="27">
        <v>7.3</v>
      </c>
      <c r="L30" s="27">
        <v>0.2</v>
      </c>
      <c r="M30" s="27">
        <v>2</v>
      </c>
      <c r="N30" s="27">
        <v>1</v>
      </c>
      <c r="O30" s="125">
        <v>12500000000000</v>
      </c>
    </row>
    <row r="31" spans="1:15" ht="19.5" customHeight="1">
      <c r="A31" s="25"/>
      <c r="B31" s="160" t="s">
        <v>651</v>
      </c>
      <c r="C31" s="27">
        <v>29.3</v>
      </c>
      <c r="D31" s="27">
        <v>7.2</v>
      </c>
      <c r="E31" s="27">
        <v>0</v>
      </c>
      <c r="F31" s="27">
        <v>0.8</v>
      </c>
      <c r="G31" s="27">
        <v>25.1</v>
      </c>
      <c r="H31" s="120">
        <v>101.3</v>
      </c>
      <c r="I31" s="27">
        <v>21</v>
      </c>
      <c r="J31" s="27">
        <v>18.3</v>
      </c>
      <c r="K31" s="27">
        <v>14</v>
      </c>
      <c r="L31" s="27">
        <v>0.1</v>
      </c>
      <c r="M31" s="27">
        <v>2.4</v>
      </c>
      <c r="N31" s="27">
        <v>1.3</v>
      </c>
      <c r="O31" s="125">
        <v>49400000000000000</v>
      </c>
    </row>
    <row r="32" spans="1:15" ht="19.5" customHeight="1">
      <c r="A32" s="25"/>
      <c r="B32" s="160" t="s">
        <v>652</v>
      </c>
      <c r="C32" s="27">
        <v>29.3</v>
      </c>
      <c r="D32" s="27">
        <v>7.2</v>
      </c>
      <c r="E32" s="27">
        <v>0</v>
      </c>
      <c r="F32" s="27">
        <v>1.1</v>
      </c>
      <c r="G32" s="27">
        <v>35.2</v>
      </c>
      <c r="H32" s="120">
        <v>133.3</v>
      </c>
      <c r="I32" s="27">
        <v>33.3</v>
      </c>
      <c r="J32" s="27">
        <v>20.7</v>
      </c>
      <c r="K32" s="27">
        <v>15.3</v>
      </c>
      <c r="L32" s="27">
        <v>0</v>
      </c>
      <c r="M32" s="27">
        <v>2.7</v>
      </c>
      <c r="N32" s="27">
        <v>1.4</v>
      </c>
      <c r="O32" s="125">
        <v>9.73E+17</v>
      </c>
    </row>
    <row r="33" spans="1:15" ht="19.5" customHeight="1">
      <c r="A33" s="26"/>
      <c r="B33" s="159" t="s">
        <v>237</v>
      </c>
      <c r="C33" s="22">
        <v>29.3</v>
      </c>
      <c r="D33" s="22">
        <v>7.2</v>
      </c>
      <c r="E33" s="22">
        <v>1.8</v>
      </c>
      <c r="F33" s="22">
        <v>0.1</v>
      </c>
      <c r="G33" s="22">
        <v>8</v>
      </c>
      <c r="H33" s="121">
        <v>72</v>
      </c>
      <c r="I33" s="22">
        <v>28</v>
      </c>
      <c r="J33" s="22">
        <v>6.3</v>
      </c>
      <c r="K33" s="22">
        <v>3</v>
      </c>
      <c r="L33" s="22">
        <v>0.2</v>
      </c>
      <c r="M33" s="22">
        <v>2.1</v>
      </c>
      <c r="N33" s="22">
        <v>0.7</v>
      </c>
      <c r="O33" s="124">
        <v>3480000000</v>
      </c>
    </row>
    <row r="34" spans="1:15" ht="19.5" customHeight="1">
      <c r="A34" s="24" t="s">
        <v>896</v>
      </c>
      <c r="B34" s="463" t="s">
        <v>264</v>
      </c>
      <c r="C34" s="183">
        <v>29.3</v>
      </c>
      <c r="D34" s="183">
        <v>7.2</v>
      </c>
      <c r="E34" s="183">
        <v>2.7</v>
      </c>
      <c r="F34" s="183">
        <v>0</v>
      </c>
      <c r="G34" s="183">
        <v>4</v>
      </c>
      <c r="H34" s="464">
        <v>67.7</v>
      </c>
      <c r="I34" s="186">
        <v>18.3</v>
      </c>
      <c r="J34" s="186">
        <v>3</v>
      </c>
      <c r="K34" s="186">
        <v>0.6</v>
      </c>
      <c r="L34" s="183">
        <v>0.3</v>
      </c>
      <c r="M34" s="183">
        <v>2.6</v>
      </c>
      <c r="N34" s="183">
        <v>0.4</v>
      </c>
      <c r="O34" s="465">
        <v>203000000</v>
      </c>
    </row>
    <row r="35" spans="1:15" ht="19.5" customHeight="1">
      <c r="A35" s="26"/>
      <c r="B35" s="466" t="s">
        <v>265</v>
      </c>
      <c r="C35" s="184">
        <v>29.3</v>
      </c>
      <c r="D35" s="184">
        <v>7.3</v>
      </c>
      <c r="E35" s="184">
        <v>2.9</v>
      </c>
      <c r="F35" s="184">
        <v>0</v>
      </c>
      <c r="G35" s="184">
        <v>3.8</v>
      </c>
      <c r="H35" s="467">
        <v>53.3</v>
      </c>
      <c r="I35" s="188">
        <v>16.7</v>
      </c>
      <c r="J35" s="188">
        <v>2.9</v>
      </c>
      <c r="K35" s="188">
        <v>0.6</v>
      </c>
      <c r="L35" s="184">
        <v>0.3</v>
      </c>
      <c r="M35" s="184">
        <v>2.7</v>
      </c>
      <c r="N35" s="184">
        <v>0.3</v>
      </c>
      <c r="O35" s="462">
        <v>13400000</v>
      </c>
    </row>
    <row r="36" spans="1:15" ht="19.5" customHeight="1">
      <c r="A36" s="28" t="s">
        <v>238</v>
      </c>
      <c r="B36" s="156" t="s">
        <v>815</v>
      </c>
      <c r="C36" s="20">
        <v>30.2</v>
      </c>
      <c r="D36" s="20">
        <v>7.5</v>
      </c>
      <c r="E36" s="20">
        <v>3.8</v>
      </c>
      <c r="F36" s="20">
        <v>0</v>
      </c>
      <c r="G36" s="459">
        <v>6.4</v>
      </c>
      <c r="H36" s="459">
        <v>57.8</v>
      </c>
      <c r="I36" s="459">
        <v>35.9</v>
      </c>
      <c r="J36" s="459">
        <v>2.5</v>
      </c>
      <c r="K36" s="459">
        <v>0.9</v>
      </c>
      <c r="L36" s="20">
        <v>0</v>
      </c>
      <c r="M36" s="20">
        <v>0.3</v>
      </c>
      <c r="N36" s="20">
        <v>1.6</v>
      </c>
      <c r="O36" s="122">
        <v>40000</v>
      </c>
    </row>
    <row r="37" spans="1:15" ht="19.5" customHeight="1">
      <c r="A37" s="28" t="s">
        <v>239</v>
      </c>
      <c r="B37" s="156" t="s">
        <v>653</v>
      </c>
      <c r="C37" s="20">
        <v>29.8</v>
      </c>
      <c r="D37" s="20">
        <v>7.5</v>
      </c>
      <c r="E37" s="20">
        <v>4.1</v>
      </c>
      <c r="F37" s="20">
        <v>0</v>
      </c>
      <c r="G37" s="459">
        <v>4.8</v>
      </c>
      <c r="H37" s="459">
        <v>41.3</v>
      </c>
      <c r="I37" s="459">
        <v>20.9</v>
      </c>
      <c r="J37" s="459">
        <v>3.8</v>
      </c>
      <c r="K37" s="459">
        <v>1.3</v>
      </c>
      <c r="L37" s="20">
        <v>0.3</v>
      </c>
      <c r="M37" s="20">
        <v>1.9</v>
      </c>
      <c r="N37" s="20">
        <v>0.3</v>
      </c>
      <c r="O37" s="122">
        <v>64000000</v>
      </c>
    </row>
    <row r="38" spans="1:15" ht="19.5" customHeight="1">
      <c r="A38" s="24" t="s">
        <v>240</v>
      </c>
      <c r="B38" s="158" t="s">
        <v>654</v>
      </c>
      <c r="C38" s="21">
        <v>30.1</v>
      </c>
      <c r="D38" s="21">
        <v>7.5</v>
      </c>
      <c r="E38" s="21">
        <v>1.9</v>
      </c>
      <c r="F38" s="21">
        <v>0</v>
      </c>
      <c r="G38" s="458">
        <v>9.6</v>
      </c>
      <c r="H38" s="458">
        <v>53.7</v>
      </c>
      <c r="I38" s="458">
        <v>20.8</v>
      </c>
      <c r="J38" s="458">
        <v>2.1</v>
      </c>
      <c r="K38" s="458">
        <v>0.8</v>
      </c>
      <c r="L38" s="21">
        <v>0</v>
      </c>
      <c r="M38" s="21">
        <v>0.3</v>
      </c>
      <c r="N38" s="21">
        <v>1.5</v>
      </c>
      <c r="O38" s="123">
        <v>2200000</v>
      </c>
    </row>
    <row r="39" spans="1:15" ht="19.5" customHeight="1">
      <c r="A39" s="26"/>
      <c r="B39" s="159" t="s">
        <v>241</v>
      </c>
      <c r="C39" s="22">
        <v>30.1</v>
      </c>
      <c r="D39" s="22">
        <v>7.5</v>
      </c>
      <c r="E39" s="22">
        <v>1.9</v>
      </c>
      <c r="F39" s="22">
        <v>0</v>
      </c>
      <c r="G39" s="457">
        <v>9.3</v>
      </c>
      <c r="H39" s="457">
        <v>54.3</v>
      </c>
      <c r="I39" s="457">
        <v>19.5</v>
      </c>
      <c r="J39" s="457">
        <v>2.4</v>
      </c>
      <c r="K39" s="457">
        <v>1.3</v>
      </c>
      <c r="L39" s="22">
        <v>0</v>
      </c>
      <c r="M39" s="22">
        <v>0.4</v>
      </c>
      <c r="N39" s="22">
        <v>1.3</v>
      </c>
      <c r="O39" s="124">
        <v>2200000</v>
      </c>
    </row>
    <row r="40" spans="1:15" ht="19.5" customHeight="1">
      <c r="A40" s="24" t="s">
        <v>242</v>
      </c>
      <c r="B40" s="158" t="s">
        <v>655</v>
      </c>
      <c r="C40" s="21">
        <v>30.5</v>
      </c>
      <c r="D40" s="21">
        <v>7.5</v>
      </c>
      <c r="E40" s="21">
        <v>3.7</v>
      </c>
      <c r="F40" s="21">
        <v>0</v>
      </c>
      <c r="G40" s="458">
        <v>7.4</v>
      </c>
      <c r="H40" s="458">
        <v>55.7</v>
      </c>
      <c r="I40" s="458">
        <v>22.4</v>
      </c>
      <c r="J40" s="458">
        <v>2.7</v>
      </c>
      <c r="K40" s="458">
        <v>1</v>
      </c>
      <c r="L40" s="21">
        <v>0</v>
      </c>
      <c r="M40" s="21">
        <v>0.4</v>
      </c>
      <c r="N40" s="21">
        <v>1.3</v>
      </c>
      <c r="O40" s="123">
        <v>630000</v>
      </c>
    </row>
    <row r="41" spans="1:15" ht="19.5" customHeight="1">
      <c r="A41" s="26"/>
      <c r="B41" s="159" t="s">
        <v>243</v>
      </c>
      <c r="C41" s="22">
        <v>30.5</v>
      </c>
      <c r="D41" s="22">
        <v>7.5</v>
      </c>
      <c r="E41" s="22">
        <v>3.6</v>
      </c>
      <c r="F41" s="22">
        <v>0</v>
      </c>
      <c r="G41" s="457">
        <v>6.8</v>
      </c>
      <c r="H41" s="457">
        <v>59.5</v>
      </c>
      <c r="I41" s="457">
        <v>22.4</v>
      </c>
      <c r="J41" s="457">
        <v>2.8</v>
      </c>
      <c r="K41" s="457">
        <v>1.1</v>
      </c>
      <c r="L41" s="22">
        <v>0</v>
      </c>
      <c r="M41" s="22">
        <v>0.2</v>
      </c>
      <c r="N41" s="22">
        <v>1.5</v>
      </c>
      <c r="O41" s="124">
        <v>433000</v>
      </c>
    </row>
    <row r="42" spans="1:19" ht="19.5" customHeight="1">
      <c r="A42" s="28" t="s">
        <v>244</v>
      </c>
      <c r="B42" s="472" t="s">
        <v>656</v>
      </c>
      <c r="C42" s="35">
        <v>30.2</v>
      </c>
      <c r="D42" s="35">
        <v>7.4</v>
      </c>
      <c r="E42" s="35">
        <v>2</v>
      </c>
      <c r="F42" s="35">
        <v>0</v>
      </c>
      <c r="G42" s="461">
        <v>9.8</v>
      </c>
      <c r="H42" s="461">
        <v>51</v>
      </c>
      <c r="I42" s="461">
        <v>18.8</v>
      </c>
      <c r="J42" s="461">
        <v>2.4</v>
      </c>
      <c r="K42" s="461">
        <v>0.7</v>
      </c>
      <c r="L42" s="35">
        <v>0.1</v>
      </c>
      <c r="M42" s="35">
        <v>0.3</v>
      </c>
      <c r="N42" s="35">
        <v>1.5</v>
      </c>
      <c r="O42" s="126">
        <v>1610000</v>
      </c>
      <c r="P42" s="29"/>
      <c r="Q42" s="29"/>
      <c r="R42" s="29"/>
      <c r="S42" s="30"/>
    </row>
    <row r="43" spans="1:19" ht="19.5" customHeight="1">
      <c r="A43" s="24" t="s">
        <v>897</v>
      </c>
      <c r="B43" s="463" t="s">
        <v>898</v>
      </c>
      <c r="C43" s="183">
        <v>29.4</v>
      </c>
      <c r="D43" s="183">
        <v>7.2</v>
      </c>
      <c r="E43" s="183">
        <v>0.5</v>
      </c>
      <c r="F43" s="183">
        <v>0.6</v>
      </c>
      <c r="G43" s="186">
        <v>34.5</v>
      </c>
      <c r="H43" s="186">
        <v>153.4</v>
      </c>
      <c r="I43" s="186">
        <v>60.8</v>
      </c>
      <c r="J43" s="186">
        <v>19.5</v>
      </c>
      <c r="K43" s="186">
        <v>16.1</v>
      </c>
      <c r="L43" s="183">
        <v>0.1</v>
      </c>
      <c r="M43" s="183">
        <v>2</v>
      </c>
      <c r="N43" s="183">
        <v>1.3</v>
      </c>
      <c r="O43" s="465">
        <v>917000000000000</v>
      </c>
      <c r="P43" s="29"/>
      <c r="Q43" s="29"/>
      <c r="R43" s="29"/>
      <c r="S43" s="30"/>
    </row>
    <row r="44" spans="1:19" ht="19.5" customHeight="1">
      <c r="A44" s="26"/>
      <c r="B44" s="468" t="s">
        <v>899</v>
      </c>
      <c r="C44" s="184">
        <v>29.4</v>
      </c>
      <c r="D44" s="184">
        <v>7.3</v>
      </c>
      <c r="E44" s="184">
        <v>0.4</v>
      </c>
      <c r="F44" s="184">
        <v>0.6</v>
      </c>
      <c r="G44" s="188">
        <v>23</v>
      </c>
      <c r="H44" s="188">
        <v>115.3</v>
      </c>
      <c r="I44" s="188">
        <v>52</v>
      </c>
      <c r="J44" s="188">
        <v>15.8</v>
      </c>
      <c r="K44" s="188">
        <v>13.3</v>
      </c>
      <c r="L44" s="184">
        <v>0.2</v>
      </c>
      <c r="M44" s="184">
        <v>2.8</v>
      </c>
      <c r="N44" s="184">
        <v>1.1</v>
      </c>
      <c r="O44" s="462">
        <v>1650000000000</v>
      </c>
      <c r="P44" s="29"/>
      <c r="Q44" s="29"/>
      <c r="R44" s="29"/>
      <c r="S44" s="30"/>
    </row>
    <row r="45" spans="1:19" ht="19.5" customHeight="1">
      <c r="A45" s="26" t="s">
        <v>245</v>
      </c>
      <c r="B45" s="472" t="s">
        <v>816</v>
      </c>
      <c r="C45" s="35">
        <v>30</v>
      </c>
      <c r="D45" s="35">
        <v>7.2</v>
      </c>
      <c r="E45" s="35">
        <v>0.6</v>
      </c>
      <c r="F45" s="35">
        <v>0.1</v>
      </c>
      <c r="G45" s="461">
        <v>13.9</v>
      </c>
      <c r="H45" s="461">
        <v>65.6</v>
      </c>
      <c r="I45" s="461">
        <v>25.2</v>
      </c>
      <c r="J45" s="461">
        <v>9.6</v>
      </c>
      <c r="K45" s="461">
        <v>7.1</v>
      </c>
      <c r="L45" s="35">
        <v>0.1</v>
      </c>
      <c r="M45" s="35">
        <v>2.2</v>
      </c>
      <c r="N45" s="35">
        <v>0.9</v>
      </c>
      <c r="O45" s="126">
        <v>3310000000</v>
      </c>
      <c r="P45" s="29"/>
      <c r="Q45" s="477"/>
      <c r="R45" s="29"/>
      <c r="S45" s="30"/>
    </row>
    <row r="46" spans="1:20" s="32" customFormat="1" ht="19.5" customHeight="1">
      <c r="A46" s="28" t="s">
        <v>246</v>
      </c>
      <c r="B46" s="156" t="s">
        <v>659</v>
      </c>
      <c r="C46" s="20">
        <v>29.8</v>
      </c>
      <c r="D46" s="20">
        <v>7.2</v>
      </c>
      <c r="E46" s="20">
        <v>0</v>
      </c>
      <c r="F46" s="20">
        <v>0.7</v>
      </c>
      <c r="G46" s="459">
        <v>14.8</v>
      </c>
      <c r="H46" s="459">
        <v>50.7</v>
      </c>
      <c r="I46" s="459">
        <v>13.7</v>
      </c>
      <c r="J46" s="459">
        <v>14.1</v>
      </c>
      <c r="K46" s="459">
        <v>10.2</v>
      </c>
      <c r="L46" s="20">
        <v>0.1</v>
      </c>
      <c r="M46" s="20">
        <v>2.2</v>
      </c>
      <c r="N46" s="20">
        <v>1.1</v>
      </c>
      <c r="O46" s="122">
        <v>9500000000000</v>
      </c>
      <c r="P46" s="312"/>
      <c r="Q46" s="478"/>
      <c r="R46" s="312"/>
      <c r="S46" s="312"/>
      <c r="T46" s="31"/>
    </row>
    <row r="47" spans="1:19" s="8" customFormat="1" ht="19.5" customHeight="1">
      <c r="A47" s="28" t="s">
        <v>247</v>
      </c>
      <c r="B47" s="156" t="s">
        <v>660</v>
      </c>
      <c r="C47" s="20">
        <v>30.1</v>
      </c>
      <c r="D47" s="20">
        <v>7.1</v>
      </c>
      <c r="E47" s="20">
        <v>1.3</v>
      </c>
      <c r="F47" s="20">
        <v>0.3</v>
      </c>
      <c r="G47" s="459">
        <v>12.8</v>
      </c>
      <c r="H47" s="459">
        <v>62.1</v>
      </c>
      <c r="I47" s="459">
        <v>27.3</v>
      </c>
      <c r="J47" s="459">
        <v>10.7</v>
      </c>
      <c r="K47" s="459">
        <v>6.8</v>
      </c>
      <c r="L47" s="20">
        <v>0.2</v>
      </c>
      <c r="M47" s="20">
        <v>2.6</v>
      </c>
      <c r="N47" s="20">
        <v>0.9</v>
      </c>
      <c r="O47" s="122">
        <v>13100000000000</v>
      </c>
      <c r="P47" s="11"/>
      <c r="Q47" s="477"/>
      <c r="R47" s="10"/>
      <c r="S47" s="12"/>
    </row>
    <row r="48" spans="1:19" s="8" customFormat="1" ht="19.5" customHeight="1">
      <c r="A48" s="24" t="s">
        <v>839</v>
      </c>
      <c r="B48" s="463" t="s">
        <v>840</v>
      </c>
      <c r="C48" s="183">
        <v>29.8</v>
      </c>
      <c r="D48" s="183">
        <v>7.4</v>
      </c>
      <c r="E48" s="183">
        <v>1.4</v>
      </c>
      <c r="F48" s="183">
        <v>0.5</v>
      </c>
      <c r="G48" s="186">
        <v>11</v>
      </c>
      <c r="H48" s="186">
        <v>52.9</v>
      </c>
      <c r="I48" s="186">
        <v>17</v>
      </c>
      <c r="J48" s="186">
        <v>11.5</v>
      </c>
      <c r="K48" s="186">
        <v>8.3</v>
      </c>
      <c r="L48" s="183">
        <v>0.3</v>
      </c>
      <c r="M48" s="183">
        <v>2.4</v>
      </c>
      <c r="N48" s="183">
        <v>1</v>
      </c>
      <c r="O48" s="465">
        <v>1150000000</v>
      </c>
      <c r="P48" s="11"/>
      <c r="Q48" s="477"/>
      <c r="R48" s="10"/>
      <c r="S48" s="12"/>
    </row>
    <row r="49" spans="1:19" s="8" customFormat="1" ht="19.5" customHeight="1">
      <c r="A49" s="24" t="s">
        <v>468</v>
      </c>
      <c r="B49" s="158" t="s">
        <v>817</v>
      </c>
      <c r="C49" s="21">
        <v>29.6</v>
      </c>
      <c r="D49" s="21">
        <v>7.1</v>
      </c>
      <c r="E49" s="21">
        <v>0</v>
      </c>
      <c r="F49" s="21">
        <v>0.7</v>
      </c>
      <c r="G49" s="458">
        <v>28.3</v>
      </c>
      <c r="H49" s="458">
        <v>98.4</v>
      </c>
      <c r="I49" s="458">
        <v>27.5</v>
      </c>
      <c r="J49" s="458">
        <v>14.5</v>
      </c>
      <c r="K49" s="458">
        <v>12</v>
      </c>
      <c r="L49" s="21">
        <v>0</v>
      </c>
      <c r="M49" s="21">
        <v>2.1</v>
      </c>
      <c r="N49" s="21">
        <v>1.3</v>
      </c>
      <c r="O49" s="123">
        <v>1550000000000000</v>
      </c>
      <c r="P49" s="13"/>
      <c r="Q49" s="478"/>
      <c r="R49" s="13"/>
      <c r="S49" s="13"/>
    </row>
    <row r="50" spans="1:19" s="8" customFormat="1" ht="19.5" customHeight="1">
      <c r="A50" s="26"/>
      <c r="B50" s="159" t="s">
        <v>248</v>
      </c>
      <c r="C50" s="22">
        <v>29.6</v>
      </c>
      <c r="D50" s="22">
        <v>7.1</v>
      </c>
      <c r="E50" s="22">
        <v>0</v>
      </c>
      <c r="F50" s="22">
        <v>1.4</v>
      </c>
      <c r="G50" s="457">
        <v>44.9</v>
      </c>
      <c r="H50" s="457">
        <v>120.4</v>
      </c>
      <c r="I50" s="457">
        <v>28.4</v>
      </c>
      <c r="J50" s="457">
        <v>15.7</v>
      </c>
      <c r="K50" s="457">
        <v>13.9</v>
      </c>
      <c r="L50" s="22">
        <v>0.1</v>
      </c>
      <c r="M50" s="22">
        <v>2.4</v>
      </c>
      <c r="N50" s="22">
        <v>1.3</v>
      </c>
      <c r="O50" s="124">
        <v>1.34E+18</v>
      </c>
      <c r="P50" s="13"/>
      <c r="Q50" s="477"/>
      <c r="R50" s="13"/>
      <c r="S50" s="13"/>
    </row>
    <row r="51" spans="1:19" s="8" customFormat="1" ht="19.5" customHeight="1">
      <c r="A51" s="28" t="s">
        <v>249</v>
      </c>
      <c r="B51" s="156" t="s">
        <v>661</v>
      </c>
      <c r="C51" s="20">
        <v>29.7</v>
      </c>
      <c r="D51" s="20">
        <v>7.2</v>
      </c>
      <c r="E51" s="20">
        <v>2.4</v>
      </c>
      <c r="F51" s="20">
        <v>0</v>
      </c>
      <c r="G51" s="459">
        <v>5</v>
      </c>
      <c r="H51" s="459">
        <v>39.8</v>
      </c>
      <c r="I51" s="459">
        <v>32.8</v>
      </c>
      <c r="J51" s="459">
        <v>4.7</v>
      </c>
      <c r="K51" s="459">
        <v>1.8</v>
      </c>
      <c r="L51" s="20">
        <v>0.2</v>
      </c>
      <c r="M51" s="20">
        <v>2.1</v>
      </c>
      <c r="N51" s="20">
        <v>0.4</v>
      </c>
      <c r="O51" s="122">
        <v>55200</v>
      </c>
      <c r="P51" s="13"/>
      <c r="Q51" s="477"/>
      <c r="R51" s="13"/>
      <c r="S51" s="13"/>
    </row>
    <row r="52" spans="1:19" s="8" customFormat="1" ht="19.5" customHeight="1">
      <c r="A52" s="24" t="s">
        <v>250</v>
      </c>
      <c r="B52" s="158" t="s">
        <v>662</v>
      </c>
      <c r="C52" s="21">
        <v>30.1</v>
      </c>
      <c r="D52" s="21">
        <v>7.5</v>
      </c>
      <c r="E52" s="21">
        <v>3.1</v>
      </c>
      <c r="F52" s="21">
        <v>0</v>
      </c>
      <c r="G52" s="458">
        <v>6.8</v>
      </c>
      <c r="H52" s="458">
        <v>57.8</v>
      </c>
      <c r="I52" s="458">
        <v>11</v>
      </c>
      <c r="J52" s="458">
        <v>2.4</v>
      </c>
      <c r="K52" s="458">
        <v>1</v>
      </c>
      <c r="L52" s="21">
        <v>0.1</v>
      </c>
      <c r="M52" s="21">
        <v>0.3</v>
      </c>
      <c r="N52" s="21">
        <v>1.5</v>
      </c>
      <c r="O52" s="123">
        <v>630000</v>
      </c>
      <c r="P52" s="13"/>
      <c r="Q52" s="478"/>
      <c r="R52" s="13"/>
      <c r="S52" s="13"/>
    </row>
    <row r="53" spans="1:19" s="8" customFormat="1" ht="19.5" customHeight="1">
      <c r="A53" s="25"/>
      <c r="B53" s="160" t="s">
        <v>773</v>
      </c>
      <c r="C53" s="27">
        <v>30.1</v>
      </c>
      <c r="D53" s="27">
        <v>7.5</v>
      </c>
      <c r="E53" s="27">
        <v>2.4</v>
      </c>
      <c r="F53" s="27">
        <v>0</v>
      </c>
      <c r="G53" s="460">
        <v>8.9</v>
      </c>
      <c r="H53" s="460">
        <v>54.5</v>
      </c>
      <c r="I53" s="460">
        <v>12.3</v>
      </c>
      <c r="J53" s="460">
        <v>2.6</v>
      </c>
      <c r="K53" s="460">
        <v>1</v>
      </c>
      <c r="L53" s="27">
        <v>0.1</v>
      </c>
      <c r="M53" s="27">
        <v>0.2</v>
      </c>
      <c r="N53" s="27">
        <v>1.7</v>
      </c>
      <c r="O53" s="125">
        <v>1420000</v>
      </c>
      <c r="P53" s="13"/>
      <c r="Q53" s="477"/>
      <c r="R53" s="13"/>
      <c r="S53" s="13"/>
    </row>
    <row r="54" spans="1:19" s="8" customFormat="1" ht="19.5" customHeight="1">
      <c r="A54" s="26"/>
      <c r="B54" s="159" t="s">
        <v>663</v>
      </c>
      <c r="C54" s="22">
        <v>30.1</v>
      </c>
      <c r="D54" s="22">
        <v>7.4</v>
      </c>
      <c r="E54" s="22">
        <v>2.7</v>
      </c>
      <c r="F54" s="22">
        <v>0</v>
      </c>
      <c r="G54" s="457">
        <v>8.3</v>
      </c>
      <c r="H54" s="457">
        <v>47.2</v>
      </c>
      <c r="I54" s="457">
        <v>14.3</v>
      </c>
      <c r="J54" s="457">
        <v>2.6</v>
      </c>
      <c r="K54" s="457">
        <v>0.9</v>
      </c>
      <c r="L54" s="22">
        <v>0.1</v>
      </c>
      <c r="M54" s="22">
        <v>0.3</v>
      </c>
      <c r="N54" s="22">
        <v>1.4</v>
      </c>
      <c r="O54" s="124">
        <v>718000</v>
      </c>
      <c r="P54" s="13"/>
      <c r="Q54" s="477"/>
      <c r="R54" s="13"/>
      <c r="S54" s="13"/>
    </row>
    <row r="55" spans="1:19" s="8" customFormat="1" ht="19.5" customHeight="1">
      <c r="A55" s="28" t="s">
        <v>251</v>
      </c>
      <c r="B55" s="156" t="s">
        <v>252</v>
      </c>
      <c r="C55" s="20">
        <v>29.8</v>
      </c>
      <c r="D55" s="20">
        <v>7.1</v>
      </c>
      <c r="E55" s="20">
        <v>0.6</v>
      </c>
      <c r="F55" s="20">
        <v>0.2</v>
      </c>
      <c r="G55" s="459">
        <v>9.3</v>
      </c>
      <c r="H55" s="459">
        <v>56</v>
      </c>
      <c r="I55" s="459">
        <v>12</v>
      </c>
      <c r="J55" s="459">
        <v>8.1</v>
      </c>
      <c r="K55" s="459">
        <v>5.7</v>
      </c>
      <c r="L55" s="20">
        <v>0.1</v>
      </c>
      <c r="M55" s="20">
        <v>2.3</v>
      </c>
      <c r="N55" s="20">
        <v>0.8</v>
      </c>
      <c r="O55" s="122">
        <v>2250000000</v>
      </c>
      <c r="P55" s="13"/>
      <c r="Q55" s="478"/>
      <c r="R55" s="13"/>
      <c r="S55" s="13"/>
    </row>
    <row r="56" spans="1:19" s="8" customFormat="1" ht="19.5" customHeight="1">
      <c r="A56" s="24" t="s">
        <v>253</v>
      </c>
      <c r="B56" s="158" t="s">
        <v>664</v>
      </c>
      <c r="C56" s="21">
        <v>29.3</v>
      </c>
      <c r="D56" s="21">
        <v>7.3</v>
      </c>
      <c r="E56" s="21">
        <v>0.5</v>
      </c>
      <c r="F56" s="21">
        <v>0.6</v>
      </c>
      <c r="G56" s="458">
        <v>24.6</v>
      </c>
      <c r="H56" s="458">
        <v>73.8</v>
      </c>
      <c r="I56" s="458">
        <v>14.3</v>
      </c>
      <c r="J56" s="458">
        <v>15.1</v>
      </c>
      <c r="K56" s="458">
        <v>13.1</v>
      </c>
      <c r="L56" s="21">
        <v>0.1</v>
      </c>
      <c r="M56" s="21">
        <v>2.1</v>
      </c>
      <c r="N56" s="21">
        <v>1.2</v>
      </c>
      <c r="O56" s="123">
        <v>1020000000000000</v>
      </c>
      <c r="P56" s="13"/>
      <c r="Q56" s="477"/>
      <c r="R56" s="13"/>
      <c r="S56" s="13"/>
    </row>
    <row r="57" spans="1:19" s="8" customFormat="1" ht="19.5" customHeight="1">
      <c r="A57" s="26"/>
      <c r="B57" s="159" t="s">
        <v>665</v>
      </c>
      <c r="C57" s="22">
        <v>29.3</v>
      </c>
      <c r="D57" s="22">
        <v>7.2</v>
      </c>
      <c r="E57" s="22">
        <v>0.2</v>
      </c>
      <c r="F57" s="22">
        <v>1.1</v>
      </c>
      <c r="G57" s="457">
        <v>22.9</v>
      </c>
      <c r="H57" s="457">
        <v>71</v>
      </c>
      <c r="I57" s="457">
        <v>12.4</v>
      </c>
      <c r="J57" s="457">
        <v>13.5</v>
      </c>
      <c r="K57" s="457">
        <v>11.2</v>
      </c>
      <c r="L57" s="22">
        <v>0.1</v>
      </c>
      <c r="M57" s="22">
        <v>2.1</v>
      </c>
      <c r="N57" s="22">
        <v>1.1</v>
      </c>
      <c r="O57" s="124">
        <v>118000000000000</v>
      </c>
      <c r="P57" s="13"/>
      <c r="Q57" s="477"/>
      <c r="R57" s="13"/>
      <c r="S57" s="13"/>
    </row>
    <row r="58" spans="1:19" s="8" customFormat="1" ht="19.5" customHeight="1">
      <c r="A58" s="24" t="s">
        <v>254</v>
      </c>
      <c r="B58" s="158" t="s">
        <v>666</v>
      </c>
      <c r="C58" s="21">
        <v>29.3</v>
      </c>
      <c r="D58" s="21">
        <v>7.3</v>
      </c>
      <c r="E58" s="21">
        <v>0.3</v>
      </c>
      <c r="F58" s="21">
        <v>1</v>
      </c>
      <c r="G58" s="458">
        <v>17.1</v>
      </c>
      <c r="H58" s="458">
        <v>99.7</v>
      </c>
      <c r="I58" s="458">
        <v>15.7</v>
      </c>
      <c r="J58" s="458">
        <v>14.5</v>
      </c>
      <c r="K58" s="458">
        <v>9.9</v>
      </c>
      <c r="L58" s="21">
        <v>0.1</v>
      </c>
      <c r="M58" s="21">
        <v>2.2</v>
      </c>
      <c r="N58" s="21">
        <v>1.2</v>
      </c>
      <c r="O58" s="123">
        <v>20100000000000</v>
      </c>
      <c r="P58" s="13"/>
      <c r="Q58" s="478"/>
      <c r="R58" s="13"/>
      <c r="S58" s="13"/>
    </row>
    <row r="59" spans="1:19" s="8" customFormat="1" ht="19.5" customHeight="1">
      <c r="A59" s="26"/>
      <c r="B59" s="159" t="s">
        <v>667</v>
      </c>
      <c r="C59" s="22">
        <v>29.2</v>
      </c>
      <c r="D59" s="22">
        <v>7.3</v>
      </c>
      <c r="E59" s="22">
        <v>0.5</v>
      </c>
      <c r="F59" s="22">
        <v>1.7</v>
      </c>
      <c r="G59" s="457">
        <v>17.4</v>
      </c>
      <c r="H59" s="457">
        <v>69.2</v>
      </c>
      <c r="I59" s="457">
        <v>14.8</v>
      </c>
      <c r="J59" s="457">
        <v>14.2</v>
      </c>
      <c r="K59" s="457">
        <v>11.4</v>
      </c>
      <c r="L59" s="22">
        <v>0.1</v>
      </c>
      <c r="M59" s="22">
        <v>2.2</v>
      </c>
      <c r="N59" s="22">
        <v>1.2</v>
      </c>
      <c r="O59" s="124">
        <v>2400000000000</v>
      </c>
      <c r="P59" s="13"/>
      <c r="Q59" s="477"/>
      <c r="R59" s="13"/>
      <c r="S59" s="13"/>
    </row>
    <row r="60" spans="1:19" s="8" customFormat="1" ht="19.5" customHeight="1">
      <c r="A60" s="25" t="s">
        <v>255</v>
      </c>
      <c r="B60" s="158" t="s">
        <v>668</v>
      </c>
      <c r="C60" s="21">
        <v>30.2</v>
      </c>
      <c r="D60" s="21">
        <v>7.4</v>
      </c>
      <c r="E60" s="21">
        <v>2.5</v>
      </c>
      <c r="F60" s="21">
        <v>0</v>
      </c>
      <c r="G60" s="458">
        <v>9.4</v>
      </c>
      <c r="H60" s="458">
        <v>53.8</v>
      </c>
      <c r="I60" s="458">
        <v>20.8</v>
      </c>
      <c r="J60" s="458">
        <v>2.5</v>
      </c>
      <c r="K60" s="458">
        <v>1</v>
      </c>
      <c r="L60" s="21">
        <v>0.1</v>
      </c>
      <c r="M60" s="21">
        <v>0.3</v>
      </c>
      <c r="N60" s="21">
        <v>1.4</v>
      </c>
      <c r="O60" s="123">
        <v>1420000</v>
      </c>
      <c r="P60" s="13"/>
      <c r="Q60" s="477"/>
      <c r="R60" s="13"/>
      <c r="S60" s="13"/>
    </row>
    <row r="61" spans="1:19" s="8" customFormat="1" ht="19.5" customHeight="1">
      <c r="A61" s="25"/>
      <c r="B61" s="159" t="s">
        <v>669</v>
      </c>
      <c r="C61" s="22">
        <v>29.9</v>
      </c>
      <c r="D61" s="22">
        <v>7.2</v>
      </c>
      <c r="E61" s="22">
        <v>0</v>
      </c>
      <c r="F61" s="22">
        <v>1.3</v>
      </c>
      <c r="G61" s="457">
        <v>17.2</v>
      </c>
      <c r="H61" s="457">
        <v>65.4</v>
      </c>
      <c r="I61" s="457">
        <v>14.8</v>
      </c>
      <c r="J61" s="457">
        <v>15</v>
      </c>
      <c r="K61" s="457">
        <v>13</v>
      </c>
      <c r="L61" s="22">
        <v>0.1</v>
      </c>
      <c r="M61" s="22">
        <v>2.3</v>
      </c>
      <c r="N61" s="22">
        <v>0.9</v>
      </c>
      <c r="O61" s="124">
        <v>143000000000</v>
      </c>
      <c r="P61" s="13"/>
      <c r="Q61" s="478"/>
      <c r="R61" s="13"/>
      <c r="S61" s="13"/>
    </row>
    <row r="62" spans="1:19" s="8" customFormat="1" ht="19.5" customHeight="1">
      <c r="A62" s="28" t="s">
        <v>256</v>
      </c>
      <c r="B62" s="156" t="s">
        <v>257</v>
      </c>
      <c r="C62" s="20">
        <v>29.8</v>
      </c>
      <c r="D62" s="20">
        <v>7.2</v>
      </c>
      <c r="E62" s="20">
        <v>1.4</v>
      </c>
      <c r="F62" s="20">
        <v>0.1</v>
      </c>
      <c r="G62" s="459">
        <v>9.6</v>
      </c>
      <c r="H62" s="459">
        <v>65</v>
      </c>
      <c r="I62" s="459">
        <v>19.4</v>
      </c>
      <c r="J62" s="459">
        <v>10.7</v>
      </c>
      <c r="K62" s="459">
        <v>7.7</v>
      </c>
      <c r="L62" s="20">
        <v>0.1</v>
      </c>
      <c r="M62" s="20">
        <v>2.1</v>
      </c>
      <c r="N62" s="20">
        <v>1</v>
      </c>
      <c r="O62" s="122">
        <v>154000000</v>
      </c>
      <c r="P62" s="13"/>
      <c r="Q62" s="477"/>
      <c r="R62" s="13"/>
      <c r="S62" s="13"/>
    </row>
    <row r="63" spans="1:19" s="8" customFormat="1" ht="19.5" customHeight="1">
      <c r="A63" s="28" t="s">
        <v>258</v>
      </c>
      <c r="B63" s="156" t="s">
        <v>774</v>
      </c>
      <c r="C63" s="20">
        <v>30.1</v>
      </c>
      <c r="D63" s="20">
        <v>7.2</v>
      </c>
      <c r="E63" s="20">
        <v>0</v>
      </c>
      <c r="F63" s="20">
        <v>3.7</v>
      </c>
      <c r="G63" s="459">
        <v>21.2</v>
      </c>
      <c r="H63" s="459">
        <v>92</v>
      </c>
      <c r="I63" s="459">
        <v>18.3</v>
      </c>
      <c r="J63" s="459">
        <v>15.6</v>
      </c>
      <c r="K63" s="459">
        <v>10.6</v>
      </c>
      <c r="L63" s="20">
        <v>0.1</v>
      </c>
      <c r="M63" s="20">
        <v>4.1</v>
      </c>
      <c r="N63" s="20">
        <v>1.3</v>
      </c>
      <c r="O63" s="122">
        <v>10200000000000</v>
      </c>
      <c r="P63" s="13"/>
      <c r="Q63" s="477"/>
      <c r="R63" s="13"/>
      <c r="S63" s="13"/>
    </row>
    <row r="64" spans="1:20" s="13" customFormat="1" ht="19.5" customHeight="1">
      <c r="A64" s="24" t="s">
        <v>259</v>
      </c>
      <c r="B64" s="158" t="s">
        <v>670</v>
      </c>
      <c r="C64" s="21">
        <v>30</v>
      </c>
      <c r="D64" s="21">
        <v>7.3</v>
      </c>
      <c r="E64" s="21">
        <v>3.3</v>
      </c>
      <c r="F64" s="21">
        <v>0</v>
      </c>
      <c r="G64" s="458">
        <v>4.5</v>
      </c>
      <c r="H64" s="458">
        <v>33.1</v>
      </c>
      <c r="I64" s="458">
        <v>28.8</v>
      </c>
      <c r="J64" s="458">
        <v>3.2</v>
      </c>
      <c r="K64" s="458">
        <v>1</v>
      </c>
      <c r="L64" s="21">
        <v>0.3</v>
      </c>
      <c r="M64" s="21">
        <v>2.1</v>
      </c>
      <c r="N64" s="21">
        <v>0.3</v>
      </c>
      <c r="O64" s="123">
        <v>2170000</v>
      </c>
      <c r="Q64" s="478"/>
      <c r="T64" s="8"/>
    </row>
    <row r="65" spans="1:20" s="13" customFormat="1" ht="19.5" customHeight="1">
      <c r="A65" s="26"/>
      <c r="B65" s="159" t="s">
        <v>671</v>
      </c>
      <c r="C65" s="22">
        <v>30</v>
      </c>
      <c r="D65" s="22">
        <v>7.3</v>
      </c>
      <c r="E65" s="22">
        <v>3.1</v>
      </c>
      <c r="F65" s="22">
        <v>0</v>
      </c>
      <c r="G65" s="457">
        <v>4.8</v>
      </c>
      <c r="H65" s="457">
        <v>31.8</v>
      </c>
      <c r="I65" s="457">
        <v>24</v>
      </c>
      <c r="J65" s="457">
        <v>3.9</v>
      </c>
      <c r="K65" s="457">
        <v>0.7</v>
      </c>
      <c r="L65" s="22">
        <v>0.2</v>
      </c>
      <c r="M65" s="22">
        <v>2</v>
      </c>
      <c r="N65" s="22">
        <v>0.3</v>
      </c>
      <c r="O65" s="124">
        <v>809000</v>
      </c>
      <c r="Q65" s="477"/>
      <c r="T65" s="8"/>
    </row>
    <row r="66" spans="1:20" s="13" customFormat="1" ht="19.5" customHeight="1">
      <c r="A66" s="28" t="s">
        <v>260</v>
      </c>
      <c r="B66" s="156" t="s">
        <v>846</v>
      </c>
      <c r="C66" s="20">
        <v>29.1</v>
      </c>
      <c r="D66" s="20">
        <v>7.1</v>
      </c>
      <c r="E66" s="20">
        <v>1.9</v>
      </c>
      <c r="F66" s="20">
        <v>0.1</v>
      </c>
      <c r="G66" s="459">
        <v>14.2</v>
      </c>
      <c r="H66" s="459">
        <v>55.8</v>
      </c>
      <c r="I66" s="459">
        <v>35</v>
      </c>
      <c r="J66" s="459">
        <v>4.7</v>
      </c>
      <c r="K66" s="459">
        <v>2.1</v>
      </c>
      <c r="L66" s="20">
        <v>0.4</v>
      </c>
      <c r="M66" s="20">
        <v>2.3</v>
      </c>
      <c r="N66" s="20">
        <v>0.6</v>
      </c>
      <c r="O66" s="122">
        <v>917000000000000</v>
      </c>
      <c r="Q66" s="477"/>
      <c r="T66" s="8"/>
    </row>
    <row r="67" spans="1:20" s="13" customFormat="1" ht="19.5" customHeight="1">
      <c r="A67" s="24" t="s">
        <v>261</v>
      </c>
      <c r="B67" s="158" t="s">
        <v>672</v>
      </c>
      <c r="C67" s="21">
        <v>30.3</v>
      </c>
      <c r="D67" s="21">
        <v>7.5</v>
      </c>
      <c r="E67" s="21">
        <v>2.9</v>
      </c>
      <c r="F67" s="21">
        <v>0</v>
      </c>
      <c r="G67" s="458">
        <v>7.1</v>
      </c>
      <c r="H67" s="458">
        <v>58.7</v>
      </c>
      <c r="I67" s="458">
        <v>15.3</v>
      </c>
      <c r="J67" s="458">
        <v>2.3</v>
      </c>
      <c r="K67" s="458">
        <v>0.6</v>
      </c>
      <c r="L67" s="21">
        <v>0.2</v>
      </c>
      <c r="M67" s="21">
        <v>0.4</v>
      </c>
      <c r="N67" s="21">
        <v>2</v>
      </c>
      <c r="O67" s="123">
        <v>630000</v>
      </c>
      <c r="Q67" s="478"/>
      <c r="T67" s="8"/>
    </row>
    <row r="68" spans="1:20" s="13" customFormat="1" ht="19.5" customHeight="1">
      <c r="A68" s="25"/>
      <c r="B68" s="160" t="s">
        <v>262</v>
      </c>
      <c r="C68" s="27">
        <v>30.3</v>
      </c>
      <c r="D68" s="27">
        <v>7.5</v>
      </c>
      <c r="E68" s="27">
        <v>3.2</v>
      </c>
      <c r="F68" s="27">
        <v>0</v>
      </c>
      <c r="G68" s="460">
        <v>6.5</v>
      </c>
      <c r="H68" s="460">
        <v>55.3</v>
      </c>
      <c r="I68" s="460">
        <v>15.8</v>
      </c>
      <c r="J68" s="460">
        <v>2.2</v>
      </c>
      <c r="K68" s="460">
        <v>0.8</v>
      </c>
      <c r="L68" s="27">
        <v>0.1</v>
      </c>
      <c r="M68" s="27">
        <v>0.2</v>
      </c>
      <c r="N68" s="27">
        <v>1.8</v>
      </c>
      <c r="O68" s="125">
        <v>827000</v>
      </c>
      <c r="Q68" s="477"/>
      <c r="T68" s="8"/>
    </row>
    <row r="69" spans="1:20" s="13" customFormat="1" ht="19.5" customHeight="1">
      <c r="A69" s="25"/>
      <c r="B69" s="160" t="s">
        <v>673</v>
      </c>
      <c r="C69" s="27">
        <v>30</v>
      </c>
      <c r="D69" s="27">
        <v>7.2</v>
      </c>
      <c r="E69" s="27">
        <v>2.8</v>
      </c>
      <c r="F69" s="27">
        <v>0</v>
      </c>
      <c r="G69" s="460">
        <v>4.8</v>
      </c>
      <c r="H69" s="460">
        <v>34.9</v>
      </c>
      <c r="I69" s="460">
        <v>24</v>
      </c>
      <c r="J69" s="460">
        <v>2.9</v>
      </c>
      <c r="K69" s="460">
        <v>0.5</v>
      </c>
      <c r="L69" s="27">
        <v>0.3</v>
      </c>
      <c r="M69" s="27">
        <v>2.3</v>
      </c>
      <c r="N69" s="27">
        <v>0.3</v>
      </c>
      <c r="O69" s="125">
        <v>346000</v>
      </c>
      <c r="Q69" s="477"/>
      <c r="T69" s="8"/>
    </row>
    <row r="70" spans="1:20" s="13" customFormat="1" ht="19.5" customHeight="1">
      <c r="A70" s="25"/>
      <c r="B70" s="160" t="s">
        <v>674</v>
      </c>
      <c r="C70" s="27">
        <v>30</v>
      </c>
      <c r="D70" s="27">
        <v>7.2</v>
      </c>
      <c r="E70" s="27">
        <v>2.8</v>
      </c>
      <c r="F70" s="27">
        <v>0</v>
      </c>
      <c r="G70" s="460">
        <v>4.9</v>
      </c>
      <c r="H70" s="460">
        <v>33.3</v>
      </c>
      <c r="I70" s="460">
        <v>23.8</v>
      </c>
      <c r="J70" s="460">
        <v>5.2</v>
      </c>
      <c r="K70" s="460">
        <v>0.7</v>
      </c>
      <c r="L70" s="27">
        <v>0.3</v>
      </c>
      <c r="M70" s="27">
        <v>2.2</v>
      </c>
      <c r="N70" s="27">
        <v>0.3</v>
      </c>
      <c r="O70" s="125">
        <v>552000</v>
      </c>
      <c r="Q70" s="478"/>
      <c r="T70" s="8"/>
    </row>
    <row r="71" spans="1:20" s="13" customFormat="1" ht="19.5" customHeight="1">
      <c r="A71" s="26"/>
      <c r="B71" s="159" t="s">
        <v>675</v>
      </c>
      <c r="C71" s="22">
        <v>30</v>
      </c>
      <c r="D71" s="22">
        <v>7.3</v>
      </c>
      <c r="E71" s="22">
        <v>2.9</v>
      </c>
      <c r="F71" s="22">
        <v>0</v>
      </c>
      <c r="G71" s="457">
        <v>4.3</v>
      </c>
      <c r="H71" s="457">
        <v>35.7</v>
      </c>
      <c r="I71" s="457">
        <v>22.6</v>
      </c>
      <c r="J71" s="457">
        <v>3.6</v>
      </c>
      <c r="K71" s="457">
        <v>1.4</v>
      </c>
      <c r="L71" s="22">
        <v>0.3</v>
      </c>
      <c r="M71" s="22">
        <v>1.9</v>
      </c>
      <c r="N71" s="22">
        <v>0.2</v>
      </c>
      <c r="O71" s="124">
        <v>252000</v>
      </c>
      <c r="Q71" s="477"/>
      <c r="T71" s="8"/>
    </row>
    <row r="72" spans="1:20" s="13" customFormat="1" ht="19.5" customHeight="1">
      <c r="A72" s="24" t="s">
        <v>263</v>
      </c>
      <c r="B72" s="158" t="s">
        <v>676</v>
      </c>
      <c r="C72" s="21">
        <v>29.3</v>
      </c>
      <c r="D72" s="21">
        <v>7.2</v>
      </c>
      <c r="E72" s="21">
        <v>2.3</v>
      </c>
      <c r="F72" s="21">
        <v>0</v>
      </c>
      <c r="G72" s="458">
        <v>5</v>
      </c>
      <c r="H72" s="458">
        <v>56.7</v>
      </c>
      <c r="I72" s="458">
        <v>30.5</v>
      </c>
      <c r="J72" s="458">
        <v>4.2</v>
      </c>
      <c r="K72" s="458">
        <v>1.3</v>
      </c>
      <c r="L72" s="21">
        <v>0.4</v>
      </c>
      <c r="M72" s="21">
        <v>2.6</v>
      </c>
      <c r="N72" s="21">
        <v>0.5</v>
      </c>
      <c r="O72" s="123">
        <v>20000000000000000</v>
      </c>
      <c r="Q72" s="477"/>
      <c r="T72" s="8"/>
    </row>
    <row r="73" spans="1:20" s="13" customFormat="1" ht="19.5" customHeight="1">
      <c r="A73" s="25"/>
      <c r="B73" s="160" t="s">
        <v>677</v>
      </c>
      <c r="C73" s="27">
        <v>29.3</v>
      </c>
      <c r="D73" s="27">
        <v>7.2</v>
      </c>
      <c r="E73" s="27">
        <v>2.2</v>
      </c>
      <c r="F73" s="27">
        <v>0</v>
      </c>
      <c r="G73" s="460">
        <v>4.2</v>
      </c>
      <c r="H73" s="460">
        <v>45.1</v>
      </c>
      <c r="I73" s="460">
        <v>14.8</v>
      </c>
      <c r="J73" s="460">
        <v>3</v>
      </c>
      <c r="K73" s="460">
        <v>1.1</v>
      </c>
      <c r="L73" s="27">
        <v>0.5</v>
      </c>
      <c r="M73" s="27">
        <v>2.4</v>
      </c>
      <c r="N73" s="27">
        <v>0.4</v>
      </c>
      <c r="O73" s="125">
        <v>203000000</v>
      </c>
      <c r="Q73" s="478"/>
      <c r="T73" s="8"/>
    </row>
    <row r="74" spans="1:20" s="13" customFormat="1" ht="19.5" customHeight="1">
      <c r="A74" s="26"/>
      <c r="B74" s="159" t="s">
        <v>266</v>
      </c>
      <c r="C74" s="22">
        <v>29.3</v>
      </c>
      <c r="D74" s="22">
        <v>7.3</v>
      </c>
      <c r="E74" s="22">
        <v>2.3</v>
      </c>
      <c r="F74" s="22">
        <v>0</v>
      </c>
      <c r="G74" s="457">
        <v>5.2</v>
      </c>
      <c r="H74" s="457">
        <v>57.8</v>
      </c>
      <c r="I74" s="457">
        <v>27.5</v>
      </c>
      <c r="J74" s="457">
        <v>2.5</v>
      </c>
      <c r="K74" s="457">
        <v>0.7</v>
      </c>
      <c r="L74" s="22">
        <v>0.5</v>
      </c>
      <c r="M74" s="22">
        <v>2.8</v>
      </c>
      <c r="N74" s="22">
        <v>0.4</v>
      </c>
      <c r="O74" s="124">
        <v>211000000</v>
      </c>
      <c r="Q74" s="477"/>
      <c r="T74" s="8"/>
    </row>
    <row r="75" spans="1:20" s="13" customFormat="1" ht="19.5" customHeight="1">
      <c r="A75" s="28" t="s">
        <v>267</v>
      </c>
      <c r="B75" s="156" t="s">
        <v>818</v>
      </c>
      <c r="C75" s="20">
        <v>29.3</v>
      </c>
      <c r="D75" s="20">
        <v>7.2</v>
      </c>
      <c r="E75" s="20">
        <v>0.5</v>
      </c>
      <c r="F75" s="20">
        <v>0.6</v>
      </c>
      <c r="G75" s="459">
        <v>18.3</v>
      </c>
      <c r="H75" s="459">
        <v>74.3</v>
      </c>
      <c r="I75" s="459">
        <v>19.3</v>
      </c>
      <c r="J75" s="459">
        <v>14.1</v>
      </c>
      <c r="K75" s="459">
        <v>11.5</v>
      </c>
      <c r="L75" s="20">
        <v>0.3</v>
      </c>
      <c r="M75" s="20">
        <v>2.2</v>
      </c>
      <c r="N75" s="20">
        <v>1.6</v>
      </c>
      <c r="O75" s="122">
        <v>19800000000</v>
      </c>
      <c r="Q75" s="477"/>
      <c r="T75" s="8"/>
    </row>
    <row r="76" spans="1:20" s="13" customFormat="1" ht="19.5" customHeight="1">
      <c r="A76" s="24" t="s">
        <v>268</v>
      </c>
      <c r="B76" s="158" t="s">
        <v>678</v>
      </c>
      <c r="C76" s="21">
        <v>30.5</v>
      </c>
      <c r="D76" s="21">
        <v>7.5</v>
      </c>
      <c r="E76" s="21">
        <v>2.3</v>
      </c>
      <c r="F76" s="21">
        <v>0</v>
      </c>
      <c r="G76" s="458">
        <v>8.8</v>
      </c>
      <c r="H76" s="458">
        <v>56</v>
      </c>
      <c r="I76" s="458">
        <v>19.3</v>
      </c>
      <c r="J76" s="458">
        <v>2.6</v>
      </c>
      <c r="K76" s="458">
        <v>1</v>
      </c>
      <c r="L76" s="21">
        <v>0.1</v>
      </c>
      <c r="M76" s="21">
        <v>0.4</v>
      </c>
      <c r="N76" s="21">
        <v>1.5</v>
      </c>
      <c r="O76" s="123">
        <v>1510000</v>
      </c>
      <c r="Q76" s="478"/>
      <c r="T76" s="8"/>
    </row>
    <row r="77" spans="1:20" s="13" customFormat="1" ht="19.5" customHeight="1">
      <c r="A77" s="26"/>
      <c r="B77" s="159" t="s">
        <v>679</v>
      </c>
      <c r="C77" s="22">
        <v>30.5</v>
      </c>
      <c r="D77" s="22">
        <v>7.4</v>
      </c>
      <c r="E77" s="22">
        <v>2.3</v>
      </c>
      <c r="F77" s="22">
        <v>0</v>
      </c>
      <c r="G77" s="457">
        <v>8.3</v>
      </c>
      <c r="H77" s="457">
        <v>50.8</v>
      </c>
      <c r="I77" s="457">
        <v>20.4</v>
      </c>
      <c r="J77" s="457">
        <v>2.6</v>
      </c>
      <c r="K77" s="457">
        <v>0.8</v>
      </c>
      <c r="L77" s="22">
        <v>0.1</v>
      </c>
      <c r="M77" s="22">
        <v>0.5</v>
      </c>
      <c r="N77" s="22">
        <v>1.7</v>
      </c>
      <c r="O77" s="124">
        <v>1810000</v>
      </c>
      <c r="Q77" s="477"/>
      <c r="T77" s="8"/>
    </row>
    <row r="78" spans="1:20" s="13" customFormat="1" ht="19.5" customHeight="1">
      <c r="A78" s="24" t="s">
        <v>269</v>
      </c>
      <c r="B78" s="463" t="s">
        <v>819</v>
      </c>
      <c r="C78" s="183">
        <v>29.1</v>
      </c>
      <c r="D78" s="183">
        <v>7.1</v>
      </c>
      <c r="E78" s="183">
        <v>2.2</v>
      </c>
      <c r="F78" s="183">
        <v>0</v>
      </c>
      <c r="G78" s="186">
        <v>6.4</v>
      </c>
      <c r="H78" s="186">
        <v>39.5</v>
      </c>
      <c r="I78" s="186">
        <v>30.7</v>
      </c>
      <c r="J78" s="186">
        <v>6.6</v>
      </c>
      <c r="K78" s="186">
        <v>3.8</v>
      </c>
      <c r="L78" s="183">
        <v>0.3</v>
      </c>
      <c r="M78" s="183">
        <v>1.9</v>
      </c>
      <c r="N78" s="183">
        <v>0.6</v>
      </c>
      <c r="O78" s="465">
        <v>210000000</v>
      </c>
      <c r="Q78" s="477"/>
      <c r="T78" s="8"/>
    </row>
    <row r="79" spans="1:20" s="13" customFormat="1" ht="19.5" customHeight="1">
      <c r="A79" s="25"/>
      <c r="B79" s="468" t="s">
        <v>270</v>
      </c>
      <c r="C79" s="185">
        <v>29.1</v>
      </c>
      <c r="D79" s="185">
        <v>7.2</v>
      </c>
      <c r="E79" s="185">
        <v>0.1</v>
      </c>
      <c r="F79" s="185">
        <v>0.9</v>
      </c>
      <c r="G79" s="187">
        <v>15.7</v>
      </c>
      <c r="H79" s="187">
        <v>60.9</v>
      </c>
      <c r="I79" s="187">
        <v>48.5</v>
      </c>
      <c r="J79" s="187">
        <v>14</v>
      </c>
      <c r="K79" s="187">
        <v>9.5</v>
      </c>
      <c r="L79" s="185">
        <v>0.1</v>
      </c>
      <c r="M79" s="185">
        <v>1.9</v>
      </c>
      <c r="N79" s="185">
        <v>0.8</v>
      </c>
      <c r="O79" s="469">
        <v>105000000000</v>
      </c>
      <c r="Q79" s="478"/>
      <c r="T79" s="8"/>
    </row>
    <row r="80" spans="1:20" s="13" customFormat="1" ht="19.5" customHeight="1">
      <c r="A80" s="25"/>
      <c r="B80" s="468" t="s">
        <v>271</v>
      </c>
      <c r="C80" s="185">
        <v>29.1</v>
      </c>
      <c r="D80" s="185">
        <v>7.2</v>
      </c>
      <c r="E80" s="185">
        <v>1.5</v>
      </c>
      <c r="F80" s="185">
        <v>0.4</v>
      </c>
      <c r="G80" s="187">
        <v>10.8</v>
      </c>
      <c r="H80" s="187">
        <v>44.5</v>
      </c>
      <c r="I80" s="187">
        <v>19.8</v>
      </c>
      <c r="J80" s="187">
        <v>10.5</v>
      </c>
      <c r="K80" s="187">
        <v>6.1</v>
      </c>
      <c r="L80" s="185">
        <v>0.1</v>
      </c>
      <c r="M80" s="185">
        <v>1.7</v>
      </c>
      <c r="N80" s="185">
        <v>0.6</v>
      </c>
      <c r="O80" s="469">
        <v>6600000000</v>
      </c>
      <c r="Q80" s="477"/>
      <c r="T80" s="8"/>
    </row>
    <row r="81" spans="1:20" s="13" customFormat="1" ht="19.5" customHeight="1">
      <c r="A81" s="25"/>
      <c r="B81" s="468" t="s">
        <v>272</v>
      </c>
      <c r="C81" s="185">
        <v>29.1</v>
      </c>
      <c r="D81" s="185">
        <v>7.2</v>
      </c>
      <c r="E81" s="185">
        <v>1.1</v>
      </c>
      <c r="F81" s="185">
        <v>0.7</v>
      </c>
      <c r="G81" s="187">
        <v>10.5</v>
      </c>
      <c r="H81" s="187">
        <v>52.4</v>
      </c>
      <c r="I81" s="187">
        <v>16.2</v>
      </c>
      <c r="J81" s="187">
        <v>10.1</v>
      </c>
      <c r="K81" s="187">
        <v>6.6</v>
      </c>
      <c r="L81" s="185">
        <v>0.1</v>
      </c>
      <c r="M81" s="185">
        <v>1.9</v>
      </c>
      <c r="N81" s="185">
        <v>0.8</v>
      </c>
      <c r="O81" s="469">
        <v>15100000000</v>
      </c>
      <c r="Q81" s="477"/>
      <c r="T81" s="8"/>
    </row>
    <row r="82" spans="1:20" s="13" customFormat="1" ht="19.5" customHeight="1">
      <c r="A82" s="26"/>
      <c r="B82" s="466" t="s">
        <v>930</v>
      </c>
      <c r="C82" s="184">
        <v>29.1</v>
      </c>
      <c r="D82" s="184">
        <v>7.2</v>
      </c>
      <c r="E82" s="184">
        <v>0.9</v>
      </c>
      <c r="F82" s="184">
        <v>0.7</v>
      </c>
      <c r="G82" s="188">
        <v>10.4</v>
      </c>
      <c r="H82" s="188">
        <v>46.3</v>
      </c>
      <c r="I82" s="188">
        <v>16.4</v>
      </c>
      <c r="J82" s="188">
        <v>10</v>
      </c>
      <c r="K82" s="188">
        <v>7</v>
      </c>
      <c r="L82" s="184">
        <v>0.1</v>
      </c>
      <c r="M82" s="184">
        <v>1.9</v>
      </c>
      <c r="N82" s="184">
        <v>0.8</v>
      </c>
      <c r="O82" s="462">
        <v>2110000000</v>
      </c>
      <c r="Q82" s="478"/>
      <c r="T82" s="8"/>
    </row>
    <row r="83" spans="1:19" ht="19.5" customHeight="1">
      <c r="A83" s="28" t="s">
        <v>273</v>
      </c>
      <c r="B83" s="156" t="s">
        <v>680</v>
      </c>
      <c r="C83" s="20">
        <v>29.1</v>
      </c>
      <c r="D83" s="20">
        <v>7.2</v>
      </c>
      <c r="E83" s="20">
        <v>0.3</v>
      </c>
      <c r="F83" s="20">
        <v>1.3</v>
      </c>
      <c r="G83" s="459">
        <v>14.7</v>
      </c>
      <c r="H83" s="459">
        <v>60.8</v>
      </c>
      <c r="I83" s="459">
        <v>53.6</v>
      </c>
      <c r="J83" s="459">
        <v>11.7</v>
      </c>
      <c r="K83" s="459">
        <v>8.1</v>
      </c>
      <c r="L83" s="20">
        <v>0.1</v>
      </c>
      <c r="M83" s="20">
        <v>2.1</v>
      </c>
      <c r="N83" s="20">
        <v>0.9</v>
      </c>
      <c r="O83" s="122">
        <v>211000000000</v>
      </c>
      <c r="P83" s="29"/>
      <c r="Q83" s="29"/>
      <c r="R83" s="29"/>
      <c r="S83" s="30"/>
    </row>
    <row r="84" spans="1:19" ht="19.5" customHeight="1">
      <c r="A84" s="28" t="s">
        <v>274</v>
      </c>
      <c r="B84" s="156" t="s">
        <v>681</v>
      </c>
      <c r="C84" s="20">
        <v>30</v>
      </c>
      <c r="D84" s="20">
        <v>7.2</v>
      </c>
      <c r="E84" s="20">
        <v>1.1</v>
      </c>
      <c r="F84" s="20">
        <v>0.1</v>
      </c>
      <c r="G84" s="459">
        <v>13.1</v>
      </c>
      <c r="H84" s="459">
        <v>56.3</v>
      </c>
      <c r="I84" s="459">
        <v>24.2</v>
      </c>
      <c r="J84" s="459">
        <v>10.4</v>
      </c>
      <c r="K84" s="459">
        <v>7.3</v>
      </c>
      <c r="L84" s="20">
        <v>0.2</v>
      </c>
      <c r="M84" s="20">
        <v>2.3</v>
      </c>
      <c r="N84" s="20">
        <v>0.9</v>
      </c>
      <c r="O84" s="122">
        <v>3010000000000</v>
      </c>
      <c r="P84" s="29"/>
      <c r="Q84" s="29"/>
      <c r="R84" s="29"/>
      <c r="S84" s="30"/>
    </row>
    <row r="85" spans="1:19" ht="19.5" customHeight="1">
      <c r="A85" s="28" t="s">
        <v>275</v>
      </c>
      <c r="B85" s="156" t="s">
        <v>682</v>
      </c>
      <c r="C85" s="20">
        <v>30</v>
      </c>
      <c r="D85" s="20">
        <v>7.2</v>
      </c>
      <c r="E85" s="20">
        <v>1.3</v>
      </c>
      <c r="F85" s="20">
        <v>0.2</v>
      </c>
      <c r="G85" s="459">
        <v>12.3</v>
      </c>
      <c r="H85" s="459">
        <v>81.1</v>
      </c>
      <c r="I85" s="459">
        <v>21.6</v>
      </c>
      <c r="J85" s="459">
        <v>7.8</v>
      </c>
      <c r="K85" s="459">
        <v>5.2</v>
      </c>
      <c r="L85" s="20">
        <v>0.2</v>
      </c>
      <c r="M85" s="20">
        <v>2</v>
      </c>
      <c r="N85" s="20">
        <v>0.9</v>
      </c>
      <c r="O85" s="122">
        <v>381000000000</v>
      </c>
      <c r="P85" s="29"/>
      <c r="Q85" s="29"/>
      <c r="R85" s="29"/>
      <c r="S85" s="30"/>
    </row>
    <row r="86" spans="1:19" ht="19.5" customHeight="1">
      <c r="A86" s="25" t="s">
        <v>276</v>
      </c>
      <c r="B86" s="158" t="s">
        <v>683</v>
      </c>
      <c r="C86" s="21">
        <v>30</v>
      </c>
      <c r="D86" s="21">
        <v>7.2</v>
      </c>
      <c r="E86" s="21">
        <v>1.7</v>
      </c>
      <c r="F86" s="21">
        <v>1</v>
      </c>
      <c r="G86" s="458">
        <v>12.5</v>
      </c>
      <c r="H86" s="458">
        <v>63.8</v>
      </c>
      <c r="I86" s="458">
        <v>23.9</v>
      </c>
      <c r="J86" s="458">
        <v>7.3</v>
      </c>
      <c r="K86" s="458">
        <v>5.4</v>
      </c>
      <c r="L86" s="21">
        <v>0.3</v>
      </c>
      <c r="M86" s="21">
        <v>2.5</v>
      </c>
      <c r="N86" s="21">
        <v>0.8</v>
      </c>
      <c r="O86" s="123">
        <v>47500000000</v>
      </c>
      <c r="P86" s="29"/>
      <c r="Q86" s="29"/>
      <c r="R86" s="29"/>
      <c r="S86" s="30"/>
    </row>
    <row r="87" spans="1:19" ht="19.5" customHeight="1">
      <c r="A87" s="25"/>
      <c r="B87" s="159" t="s">
        <v>931</v>
      </c>
      <c r="C87" s="22">
        <v>30</v>
      </c>
      <c r="D87" s="22">
        <v>7.2</v>
      </c>
      <c r="E87" s="22">
        <v>1.7</v>
      </c>
      <c r="F87" s="22">
        <v>0.8</v>
      </c>
      <c r="G87" s="457">
        <v>12.8</v>
      </c>
      <c r="H87" s="457">
        <v>60.6</v>
      </c>
      <c r="I87" s="457">
        <v>19.9</v>
      </c>
      <c r="J87" s="457">
        <v>7.8</v>
      </c>
      <c r="K87" s="457">
        <v>5.3</v>
      </c>
      <c r="L87" s="22">
        <v>0.3</v>
      </c>
      <c r="M87" s="22">
        <v>2.3</v>
      </c>
      <c r="N87" s="22">
        <v>0.7</v>
      </c>
      <c r="O87" s="124">
        <v>4080000000000</v>
      </c>
      <c r="P87" s="321"/>
      <c r="Q87" s="321"/>
      <c r="R87" s="321"/>
      <c r="S87" s="321"/>
    </row>
    <row r="88" spans="1:19" ht="19.5" customHeight="1">
      <c r="A88" s="24" t="s">
        <v>277</v>
      </c>
      <c r="B88" s="158" t="s">
        <v>278</v>
      </c>
      <c r="C88" s="21">
        <v>29.4</v>
      </c>
      <c r="D88" s="21">
        <v>7.2</v>
      </c>
      <c r="E88" s="21">
        <v>0</v>
      </c>
      <c r="F88" s="21">
        <v>2.2</v>
      </c>
      <c r="G88" s="458">
        <v>21.8</v>
      </c>
      <c r="H88" s="458">
        <v>70.7</v>
      </c>
      <c r="I88" s="458">
        <v>14.3</v>
      </c>
      <c r="J88" s="458">
        <v>13</v>
      </c>
      <c r="K88" s="458">
        <v>11.1</v>
      </c>
      <c r="L88" s="21">
        <v>0.1</v>
      </c>
      <c r="M88" s="21">
        <v>2.3</v>
      </c>
      <c r="N88" s="21">
        <v>1.2</v>
      </c>
      <c r="O88" s="123">
        <v>57800000000000</v>
      </c>
      <c r="P88" s="11"/>
      <c r="Q88" s="10"/>
      <c r="R88" s="10"/>
      <c r="S88" s="12"/>
    </row>
    <row r="89" spans="1:20" s="13" customFormat="1" ht="19.5" customHeight="1">
      <c r="A89" s="25"/>
      <c r="B89" s="160" t="s">
        <v>279</v>
      </c>
      <c r="C89" s="27">
        <v>30.3</v>
      </c>
      <c r="D89" s="27">
        <v>7.4</v>
      </c>
      <c r="E89" s="27">
        <v>2</v>
      </c>
      <c r="F89" s="27">
        <v>0</v>
      </c>
      <c r="G89" s="460">
        <v>10.3</v>
      </c>
      <c r="H89" s="460">
        <v>54.3</v>
      </c>
      <c r="I89" s="460">
        <v>19.9</v>
      </c>
      <c r="J89" s="460">
        <v>2.6</v>
      </c>
      <c r="K89" s="460">
        <v>1.1</v>
      </c>
      <c r="L89" s="27">
        <v>0.1</v>
      </c>
      <c r="M89" s="27">
        <v>0.4</v>
      </c>
      <c r="N89" s="27">
        <v>1.6</v>
      </c>
      <c r="O89" s="125">
        <v>1690000</v>
      </c>
      <c r="Q89" s="29"/>
      <c r="T89" s="18"/>
    </row>
    <row r="90" spans="1:20" s="13" customFormat="1" ht="19.5" customHeight="1">
      <c r="A90" s="25"/>
      <c r="B90" s="160" t="s">
        <v>901</v>
      </c>
      <c r="C90" s="27">
        <v>28.9</v>
      </c>
      <c r="D90" s="27">
        <v>7.2</v>
      </c>
      <c r="E90" s="27">
        <v>0.6</v>
      </c>
      <c r="F90" s="27">
        <v>0.2</v>
      </c>
      <c r="G90" s="460">
        <v>11.9</v>
      </c>
      <c r="H90" s="460">
        <v>59.7</v>
      </c>
      <c r="I90" s="460">
        <v>13.4</v>
      </c>
      <c r="J90" s="460">
        <v>8.1</v>
      </c>
      <c r="K90" s="460">
        <v>5.2</v>
      </c>
      <c r="L90" s="27">
        <v>0.1</v>
      </c>
      <c r="M90" s="27">
        <v>1.5</v>
      </c>
      <c r="N90" s="27">
        <v>0.7</v>
      </c>
      <c r="O90" s="125">
        <v>1240000000</v>
      </c>
      <c r="Q90" s="321"/>
      <c r="T90" s="18"/>
    </row>
    <row r="91" spans="1:17" ht="19.5" customHeight="1">
      <c r="A91" s="26"/>
      <c r="B91" s="159" t="s">
        <v>684</v>
      </c>
      <c r="C91" s="22">
        <v>28.9</v>
      </c>
      <c r="D91" s="22">
        <v>7.2</v>
      </c>
      <c r="E91" s="22">
        <v>1.7</v>
      </c>
      <c r="F91" s="22">
        <v>0.1</v>
      </c>
      <c r="G91" s="457">
        <v>9.9</v>
      </c>
      <c r="H91" s="457">
        <v>49.8</v>
      </c>
      <c r="I91" s="457">
        <v>13.3</v>
      </c>
      <c r="J91" s="457">
        <v>7.1</v>
      </c>
      <c r="K91" s="457">
        <v>4.6</v>
      </c>
      <c r="L91" s="22">
        <v>0.2</v>
      </c>
      <c r="M91" s="22">
        <v>1.4</v>
      </c>
      <c r="N91" s="22">
        <v>0.7</v>
      </c>
      <c r="O91" s="124">
        <v>21900000000</v>
      </c>
      <c r="Q91" s="10"/>
    </row>
    <row r="92" spans="1:17" ht="19.5" customHeight="1">
      <c r="A92" s="28" t="s">
        <v>280</v>
      </c>
      <c r="B92" s="156" t="s">
        <v>685</v>
      </c>
      <c r="C92" s="20">
        <v>29</v>
      </c>
      <c r="D92" s="20">
        <v>7.1</v>
      </c>
      <c r="E92" s="20">
        <v>2</v>
      </c>
      <c r="F92" s="20">
        <v>0.1</v>
      </c>
      <c r="G92" s="459">
        <v>7.9</v>
      </c>
      <c r="H92" s="459">
        <v>62.8</v>
      </c>
      <c r="I92" s="459">
        <v>20.6</v>
      </c>
      <c r="J92" s="459">
        <v>8.2</v>
      </c>
      <c r="K92" s="459">
        <v>5.4</v>
      </c>
      <c r="L92" s="20">
        <v>0.1</v>
      </c>
      <c r="M92" s="20">
        <v>2.1</v>
      </c>
      <c r="N92" s="20">
        <v>0.8</v>
      </c>
      <c r="O92" s="122">
        <v>25700000</v>
      </c>
      <c r="Q92" s="29"/>
    </row>
    <row r="93" spans="1:17" ht="19.5" customHeight="1">
      <c r="A93" s="28" t="s">
        <v>281</v>
      </c>
      <c r="B93" s="156" t="s">
        <v>686</v>
      </c>
      <c r="C93" s="20">
        <v>29.8</v>
      </c>
      <c r="D93" s="20">
        <v>7.3</v>
      </c>
      <c r="E93" s="20">
        <v>0.6</v>
      </c>
      <c r="F93" s="20">
        <v>0.8</v>
      </c>
      <c r="G93" s="459">
        <v>16.4</v>
      </c>
      <c r="H93" s="459">
        <v>52.3</v>
      </c>
      <c r="I93" s="459">
        <v>17.3</v>
      </c>
      <c r="J93" s="459">
        <v>9.6</v>
      </c>
      <c r="K93" s="459">
        <v>7.2</v>
      </c>
      <c r="L93" s="20">
        <v>0.1</v>
      </c>
      <c r="M93" s="20">
        <v>2.1</v>
      </c>
      <c r="N93" s="20">
        <v>0.7</v>
      </c>
      <c r="O93" s="122">
        <v>142000000000</v>
      </c>
      <c r="Q93" s="321"/>
    </row>
    <row r="94" spans="1:17" ht="19.5" customHeight="1">
      <c r="A94" s="24" t="s">
        <v>282</v>
      </c>
      <c r="B94" s="158" t="s">
        <v>687</v>
      </c>
      <c r="C94" s="21">
        <v>29.1</v>
      </c>
      <c r="D94" s="21">
        <v>7.1</v>
      </c>
      <c r="E94" s="21">
        <v>1.2</v>
      </c>
      <c r="F94" s="21">
        <v>0.2</v>
      </c>
      <c r="G94" s="458">
        <v>8.4</v>
      </c>
      <c r="H94" s="458">
        <v>47.6</v>
      </c>
      <c r="I94" s="458">
        <v>22.8</v>
      </c>
      <c r="J94" s="458">
        <v>9.1</v>
      </c>
      <c r="K94" s="458">
        <v>6.2</v>
      </c>
      <c r="L94" s="21">
        <v>0.4</v>
      </c>
      <c r="M94" s="21">
        <v>2.5</v>
      </c>
      <c r="N94" s="21">
        <v>0.9</v>
      </c>
      <c r="O94" s="123">
        <v>383000000000</v>
      </c>
      <c r="Q94" s="10"/>
    </row>
    <row r="95" spans="1:17" ht="19.5" customHeight="1">
      <c r="A95" s="25"/>
      <c r="B95" s="160" t="s">
        <v>688</v>
      </c>
      <c r="C95" s="27">
        <v>29.1</v>
      </c>
      <c r="D95" s="27">
        <v>7.1</v>
      </c>
      <c r="E95" s="27">
        <v>1.8</v>
      </c>
      <c r="F95" s="27">
        <v>0.1</v>
      </c>
      <c r="G95" s="460">
        <v>7.3</v>
      </c>
      <c r="H95" s="460">
        <v>40.3</v>
      </c>
      <c r="I95" s="460">
        <v>11.8</v>
      </c>
      <c r="J95" s="460">
        <v>7.7</v>
      </c>
      <c r="K95" s="460">
        <v>5.6</v>
      </c>
      <c r="L95" s="27">
        <v>0.4</v>
      </c>
      <c r="M95" s="27">
        <v>4</v>
      </c>
      <c r="N95" s="27">
        <v>1.1</v>
      </c>
      <c r="O95" s="125">
        <v>9300000000</v>
      </c>
      <c r="Q95" s="29"/>
    </row>
    <row r="96" spans="1:17" ht="19.5" customHeight="1">
      <c r="A96" s="26"/>
      <c r="B96" s="159" t="s">
        <v>689</v>
      </c>
      <c r="C96" s="22">
        <v>29</v>
      </c>
      <c r="D96" s="22">
        <v>7.1</v>
      </c>
      <c r="E96" s="22">
        <v>2.2</v>
      </c>
      <c r="F96" s="22">
        <v>0</v>
      </c>
      <c r="G96" s="457">
        <v>9.2</v>
      </c>
      <c r="H96" s="457">
        <v>53.8</v>
      </c>
      <c r="I96" s="457">
        <v>20.3</v>
      </c>
      <c r="J96" s="457">
        <v>8.7</v>
      </c>
      <c r="K96" s="457">
        <v>5.4</v>
      </c>
      <c r="L96" s="22">
        <v>0.4</v>
      </c>
      <c r="M96" s="22">
        <v>3.6</v>
      </c>
      <c r="N96" s="22">
        <v>1</v>
      </c>
      <c r="O96" s="124">
        <v>3850000000</v>
      </c>
      <c r="Q96" s="321"/>
    </row>
    <row r="97" spans="1:17" ht="19.5" customHeight="1">
      <c r="A97" s="24" t="s">
        <v>283</v>
      </c>
      <c r="B97" s="158" t="s">
        <v>690</v>
      </c>
      <c r="C97" s="21">
        <v>29.4</v>
      </c>
      <c r="D97" s="21">
        <v>7.3</v>
      </c>
      <c r="E97" s="21">
        <v>0.3</v>
      </c>
      <c r="F97" s="21">
        <v>1.9</v>
      </c>
      <c r="G97" s="458">
        <v>14.9</v>
      </c>
      <c r="H97" s="458">
        <v>73.1</v>
      </c>
      <c r="I97" s="458">
        <v>17.9</v>
      </c>
      <c r="J97" s="458">
        <v>14.9</v>
      </c>
      <c r="K97" s="458">
        <v>11.4</v>
      </c>
      <c r="L97" s="21">
        <v>0.1</v>
      </c>
      <c r="M97" s="21">
        <v>2.7</v>
      </c>
      <c r="N97" s="21">
        <v>1.2</v>
      </c>
      <c r="O97" s="123">
        <v>1230000000000</v>
      </c>
      <c r="Q97" s="10"/>
    </row>
    <row r="98" spans="1:17" ht="19.5" customHeight="1">
      <c r="A98" s="26"/>
      <c r="B98" s="159" t="s">
        <v>691</v>
      </c>
      <c r="C98" s="22">
        <v>29.4</v>
      </c>
      <c r="D98" s="22">
        <v>7.4</v>
      </c>
      <c r="E98" s="22">
        <v>0.4</v>
      </c>
      <c r="F98" s="22">
        <v>1.5</v>
      </c>
      <c r="G98" s="457">
        <v>13.2</v>
      </c>
      <c r="H98" s="457">
        <v>72.7</v>
      </c>
      <c r="I98" s="457">
        <v>18.2</v>
      </c>
      <c r="J98" s="457">
        <v>14.8</v>
      </c>
      <c r="K98" s="457">
        <v>10.8</v>
      </c>
      <c r="L98" s="22">
        <v>0.1</v>
      </c>
      <c r="M98" s="22">
        <v>2.7</v>
      </c>
      <c r="N98" s="22">
        <v>1.3</v>
      </c>
      <c r="O98" s="124">
        <v>1160000000000</v>
      </c>
      <c r="Q98" s="29"/>
    </row>
    <row r="99" spans="1:17" ht="19.5" customHeight="1">
      <c r="A99" s="24" t="s">
        <v>284</v>
      </c>
      <c r="B99" s="158" t="s">
        <v>655</v>
      </c>
      <c r="C99" s="21">
        <v>30.5</v>
      </c>
      <c r="D99" s="21">
        <v>7.4</v>
      </c>
      <c r="E99" s="21">
        <v>2.3</v>
      </c>
      <c r="F99" s="21">
        <v>0</v>
      </c>
      <c r="G99" s="458">
        <v>10.3</v>
      </c>
      <c r="H99" s="458">
        <v>58.5</v>
      </c>
      <c r="I99" s="458">
        <v>22.4</v>
      </c>
      <c r="J99" s="458">
        <v>2.5</v>
      </c>
      <c r="K99" s="458">
        <v>0.9</v>
      </c>
      <c r="L99" s="21">
        <v>0.1</v>
      </c>
      <c r="M99" s="21">
        <v>0.4</v>
      </c>
      <c r="N99" s="21">
        <v>1.5</v>
      </c>
      <c r="O99" s="123">
        <v>1100000</v>
      </c>
      <c r="Q99" s="321"/>
    </row>
    <row r="100" spans="1:17" ht="19.5" customHeight="1">
      <c r="A100" s="26"/>
      <c r="B100" s="159" t="s">
        <v>692</v>
      </c>
      <c r="C100" s="22">
        <v>30.5</v>
      </c>
      <c r="D100" s="22">
        <v>7.4</v>
      </c>
      <c r="E100" s="22">
        <v>2.1</v>
      </c>
      <c r="F100" s="22">
        <v>0</v>
      </c>
      <c r="G100" s="457">
        <v>9.9</v>
      </c>
      <c r="H100" s="457">
        <v>60.2</v>
      </c>
      <c r="I100" s="457">
        <v>25.9</v>
      </c>
      <c r="J100" s="457">
        <v>2.7</v>
      </c>
      <c r="K100" s="457">
        <v>1.1</v>
      </c>
      <c r="L100" s="22">
        <v>0.1</v>
      </c>
      <c r="M100" s="22">
        <v>0.3</v>
      </c>
      <c r="N100" s="22">
        <v>1.5</v>
      </c>
      <c r="O100" s="124">
        <v>1220000</v>
      </c>
      <c r="Q100" s="10"/>
    </row>
    <row r="101" spans="1:17" ht="19.5" customHeight="1">
      <c r="A101" s="28" t="s">
        <v>831</v>
      </c>
      <c r="B101" s="156" t="s">
        <v>693</v>
      </c>
      <c r="C101" s="20">
        <v>30.2</v>
      </c>
      <c r="D101" s="20">
        <v>7.4</v>
      </c>
      <c r="E101" s="20">
        <v>1.7</v>
      </c>
      <c r="F101" s="20">
        <v>0</v>
      </c>
      <c r="G101" s="459">
        <v>12.1</v>
      </c>
      <c r="H101" s="459">
        <v>51.3</v>
      </c>
      <c r="I101" s="459">
        <v>22.7</v>
      </c>
      <c r="J101" s="459">
        <v>2.3</v>
      </c>
      <c r="K101" s="459">
        <v>1</v>
      </c>
      <c r="L101" s="20">
        <v>0.2</v>
      </c>
      <c r="M101" s="20">
        <v>0.5</v>
      </c>
      <c r="N101" s="20">
        <v>1.5</v>
      </c>
      <c r="O101" s="122">
        <v>1610000</v>
      </c>
      <c r="Q101" s="29"/>
    </row>
    <row r="102" spans="1:17" ht="19.5" customHeight="1">
      <c r="A102" s="24" t="s">
        <v>285</v>
      </c>
      <c r="B102" s="158" t="s">
        <v>646</v>
      </c>
      <c r="C102" s="21">
        <v>30</v>
      </c>
      <c r="D102" s="21">
        <v>7.5</v>
      </c>
      <c r="E102" s="21">
        <v>2.1</v>
      </c>
      <c r="F102" s="21">
        <v>0</v>
      </c>
      <c r="G102" s="458">
        <v>10.1</v>
      </c>
      <c r="H102" s="458">
        <v>55.2</v>
      </c>
      <c r="I102" s="458">
        <v>19.4</v>
      </c>
      <c r="J102" s="458">
        <v>2.4</v>
      </c>
      <c r="K102" s="458">
        <v>1.1</v>
      </c>
      <c r="L102" s="21">
        <v>0.1</v>
      </c>
      <c r="M102" s="21">
        <v>0.3</v>
      </c>
      <c r="N102" s="21">
        <v>1.6</v>
      </c>
      <c r="O102" s="123">
        <v>1220000</v>
      </c>
      <c r="Q102" s="321"/>
    </row>
    <row r="103" spans="1:17" ht="19.5" customHeight="1">
      <c r="A103" s="26"/>
      <c r="B103" s="159" t="s">
        <v>647</v>
      </c>
      <c r="C103" s="22">
        <v>30</v>
      </c>
      <c r="D103" s="22">
        <v>7.4</v>
      </c>
      <c r="E103" s="22">
        <v>2.2</v>
      </c>
      <c r="F103" s="22">
        <v>0</v>
      </c>
      <c r="G103" s="457">
        <v>10.7</v>
      </c>
      <c r="H103" s="457">
        <v>58.3</v>
      </c>
      <c r="I103" s="457">
        <v>19.6</v>
      </c>
      <c r="J103" s="457">
        <v>2.1</v>
      </c>
      <c r="K103" s="457">
        <v>0.8</v>
      </c>
      <c r="L103" s="22">
        <v>0.1</v>
      </c>
      <c r="M103" s="22">
        <v>0.5</v>
      </c>
      <c r="N103" s="22">
        <v>1.6</v>
      </c>
      <c r="O103" s="124">
        <v>1610000</v>
      </c>
      <c r="Q103" s="10"/>
    </row>
    <row r="104" spans="1:17" ht="19.5" customHeight="1">
      <c r="A104" s="24" t="s">
        <v>286</v>
      </c>
      <c r="B104" s="158" t="s">
        <v>646</v>
      </c>
      <c r="C104" s="21">
        <v>30</v>
      </c>
      <c r="D104" s="21">
        <v>7.5</v>
      </c>
      <c r="E104" s="21">
        <v>3.4</v>
      </c>
      <c r="F104" s="21">
        <v>0</v>
      </c>
      <c r="G104" s="458">
        <v>8.3</v>
      </c>
      <c r="H104" s="458">
        <v>56.3</v>
      </c>
      <c r="I104" s="458">
        <v>22</v>
      </c>
      <c r="J104" s="458">
        <v>2.6</v>
      </c>
      <c r="K104" s="458">
        <v>0.7</v>
      </c>
      <c r="L104" s="21">
        <v>0</v>
      </c>
      <c r="M104" s="21">
        <v>0.4</v>
      </c>
      <c r="N104" s="21">
        <v>1.3</v>
      </c>
      <c r="O104" s="123">
        <v>1020000</v>
      </c>
      <c r="Q104" s="29"/>
    </row>
    <row r="105" spans="1:20" s="13" customFormat="1" ht="19.5" customHeight="1">
      <c r="A105" s="26"/>
      <c r="B105" s="159" t="s">
        <v>647</v>
      </c>
      <c r="C105" s="22">
        <v>30</v>
      </c>
      <c r="D105" s="22">
        <v>7.4</v>
      </c>
      <c r="E105" s="22">
        <v>3.7</v>
      </c>
      <c r="F105" s="22">
        <v>0</v>
      </c>
      <c r="G105" s="457">
        <v>7.2</v>
      </c>
      <c r="H105" s="457">
        <v>59.3</v>
      </c>
      <c r="I105" s="457">
        <v>22.5</v>
      </c>
      <c r="J105" s="457">
        <v>2</v>
      </c>
      <c r="K105" s="457">
        <v>1</v>
      </c>
      <c r="L105" s="22">
        <v>0</v>
      </c>
      <c r="M105" s="22">
        <v>0.5</v>
      </c>
      <c r="N105" s="22">
        <v>1.5</v>
      </c>
      <c r="O105" s="124">
        <v>831000</v>
      </c>
      <c r="Q105" s="321"/>
      <c r="T105" s="8"/>
    </row>
    <row r="106" spans="1:20" s="13" customFormat="1" ht="19.5" customHeight="1">
      <c r="A106" s="24" t="s">
        <v>287</v>
      </c>
      <c r="B106" s="158" t="s">
        <v>832</v>
      </c>
      <c r="C106" s="21">
        <v>28.9</v>
      </c>
      <c r="D106" s="21">
        <v>7.2</v>
      </c>
      <c r="E106" s="21">
        <v>1.7</v>
      </c>
      <c r="F106" s="21">
        <v>0.1</v>
      </c>
      <c r="G106" s="458">
        <v>4.8</v>
      </c>
      <c r="H106" s="458">
        <v>42.3</v>
      </c>
      <c r="I106" s="458">
        <v>10.8</v>
      </c>
      <c r="J106" s="458">
        <v>4</v>
      </c>
      <c r="K106" s="458">
        <v>1.3</v>
      </c>
      <c r="L106" s="21">
        <v>0.2</v>
      </c>
      <c r="M106" s="21">
        <v>1.5</v>
      </c>
      <c r="N106" s="21">
        <v>0.4</v>
      </c>
      <c r="O106" s="123">
        <v>76300000</v>
      </c>
      <c r="Q106" s="10"/>
      <c r="T106" s="8"/>
    </row>
    <row r="107" spans="1:20" s="13" customFormat="1" ht="19.5" customHeight="1">
      <c r="A107" s="26"/>
      <c r="B107" s="159" t="s">
        <v>694</v>
      </c>
      <c r="C107" s="22">
        <v>28.9</v>
      </c>
      <c r="D107" s="22">
        <v>7.2</v>
      </c>
      <c r="E107" s="22">
        <v>1.9</v>
      </c>
      <c r="F107" s="22">
        <v>0.1</v>
      </c>
      <c r="G107" s="457">
        <v>4.7</v>
      </c>
      <c r="H107" s="457">
        <v>42.4</v>
      </c>
      <c r="I107" s="457">
        <v>9.8</v>
      </c>
      <c r="J107" s="457">
        <v>4.1</v>
      </c>
      <c r="K107" s="457">
        <v>1.4</v>
      </c>
      <c r="L107" s="22">
        <v>0.2</v>
      </c>
      <c r="M107" s="22">
        <v>1.5</v>
      </c>
      <c r="N107" s="22">
        <v>0.3</v>
      </c>
      <c r="O107" s="124">
        <v>30800000</v>
      </c>
      <c r="Q107" s="29"/>
      <c r="T107" s="8"/>
    </row>
    <row r="108" spans="1:20" s="13" customFormat="1" ht="19.5" customHeight="1">
      <c r="A108" s="28" t="s">
        <v>288</v>
      </c>
      <c r="B108" s="156" t="s">
        <v>695</v>
      </c>
      <c r="C108" s="20">
        <v>30.3</v>
      </c>
      <c r="D108" s="20">
        <v>7.4</v>
      </c>
      <c r="E108" s="20">
        <v>1.5</v>
      </c>
      <c r="F108" s="20">
        <v>0</v>
      </c>
      <c r="G108" s="459">
        <v>10.9</v>
      </c>
      <c r="H108" s="459">
        <v>54.6</v>
      </c>
      <c r="I108" s="459">
        <v>21.3</v>
      </c>
      <c r="J108" s="459">
        <v>2.5</v>
      </c>
      <c r="K108" s="459">
        <v>0.7</v>
      </c>
      <c r="L108" s="20">
        <v>0.1</v>
      </c>
      <c r="M108" s="20">
        <v>0.4</v>
      </c>
      <c r="N108" s="20">
        <v>1.4</v>
      </c>
      <c r="O108" s="122">
        <v>2400000</v>
      </c>
      <c r="Q108" s="321"/>
      <c r="T108" s="8"/>
    </row>
    <row r="109" spans="1:20" s="13" customFormat="1" ht="19.5" customHeight="1">
      <c r="A109" s="28" t="s">
        <v>289</v>
      </c>
      <c r="B109" s="156" t="s">
        <v>290</v>
      </c>
      <c r="C109" s="20">
        <v>30.3</v>
      </c>
      <c r="D109" s="20">
        <v>7.5</v>
      </c>
      <c r="E109" s="20">
        <v>2.1</v>
      </c>
      <c r="F109" s="20">
        <v>0</v>
      </c>
      <c r="G109" s="459">
        <v>10.1</v>
      </c>
      <c r="H109" s="459">
        <v>56.2</v>
      </c>
      <c r="I109" s="459">
        <v>19.6</v>
      </c>
      <c r="J109" s="459">
        <v>2.4</v>
      </c>
      <c r="K109" s="459">
        <v>1</v>
      </c>
      <c r="L109" s="20">
        <v>0.1</v>
      </c>
      <c r="M109" s="20">
        <v>0.3</v>
      </c>
      <c r="N109" s="20">
        <v>1.5</v>
      </c>
      <c r="O109" s="122">
        <v>1610000</v>
      </c>
      <c r="Q109" s="10"/>
      <c r="T109" s="8"/>
    </row>
    <row r="110" spans="1:20" s="13" customFormat="1" ht="19.5" customHeight="1">
      <c r="A110" s="24" t="s">
        <v>291</v>
      </c>
      <c r="B110" s="158" t="s">
        <v>696</v>
      </c>
      <c r="C110" s="21">
        <v>29.1</v>
      </c>
      <c r="D110" s="21">
        <v>7.2</v>
      </c>
      <c r="E110" s="21">
        <v>2.2</v>
      </c>
      <c r="F110" s="21">
        <v>1.1</v>
      </c>
      <c r="G110" s="458">
        <v>9.1</v>
      </c>
      <c r="H110" s="458">
        <v>42.9</v>
      </c>
      <c r="I110" s="458">
        <v>22</v>
      </c>
      <c r="J110" s="458">
        <v>6</v>
      </c>
      <c r="K110" s="458">
        <v>2.7</v>
      </c>
      <c r="L110" s="21">
        <v>0.3</v>
      </c>
      <c r="M110" s="21">
        <v>2.6</v>
      </c>
      <c r="N110" s="21">
        <v>0.5</v>
      </c>
      <c r="O110" s="123">
        <v>2370000000</v>
      </c>
      <c r="Q110" s="29"/>
      <c r="T110" s="8"/>
    </row>
    <row r="111" spans="1:20" s="13" customFormat="1" ht="19.5" customHeight="1">
      <c r="A111" s="26"/>
      <c r="B111" s="159" t="s">
        <v>697</v>
      </c>
      <c r="C111" s="22">
        <v>29.1</v>
      </c>
      <c r="D111" s="22">
        <v>7.2</v>
      </c>
      <c r="E111" s="22">
        <v>1.8</v>
      </c>
      <c r="F111" s="22">
        <v>0.7</v>
      </c>
      <c r="G111" s="457">
        <v>9.1</v>
      </c>
      <c r="H111" s="457">
        <v>46.8</v>
      </c>
      <c r="I111" s="457">
        <v>23.9</v>
      </c>
      <c r="J111" s="457">
        <v>5.7</v>
      </c>
      <c r="K111" s="457">
        <v>3</v>
      </c>
      <c r="L111" s="22">
        <v>0.3</v>
      </c>
      <c r="M111" s="22">
        <v>2.4</v>
      </c>
      <c r="N111" s="22">
        <v>0.6</v>
      </c>
      <c r="O111" s="124">
        <v>5580000000</v>
      </c>
      <c r="Q111" s="321"/>
      <c r="T111" s="8"/>
    </row>
    <row r="112" spans="1:20" s="13" customFormat="1" ht="19.5" customHeight="1">
      <c r="A112" s="24" t="s">
        <v>292</v>
      </c>
      <c r="B112" s="158" t="s">
        <v>293</v>
      </c>
      <c r="C112" s="21">
        <v>30.2</v>
      </c>
      <c r="D112" s="21">
        <v>7.4</v>
      </c>
      <c r="E112" s="21">
        <v>1.6</v>
      </c>
      <c r="F112" s="21">
        <v>0</v>
      </c>
      <c r="G112" s="458">
        <v>10.5</v>
      </c>
      <c r="H112" s="458">
        <v>52</v>
      </c>
      <c r="I112" s="458">
        <v>22.7</v>
      </c>
      <c r="J112" s="458">
        <v>2.7</v>
      </c>
      <c r="K112" s="458">
        <v>1.1</v>
      </c>
      <c r="L112" s="21">
        <v>0.1</v>
      </c>
      <c r="M112" s="21">
        <v>0.4</v>
      </c>
      <c r="N112" s="21">
        <v>1.3</v>
      </c>
      <c r="O112" s="123">
        <v>2010000</v>
      </c>
      <c r="Q112" s="10"/>
      <c r="T112" s="8"/>
    </row>
    <row r="113" spans="1:20" s="13" customFormat="1" ht="19.5" customHeight="1">
      <c r="A113" s="25"/>
      <c r="B113" s="160" t="s">
        <v>695</v>
      </c>
      <c r="C113" s="27">
        <v>30.3</v>
      </c>
      <c r="D113" s="27">
        <v>7.4</v>
      </c>
      <c r="E113" s="27">
        <v>1.5</v>
      </c>
      <c r="F113" s="27">
        <v>0</v>
      </c>
      <c r="G113" s="460">
        <v>10.9</v>
      </c>
      <c r="H113" s="460">
        <v>60.9</v>
      </c>
      <c r="I113" s="460">
        <v>21.2</v>
      </c>
      <c r="J113" s="460">
        <v>2.6</v>
      </c>
      <c r="K113" s="460">
        <v>0.8</v>
      </c>
      <c r="L113" s="27">
        <v>0.1</v>
      </c>
      <c r="M113" s="27">
        <v>0.3</v>
      </c>
      <c r="N113" s="27">
        <v>1.7</v>
      </c>
      <c r="O113" s="125">
        <v>1810000</v>
      </c>
      <c r="Q113" s="29"/>
      <c r="T113" s="8"/>
    </row>
    <row r="114" spans="1:20" s="13" customFormat="1" ht="19.5" customHeight="1">
      <c r="A114" s="26"/>
      <c r="B114" s="159" t="s">
        <v>698</v>
      </c>
      <c r="C114" s="22">
        <v>30.3</v>
      </c>
      <c r="D114" s="22">
        <v>7.4</v>
      </c>
      <c r="E114" s="22">
        <v>1.3</v>
      </c>
      <c r="F114" s="22">
        <v>0</v>
      </c>
      <c r="G114" s="457">
        <v>11.7</v>
      </c>
      <c r="H114" s="457">
        <v>55.2</v>
      </c>
      <c r="I114" s="457">
        <v>24.3</v>
      </c>
      <c r="J114" s="457">
        <v>2.3</v>
      </c>
      <c r="K114" s="457">
        <v>0.8</v>
      </c>
      <c r="L114" s="22">
        <v>0.1</v>
      </c>
      <c r="M114" s="22">
        <v>0.2</v>
      </c>
      <c r="N114" s="22">
        <v>1.7</v>
      </c>
      <c r="O114" s="124">
        <v>2200000</v>
      </c>
      <c r="Q114" s="321"/>
      <c r="T114" s="8"/>
    </row>
    <row r="115" spans="1:20" s="13" customFormat="1" ht="19.5" customHeight="1">
      <c r="A115" s="28" t="s">
        <v>294</v>
      </c>
      <c r="B115" s="472" t="s">
        <v>695</v>
      </c>
      <c r="C115" s="35">
        <v>30.3</v>
      </c>
      <c r="D115" s="35">
        <v>7.4</v>
      </c>
      <c r="E115" s="35">
        <v>1.9</v>
      </c>
      <c r="F115" s="35">
        <v>0</v>
      </c>
      <c r="G115" s="461">
        <v>9.3</v>
      </c>
      <c r="H115" s="461">
        <v>49.3</v>
      </c>
      <c r="I115" s="461">
        <v>23.4</v>
      </c>
      <c r="J115" s="461">
        <v>2.4</v>
      </c>
      <c r="K115" s="461">
        <v>1.1</v>
      </c>
      <c r="L115" s="35">
        <v>0.1</v>
      </c>
      <c r="M115" s="35">
        <v>0.5</v>
      </c>
      <c r="N115" s="35">
        <v>1.7</v>
      </c>
      <c r="O115" s="126">
        <v>2010000</v>
      </c>
      <c r="Q115" s="10"/>
      <c r="T115" s="8"/>
    </row>
    <row r="116" spans="1:20" s="13" customFormat="1" ht="19.5" customHeight="1">
      <c r="A116" s="28" t="s">
        <v>295</v>
      </c>
      <c r="B116" s="472" t="s">
        <v>699</v>
      </c>
      <c r="C116" s="35">
        <v>30.3</v>
      </c>
      <c r="D116" s="35">
        <v>7.4</v>
      </c>
      <c r="E116" s="35">
        <v>1.3</v>
      </c>
      <c r="F116" s="35">
        <v>0</v>
      </c>
      <c r="G116" s="461">
        <v>12.8</v>
      </c>
      <c r="H116" s="461">
        <v>63</v>
      </c>
      <c r="I116" s="461">
        <v>23.9</v>
      </c>
      <c r="J116" s="461">
        <v>2.7</v>
      </c>
      <c r="K116" s="461">
        <v>1</v>
      </c>
      <c r="L116" s="35">
        <v>0.2</v>
      </c>
      <c r="M116" s="35">
        <v>0.4</v>
      </c>
      <c r="N116" s="35">
        <v>1.6</v>
      </c>
      <c r="O116" s="126">
        <v>2400000</v>
      </c>
      <c r="Q116" s="29"/>
      <c r="T116" s="8"/>
    </row>
    <row r="117" spans="1:20" s="13" customFormat="1" ht="19.5" customHeight="1">
      <c r="A117" s="28" t="s">
        <v>296</v>
      </c>
      <c r="B117" s="156" t="s">
        <v>700</v>
      </c>
      <c r="C117" s="20">
        <v>30.6</v>
      </c>
      <c r="D117" s="20">
        <v>7.5</v>
      </c>
      <c r="E117" s="20">
        <v>1.7</v>
      </c>
      <c r="F117" s="20">
        <v>0</v>
      </c>
      <c r="G117" s="459">
        <v>11.1</v>
      </c>
      <c r="H117" s="459">
        <v>61.2</v>
      </c>
      <c r="I117" s="459">
        <v>24.8</v>
      </c>
      <c r="J117" s="459">
        <v>2.3</v>
      </c>
      <c r="K117" s="459">
        <v>1.1</v>
      </c>
      <c r="L117" s="20">
        <v>0</v>
      </c>
      <c r="M117" s="20">
        <v>0.3</v>
      </c>
      <c r="N117" s="20">
        <v>1.5</v>
      </c>
      <c r="O117" s="122">
        <v>1610000</v>
      </c>
      <c r="Q117" s="321"/>
      <c r="T117" s="8"/>
    </row>
    <row r="118" spans="1:20" s="13" customFormat="1" ht="19.5" customHeight="1">
      <c r="A118" s="24" t="s">
        <v>297</v>
      </c>
      <c r="B118" s="158" t="s">
        <v>701</v>
      </c>
      <c r="C118" s="21">
        <v>30.3</v>
      </c>
      <c r="D118" s="21">
        <v>7.5</v>
      </c>
      <c r="E118" s="21">
        <v>1.8</v>
      </c>
      <c r="F118" s="21">
        <v>0</v>
      </c>
      <c r="G118" s="458">
        <v>10.2</v>
      </c>
      <c r="H118" s="458">
        <v>50.5</v>
      </c>
      <c r="I118" s="458">
        <v>21.8</v>
      </c>
      <c r="J118" s="458">
        <v>2.3</v>
      </c>
      <c r="K118" s="458">
        <v>1.4</v>
      </c>
      <c r="L118" s="21">
        <v>0</v>
      </c>
      <c r="M118" s="21">
        <v>0.6</v>
      </c>
      <c r="N118" s="21">
        <v>1.4</v>
      </c>
      <c r="O118" s="123">
        <v>1810000</v>
      </c>
      <c r="Q118" s="10"/>
      <c r="T118" s="8"/>
    </row>
    <row r="119" spans="1:20" s="13" customFormat="1" ht="19.5" customHeight="1">
      <c r="A119" s="26"/>
      <c r="B119" s="159" t="s">
        <v>702</v>
      </c>
      <c r="C119" s="22">
        <v>30.3</v>
      </c>
      <c r="D119" s="22">
        <v>7.4</v>
      </c>
      <c r="E119" s="22">
        <v>1.7</v>
      </c>
      <c r="F119" s="22">
        <v>0</v>
      </c>
      <c r="G119" s="457">
        <v>11.3</v>
      </c>
      <c r="H119" s="457">
        <v>47</v>
      </c>
      <c r="I119" s="457">
        <v>20.9</v>
      </c>
      <c r="J119" s="457">
        <v>2.3</v>
      </c>
      <c r="K119" s="457">
        <v>1.2</v>
      </c>
      <c r="L119" s="22">
        <v>0</v>
      </c>
      <c r="M119" s="22">
        <v>0.3</v>
      </c>
      <c r="N119" s="22">
        <v>1.3</v>
      </c>
      <c r="O119" s="124">
        <v>2010000</v>
      </c>
      <c r="Q119" s="29"/>
      <c r="T119" s="8"/>
    </row>
    <row r="120" spans="1:20" s="13" customFormat="1" ht="19.5" customHeight="1">
      <c r="A120" s="24" t="s">
        <v>298</v>
      </c>
      <c r="B120" s="158" t="s">
        <v>655</v>
      </c>
      <c r="C120" s="21">
        <v>30.5</v>
      </c>
      <c r="D120" s="21">
        <v>7.4</v>
      </c>
      <c r="E120" s="21">
        <v>1.2</v>
      </c>
      <c r="F120" s="21">
        <v>0</v>
      </c>
      <c r="G120" s="458">
        <v>12.9</v>
      </c>
      <c r="H120" s="458">
        <v>57.2</v>
      </c>
      <c r="I120" s="458">
        <v>28.3</v>
      </c>
      <c r="J120" s="458">
        <v>2.2</v>
      </c>
      <c r="K120" s="458">
        <v>1.2</v>
      </c>
      <c r="L120" s="21">
        <v>0.1</v>
      </c>
      <c r="M120" s="21">
        <v>0.4</v>
      </c>
      <c r="N120" s="21">
        <v>1.7</v>
      </c>
      <c r="O120" s="123">
        <v>2400000</v>
      </c>
      <c r="Q120" s="321"/>
      <c r="T120" s="8"/>
    </row>
    <row r="121" spans="1:20" s="13" customFormat="1" ht="19.5" customHeight="1">
      <c r="A121" s="26"/>
      <c r="B121" s="161" t="s">
        <v>703</v>
      </c>
      <c r="C121" s="22">
        <v>30.5</v>
      </c>
      <c r="D121" s="22">
        <v>7.4</v>
      </c>
      <c r="E121" s="22">
        <v>1.1</v>
      </c>
      <c r="F121" s="22">
        <v>0</v>
      </c>
      <c r="G121" s="457">
        <v>13.1</v>
      </c>
      <c r="H121" s="457">
        <v>57</v>
      </c>
      <c r="I121" s="457">
        <v>24.9</v>
      </c>
      <c r="J121" s="457">
        <v>2.5</v>
      </c>
      <c r="K121" s="457">
        <v>0.8</v>
      </c>
      <c r="L121" s="22">
        <v>0.1</v>
      </c>
      <c r="M121" s="22">
        <v>0.2</v>
      </c>
      <c r="N121" s="22">
        <v>1.3</v>
      </c>
      <c r="O121" s="124">
        <v>2400000</v>
      </c>
      <c r="Q121" s="10"/>
      <c r="T121" s="8"/>
    </row>
    <row r="122" spans="1:20" s="13" customFormat="1" ht="19.5" customHeight="1">
      <c r="A122" s="28" t="s">
        <v>299</v>
      </c>
      <c r="B122" s="162" t="s">
        <v>300</v>
      </c>
      <c r="C122" s="20">
        <v>29.6</v>
      </c>
      <c r="D122" s="20">
        <v>7.2</v>
      </c>
      <c r="E122" s="20">
        <v>1.6</v>
      </c>
      <c r="F122" s="20">
        <v>1</v>
      </c>
      <c r="G122" s="459">
        <v>13.1</v>
      </c>
      <c r="H122" s="459">
        <v>58.3</v>
      </c>
      <c r="I122" s="459">
        <v>23.3</v>
      </c>
      <c r="J122" s="459">
        <v>10.4</v>
      </c>
      <c r="K122" s="459">
        <v>7.7</v>
      </c>
      <c r="L122" s="20">
        <v>0.2</v>
      </c>
      <c r="M122" s="20">
        <v>1.8</v>
      </c>
      <c r="N122" s="20">
        <v>0.9</v>
      </c>
      <c r="O122" s="122">
        <v>39800000000</v>
      </c>
      <c r="Q122" s="29"/>
      <c r="T122" s="8"/>
    </row>
    <row r="123" spans="1:15" s="8" customFormat="1" ht="19.5" customHeight="1">
      <c r="A123" s="24" t="s">
        <v>301</v>
      </c>
      <c r="B123" s="158" t="s">
        <v>704</v>
      </c>
      <c r="C123" s="21">
        <v>29.8</v>
      </c>
      <c r="D123" s="21">
        <v>7.4</v>
      </c>
      <c r="E123" s="21">
        <v>2.6</v>
      </c>
      <c r="F123" s="21">
        <v>0.1</v>
      </c>
      <c r="G123" s="458">
        <v>11.3</v>
      </c>
      <c r="H123" s="458">
        <v>64.3</v>
      </c>
      <c r="I123" s="458">
        <v>32.9</v>
      </c>
      <c r="J123" s="458">
        <v>12.8</v>
      </c>
      <c r="K123" s="458">
        <v>8</v>
      </c>
      <c r="L123" s="21">
        <v>0.3</v>
      </c>
      <c r="M123" s="21">
        <v>2.4</v>
      </c>
      <c r="N123" s="21">
        <v>0.9</v>
      </c>
      <c r="O123" s="123">
        <v>731000000</v>
      </c>
    </row>
    <row r="124" spans="1:15" s="8" customFormat="1" ht="19.5" customHeight="1">
      <c r="A124" s="25"/>
      <c r="B124" s="160" t="s">
        <v>302</v>
      </c>
      <c r="C124" s="27">
        <v>29.8</v>
      </c>
      <c r="D124" s="27">
        <v>7.2</v>
      </c>
      <c r="E124" s="27">
        <v>0.9</v>
      </c>
      <c r="F124" s="27">
        <v>0.1</v>
      </c>
      <c r="G124" s="460">
        <v>12.1</v>
      </c>
      <c r="H124" s="460">
        <v>64</v>
      </c>
      <c r="I124" s="460">
        <v>27.3</v>
      </c>
      <c r="J124" s="460">
        <v>13.6</v>
      </c>
      <c r="K124" s="460">
        <v>9.2</v>
      </c>
      <c r="L124" s="27">
        <v>0.1</v>
      </c>
      <c r="M124" s="27">
        <v>2.1</v>
      </c>
      <c r="N124" s="27">
        <v>0.7</v>
      </c>
      <c r="O124" s="125">
        <v>58100000</v>
      </c>
    </row>
    <row r="125" spans="1:15" s="8" customFormat="1" ht="19.5" customHeight="1">
      <c r="A125" s="26"/>
      <c r="B125" s="159" t="s">
        <v>303</v>
      </c>
      <c r="C125" s="22">
        <v>29.8</v>
      </c>
      <c r="D125" s="22">
        <v>7.2</v>
      </c>
      <c r="E125" s="22">
        <v>1.4</v>
      </c>
      <c r="F125" s="22">
        <v>0.2</v>
      </c>
      <c r="G125" s="457">
        <v>10.3</v>
      </c>
      <c r="H125" s="457">
        <v>58.3</v>
      </c>
      <c r="I125" s="457">
        <v>19.7</v>
      </c>
      <c r="J125" s="457">
        <v>11</v>
      </c>
      <c r="K125" s="457">
        <v>8.1</v>
      </c>
      <c r="L125" s="22">
        <v>0.2</v>
      </c>
      <c r="M125" s="22">
        <v>2.1</v>
      </c>
      <c r="N125" s="22">
        <v>0.7</v>
      </c>
      <c r="O125" s="124">
        <v>44600000</v>
      </c>
    </row>
    <row r="126" spans="1:15" s="8" customFormat="1" ht="19.5" customHeight="1">
      <c r="A126" s="24" t="s">
        <v>304</v>
      </c>
      <c r="B126" s="158" t="s">
        <v>892</v>
      </c>
      <c r="C126" s="21">
        <v>29.6</v>
      </c>
      <c r="D126" s="21">
        <v>7.3</v>
      </c>
      <c r="E126" s="21">
        <v>0.3</v>
      </c>
      <c r="F126" s="21">
        <v>2.5</v>
      </c>
      <c r="G126" s="458">
        <v>20.2</v>
      </c>
      <c r="H126" s="458">
        <v>66.5</v>
      </c>
      <c r="I126" s="458">
        <v>14.3</v>
      </c>
      <c r="J126" s="458">
        <v>12.1</v>
      </c>
      <c r="K126" s="458">
        <v>9.2</v>
      </c>
      <c r="L126" s="21">
        <v>0.1</v>
      </c>
      <c r="M126" s="21">
        <v>2</v>
      </c>
      <c r="N126" s="21">
        <v>1</v>
      </c>
      <c r="O126" s="123">
        <v>13200000000000</v>
      </c>
    </row>
    <row r="127" spans="1:15" s="8" customFormat="1" ht="19.5" customHeight="1">
      <c r="A127" s="26"/>
      <c r="B127" s="159" t="s">
        <v>305</v>
      </c>
      <c r="C127" s="22">
        <v>29.6</v>
      </c>
      <c r="D127" s="22">
        <v>7.2</v>
      </c>
      <c r="E127" s="22">
        <v>0.2</v>
      </c>
      <c r="F127" s="22">
        <v>1.6</v>
      </c>
      <c r="G127" s="457">
        <v>23.3</v>
      </c>
      <c r="H127" s="457">
        <v>57.2</v>
      </c>
      <c r="I127" s="457">
        <v>15.8</v>
      </c>
      <c r="J127" s="457">
        <v>14.4</v>
      </c>
      <c r="K127" s="457">
        <v>10.8</v>
      </c>
      <c r="L127" s="22">
        <v>0.1</v>
      </c>
      <c r="M127" s="22">
        <v>2.3</v>
      </c>
      <c r="N127" s="22">
        <v>1.2</v>
      </c>
      <c r="O127" s="124">
        <v>27200000000000</v>
      </c>
    </row>
    <row r="128" spans="1:20" s="13" customFormat="1" ht="19.5" customHeight="1">
      <c r="A128" s="28" t="s">
        <v>306</v>
      </c>
      <c r="B128" s="156" t="s">
        <v>307</v>
      </c>
      <c r="C128" s="20">
        <v>29.5</v>
      </c>
      <c r="D128" s="20">
        <v>7.3</v>
      </c>
      <c r="E128" s="20">
        <v>1.9</v>
      </c>
      <c r="F128" s="20">
        <v>0.3</v>
      </c>
      <c r="G128" s="459">
        <v>9.8</v>
      </c>
      <c r="H128" s="459">
        <v>60.7</v>
      </c>
      <c r="I128" s="459">
        <v>20.8</v>
      </c>
      <c r="J128" s="459">
        <v>9.1</v>
      </c>
      <c r="K128" s="459">
        <v>6.6</v>
      </c>
      <c r="L128" s="20">
        <v>0.1</v>
      </c>
      <c r="M128" s="20">
        <v>1.7</v>
      </c>
      <c r="N128" s="20">
        <v>0.8</v>
      </c>
      <c r="O128" s="122">
        <v>9690000000</v>
      </c>
      <c r="T128" s="18"/>
    </row>
    <row r="129" spans="1:15" ht="19.5" customHeight="1">
      <c r="A129" s="28" t="s">
        <v>308</v>
      </c>
      <c r="B129" s="156" t="s">
        <v>705</v>
      </c>
      <c r="C129" s="20">
        <v>28.9</v>
      </c>
      <c r="D129" s="20">
        <v>7.4</v>
      </c>
      <c r="E129" s="20">
        <v>2</v>
      </c>
      <c r="F129" s="20">
        <v>0</v>
      </c>
      <c r="G129" s="459">
        <v>7.5</v>
      </c>
      <c r="H129" s="459">
        <v>51.8</v>
      </c>
      <c r="I129" s="459">
        <v>23.9</v>
      </c>
      <c r="J129" s="459">
        <v>9.1</v>
      </c>
      <c r="K129" s="459">
        <v>6.4</v>
      </c>
      <c r="L129" s="20">
        <v>0.2</v>
      </c>
      <c r="M129" s="20">
        <v>2.5</v>
      </c>
      <c r="N129" s="20">
        <v>0.7</v>
      </c>
      <c r="O129" s="122">
        <v>140000000</v>
      </c>
    </row>
    <row r="130" spans="1:15" ht="19.5" customHeight="1">
      <c r="A130" s="28" t="s">
        <v>309</v>
      </c>
      <c r="B130" s="156" t="s">
        <v>706</v>
      </c>
      <c r="C130" s="20">
        <v>29.3</v>
      </c>
      <c r="D130" s="20">
        <v>7</v>
      </c>
      <c r="E130" s="20">
        <v>2</v>
      </c>
      <c r="F130" s="20">
        <v>0.1</v>
      </c>
      <c r="G130" s="459">
        <v>5</v>
      </c>
      <c r="H130" s="459">
        <v>59.3</v>
      </c>
      <c r="I130" s="459">
        <v>43.5</v>
      </c>
      <c r="J130" s="459">
        <v>3.7</v>
      </c>
      <c r="K130" s="459">
        <v>1</v>
      </c>
      <c r="L130" s="20">
        <v>0.2</v>
      </c>
      <c r="M130" s="20">
        <v>2.4</v>
      </c>
      <c r="N130" s="20">
        <v>0.2</v>
      </c>
      <c r="O130" s="122">
        <v>275000</v>
      </c>
    </row>
    <row r="131" spans="1:15" ht="19.5" customHeight="1">
      <c r="A131" s="28" t="s">
        <v>946</v>
      </c>
      <c r="B131" s="156" t="s">
        <v>914</v>
      </c>
      <c r="C131" s="20">
        <v>29.7</v>
      </c>
      <c r="D131" s="20">
        <v>7.1</v>
      </c>
      <c r="E131" s="20">
        <v>1.1</v>
      </c>
      <c r="F131" s="20">
        <v>0.1</v>
      </c>
      <c r="G131" s="459">
        <v>5.7</v>
      </c>
      <c r="H131" s="459">
        <v>50.4</v>
      </c>
      <c r="I131" s="459">
        <v>18.9</v>
      </c>
      <c r="J131" s="459">
        <v>7.3</v>
      </c>
      <c r="K131" s="459">
        <v>4.3</v>
      </c>
      <c r="L131" s="20">
        <v>0.1</v>
      </c>
      <c r="M131" s="20">
        <v>2.9</v>
      </c>
      <c r="N131" s="20">
        <v>0.8</v>
      </c>
      <c r="O131" s="122">
        <v>1230000000</v>
      </c>
    </row>
    <row r="132" spans="1:15" ht="19.5" customHeight="1">
      <c r="A132" s="28" t="s">
        <v>902</v>
      </c>
      <c r="B132" s="156" t="s">
        <v>310</v>
      </c>
      <c r="C132" s="20">
        <v>30.5</v>
      </c>
      <c r="D132" s="20">
        <v>7.5</v>
      </c>
      <c r="E132" s="20">
        <v>2.1</v>
      </c>
      <c r="F132" s="20">
        <v>0</v>
      </c>
      <c r="G132" s="459">
        <v>11.7</v>
      </c>
      <c r="H132" s="459">
        <v>64.7</v>
      </c>
      <c r="I132" s="459">
        <v>22.8</v>
      </c>
      <c r="J132" s="459">
        <v>2.4</v>
      </c>
      <c r="K132" s="459">
        <v>0.9</v>
      </c>
      <c r="L132" s="20">
        <v>0.1</v>
      </c>
      <c r="M132" s="20">
        <v>0.5</v>
      </c>
      <c r="N132" s="20">
        <v>1.6</v>
      </c>
      <c r="O132" s="122">
        <v>1610000</v>
      </c>
    </row>
    <row r="133" spans="1:15" ht="19.5" customHeight="1">
      <c r="A133" s="24" t="s">
        <v>311</v>
      </c>
      <c r="B133" s="158" t="s">
        <v>707</v>
      </c>
      <c r="C133" s="21">
        <v>29.1</v>
      </c>
      <c r="D133" s="21">
        <v>7.3</v>
      </c>
      <c r="E133" s="21">
        <v>4.8</v>
      </c>
      <c r="F133" s="21">
        <v>0</v>
      </c>
      <c r="G133" s="458">
        <v>2.9</v>
      </c>
      <c r="H133" s="458">
        <v>22.5</v>
      </c>
      <c r="I133" s="458">
        <v>30.5</v>
      </c>
      <c r="J133" s="458">
        <v>2.2</v>
      </c>
      <c r="K133" s="458">
        <v>0.1</v>
      </c>
      <c r="L133" s="21">
        <v>0</v>
      </c>
      <c r="M133" s="21">
        <v>2</v>
      </c>
      <c r="N133" s="21">
        <v>0.2</v>
      </c>
      <c r="O133" s="123">
        <v>4550</v>
      </c>
    </row>
    <row r="134" spans="1:15" ht="19.5" customHeight="1">
      <c r="A134" s="26"/>
      <c r="B134" s="159" t="s">
        <v>708</v>
      </c>
      <c r="C134" s="22">
        <v>29.1</v>
      </c>
      <c r="D134" s="22">
        <v>7.3</v>
      </c>
      <c r="E134" s="22">
        <v>5.3</v>
      </c>
      <c r="F134" s="22">
        <v>0</v>
      </c>
      <c r="G134" s="457">
        <v>2.1</v>
      </c>
      <c r="H134" s="457">
        <v>28.8</v>
      </c>
      <c r="I134" s="457">
        <v>30.8</v>
      </c>
      <c r="J134" s="457">
        <v>3</v>
      </c>
      <c r="K134" s="457">
        <v>0.2</v>
      </c>
      <c r="L134" s="22">
        <v>0</v>
      </c>
      <c r="M134" s="22">
        <v>1.8</v>
      </c>
      <c r="N134" s="22">
        <v>0.2</v>
      </c>
      <c r="O134" s="124">
        <v>9390</v>
      </c>
    </row>
    <row r="135" spans="1:15" ht="19.5" customHeight="1">
      <c r="A135" s="24" t="s">
        <v>312</v>
      </c>
      <c r="B135" s="158" t="s">
        <v>313</v>
      </c>
      <c r="C135" s="21">
        <v>29.9</v>
      </c>
      <c r="D135" s="21">
        <v>7.2</v>
      </c>
      <c r="E135" s="21">
        <v>1.6</v>
      </c>
      <c r="F135" s="21">
        <v>0</v>
      </c>
      <c r="G135" s="458">
        <v>7.8</v>
      </c>
      <c r="H135" s="458">
        <v>61.8</v>
      </c>
      <c r="I135" s="458">
        <v>19.3</v>
      </c>
      <c r="J135" s="458">
        <v>8.3</v>
      </c>
      <c r="K135" s="458">
        <v>5.2</v>
      </c>
      <c r="L135" s="21">
        <v>0.2</v>
      </c>
      <c r="M135" s="21">
        <v>2.6</v>
      </c>
      <c r="N135" s="21">
        <v>0.8</v>
      </c>
      <c r="O135" s="123">
        <v>14500000</v>
      </c>
    </row>
    <row r="136" spans="1:15" ht="19.5" customHeight="1">
      <c r="A136" s="25"/>
      <c r="B136" s="160" t="s">
        <v>136</v>
      </c>
      <c r="C136" s="27">
        <v>29.9</v>
      </c>
      <c r="D136" s="27">
        <v>7.3</v>
      </c>
      <c r="E136" s="27">
        <v>3.7</v>
      </c>
      <c r="F136" s="27">
        <v>0</v>
      </c>
      <c r="G136" s="460">
        <v>6.8</v>
      </c>
      <c r="H136" s="460">
        <v>67.7</v>
      </c>
      <c r="I136" s="460">
        <v>24.8</v>
      </c>
      <c r="J136" s="460">
        <v>6.4</v>
      </c>
      <c r="K136" s="460">
        <v>3.5</v>
      </c>
      <c r="L136" s="27">
        <v>0.2</v>
      </c>
      <c r="M136" s="27">
        <v>2.5</v>
      </c>
      <c r="N136" s="27">
        <v>0.7</v>
      </c>
      <c r="O136" s="125">
        <v>10300000</v>
      </c>
    </row>
    <row r="137" spans="1:15" ht="19.5" customHeight="1">
      <c r="A137" s="26"/>
      <c r="B137" s="159" t="s">
        <v>709</v>
      </c>
      <c r="C137" s="22">
        <v>29.9</v>
      </c>
      <c r="D137" s="22">
        <v>7.3</v>
      </c>
      <c r="E137" s="22">
        <v>3</v>
      </c>
      <c r="F137" s="22">
        <v>0</v>
      </c>
      <c r="G137" s="457">
        <v>8.4</v>
      </c>
      <c r="H137" s="457">
        <v>82</v>
      </c>
      <c r="I137" s="457">
        <v>18.7</v>
      </c>
      <c r="J137" s="457">
        <v>10.3</v>
      </c>
      <c r="K137" s="457">
        <v>6.8</v>
      </c>
      <c r="L137" s="22">
        <v>0.1</v>
      </c>
      <c r="M137" s="22">
        <v>2.4</v>
      </c>
      <c r="N137" s="22">
        <v>0.8</v>
      </c>
      <c r="O137" s="124">
        <v>98200000</v>
      </c>
    </row>
    <row r="138" spans="1:15" ht="19.5" customHeight="1">
      <c r="A138" s="24" t="s">
        <v>314</v>
      </c>
      <c r="B138" s="158" t="s">
        <v>710</v>
      </c>
      <c r="C138" s="21">
        <v>29.8</v>
      </c>
      <c r="D138" s="21">
        <v>7.1</v>
      </c>
      <c r="E138" s="21">
        <v>0.2</v>
      </c>
      <c r="F138" s="21">
        <v>2.1</v>
      </c>
      <c r="G138" s="458">
        <v>11.5</v>
      </c>
      <c r="H138" s="458">
        <v>57.6</v>
      </c>
      <c r="I138" s="458">
        <v>12.1</v>
      </c>
      <c r="J138" s="458">
        <v>11.1</v>
      </c>
      <c r="K138" s="458">
        <v>7.7</v>
      </c>
      <c r="L138" s="21">
        <v>0.2</v>
      </c>
      <c r="M138" s="21">
        <v>3.1</v>
      </c>
      <c r="N138" s="21">
        <v>1</v>
      </c>
      <c r="O138" s="123">
        <v>757000000</v>
      </c>
    </row>
    <row r="139" spans="1:15" ht="19.5" customHeight="1">
      <c r="A139" s="26"/>
      <c r="B139" s="159" t="s">
        <v>711</v>
      </c>
      <c r="C139" s="22">
        <v>29.8</v>
      </c>
      <c r="D139" s="22">
        <v>7.1</v>
      </c>
      <c r="E139" s="22">
        <v>0</v>
      </c>
      <c r="F139" s="22">
        <v>3.1</v>
      </c>
      <c r="G139" s="457">
        <v>12.3</v>
      </c>
      <c r="H139" s="457">
        <v>51.8</v>
      </c>
      <c r="I139" s="457">
        <v>14.3</v>
      </c>
      <c r="J139" s="457">
        <v>10.4</v>
      </c>
      <c r="K139" s="457">
        <v>7.8</v>
      </c>
      <c r="L139" s="22">
        <v>0.1</v>
      </c>
      <c r="M139" s="22">
        <v>3.1</v>
      </c>
      <c r="N139" s="22">
        <v>0.9</v>
      </c>
      <c r="O139" s="124">
        <v>37000000000</v>
      </c>
    </row>
    <row r="140" spans="1:15" ht="19.5" customHeight="1">
      <c r="A140" s="24" t="s">
        <v>315</v>
      </c>
      <c r="B140" s="158" t="s">
        <v>316</v>
      </c>
      <c r="C140" s="21">
        <v>30.3</v>
      </c>
      <c r="D140" s="21">
        <v>7.1</v>
      </c>
      <c r="E140" s="21">
        <v>1.6</v>
      </c>
      <c r="F140" s="21">
        <v>0</v>
      </c>
      <c r="G140" s="458">
        <v>7.2</v>
      </c>
      <c r="H140" s="458">
        <v>41.5</v>
      </c>
      <c r="I140" s="458">
        <v>16.4</v>
      </c>
      <c r="J140" s="458">
        <v>7.6</v>
      </c>
      <c r="K140" s="458">
        <v>5.4</v>
      </c>
      <c r="L140" s="21">
        <v>0.3</v>
      </c>
      <c r="M140" s="21">
        <v>1.8</v>
      </c>
      <c r="N140" s="21">
        <v>0.7</v>
      </c>
      <c r="O140" s="123">
        <v>51000000</v>
      </c>
    </row>
    <row r="141" spans="1:15" ht="19.5" customHeight="1">
      <c r="A141" s="25"/>
      <c r="B141" s="160" t="s">
        <v>317</v>
      </c>
      <c r="C141" s="27">
        <v>30.3</v>
      </c>
      <c r="D141" s="27">
        <v>7.2</v>
      </c>
      <c r="E141" s="27">
        <v>0.8</v>
      </c>
      <c r="F141" s="27">
        <v>0.2</v>
      </c>
      <c r="G141" s="460">
        <v>9.1</v>
      </c>
      <c r="H141" s="460">
        <v>55.8</v>
      </c>
      <c r="I141" s="460">
        <v>30.3</v>
      </c>
      <c r="J141" s="460">
        <v>8.7</v>
      </c>
      <c r="K141" s="460">
        <v>6</v>
      </c>
      <c r="L141" s="27">
        <v>0.2</v>
      </c>
      <c r="M141" s="27">
        <v>2.1</v>
      </c>
      <c r="N141" s="27">
        <v>0.8</v>
      </c>
      <c r="O141" s="125">
        <v>367000000</v>
      </c>
    </row>
    <row r="142" spans="1:15" ht="19.5" customHeight="1">
      <c r="A142" s="25"/>
      <c r="B142" s="160" t="s">
        <v>318</v>
      </c>
      <c r="C142" s="27">
        <v>30.3</v>
      </c>
      <c r="D142" s="27">
        <v>7.2</v>
      </c>
      <c r="E142" s="27">
        <v>0.7</v>
      </c>
      <c r="F142" s="27">
        <v>0.2</v>
      </c>
      <c r="G142" s="460">
        <v>9.6</v>
      </c>
      <c r="H142" s="460">
        <v>73.3</v>
      </c>
      <c r="I142" s="460">
        <v>50.8</v>
      </c>
      <c r="J142" s="460">
        <v>8.5</v>
      </c>
      <c r="K142" s="460">
        <v>6</v>
      </c>
      <c r="L142" s="27">
        <v>0.2</v>
      </c>
      <c r="M142" s="27">
        <v>1.8</v>
      </c>
      <c r="N142" s="27">
        <v>0.8</v>
      </c>
      <c r="O142" s="125">
        <v>187000000000</v>
      </c>
    </row>
    <row r="143" spans="1:15" ht="19.5" customHeight="1">
      <c r="A143" s="25"/>
      <c r="B143" s="160" t="s">
        <v>712</v>
      </c>
      <c r="C143" s="27">
        <v>30.3</v>
      </c>
      <c r="D143" s="27">
        <v>7.2</v>
      </c>
      <c r="E143" s="27">
        <v>0.4</v>
      </c>
      <c r="F143" s="27">
        <v>0.3</v>
      </c>
      <c r="G143" s="460">
        <v>10.2</v>
      </c>
      <c r="H143" s="460">
        <v>58.7</v>
      </c>
      <c r="I143" s="460">
        <v>48.8</v>
      </c>
      <c r="J143" s="460">
        <v>9.1</v>
      </c>
      <c r="K143" s="460">
        <v>6.9</v>
      </c>
      <c r="L143" s="27">
        <v>0.1</v>
      </c>
      <c r="M143" s="27">
        <v>1.7</v>
      </c>
      <c r="N143" s="27">
        <v>0.8</v>
      </c>
      <c r="O143" s="125">
        <v>95400000000</v>
      </c>
    </row>
    <row r="144" spans="1:20" s="13" customFormat="1" ht="19.5" customHeight="1">
      <c r="A144" s="25"/>
      <c r="B144" s="160" t="s">
        <v>713</v>
      </c>
      <c r="C144" s="27">
        <v>30.3</v>
      </c>
      <c r="D144" s="27">
        <v>7.2</v>
      </c>
      <c r="E144" s="27">
        <v>1.4</v>
      </c>
      <c r="F144" s="27">
        <v>0.1</v>
      </c>
      <c r="G144" s="460">
        <v>8.3</v>
      </c>
      <c r="H144" s="460">
        <v>47.8</v>
      </c>
      <c r="I144" s="460">
        <v>19.8</v>
      </c>
      <c r="J144" s="460">
        <v>8</v>
      </c>
      <c r="K144" s="460">
        <v>5.2</v>
      </c>
      <c r="L144" s="27">
        <v>0.3</v>
      </c>
      <c r="M144" s="27">
        <v>1.8</v>
      </c>
      <c r="N144" s="27">
        <v>0.8</v>
      </c>
      <c r="O144" s="125">
        <v>20000000000000</v>
      </c>
      <c r="T144" s="8"/>
    </row>
    <row r="145" spans="1:20" s="13" customFormat="1" ht="19.5" customHeight="1">
      <c r="A145" s="25"/>
      <c r="B145" s="160" t="s">
        <v>714</v>
      </c>
      <c r="C145" s="27">
        <v>30.3</v>
      </c>
      <c r="D145" s="27">
        <v>7.2</v>
      </c>
      <c r="E145" s="27">
        <v>2.4</v>
      </c>
      <c r="F145" s="27">
        <v>0</v>
      </c>
      <c r="G145" s="460">
        <v>5</v>
      </c>
      <c r="H145" s="460">
        <v>43.4</v>
      </c>
      <c r="I145" s="460">
        <v>21</v>
      </c>
      <c r="J145" s="460">
        <v>5</v>
      </c>
      <c r="K145" s="460">
        <v>2.5</v>
      </c>
      <c r="L145" s="27">
        <v>0.5</v>
      </c>
      <c r="M145" s="27">
        <v>2.2</v>
      </c>
      <c r="N145" s="27">
        <v>0.5</v>
      </c>
      <c r="O145" s="125">
        <v>9260000000000</v>
      </c>
      <c r="T145" s="8"/>
    </row>
    <row r="146" spans="1:20" s="13" customFormat="1" ht="19.5" customHeight="1">
      <c r="A146" s="25"/>
      <c r="B146" s="160" t="s">
        <v>715</v>
      </c>
      <c r="C146" s="27">
        <v>30.3</v>
      </c>
      <c r="D146" s="27">
        <v>7.2</v>
      </c>
      <c r="E146" s="27">
        <v>0.2</v>
      </c>
      <c r="F146" s="27">
        <v>1.4</v>
      </c>
      <c r="G146" s="460">
        <v>11.4</v>
      </c>
      <c r="H146" s="460">
        <v>52.7</v>
      </c>
      <c r="I146" s="460">
        <v>17.7</v>
      </c>
      <c r="J146" s="460">
        <v>9.6</v>
      </c>
      <c r="K146" s="460">
        <v>7.6</v>
      </c>
      <c r="L146" s="27">
        <v>0.1</v>
      </c>
      <c r="M146" s="27">
        <v>1.9</v>
      </c>
      <c r="N146" s="27">
        <v>0.9</v>
      </c>
      <c r="O146" s="125">
        <v>7280000000000</v>
      </c>
      <c r="T146" s="8"/>
    </row>
    <row r="147" spans="1:20" s="13" customFormat="1" ht="19.5" customHeight="1">
      <c r="A147" s="26"/>
      <c r="B147" s="159" t="s">
        <v>833</v>
      </c>
      <c r="C147" s="22">
        <v>30.3</v>
      </c>
      <c r="D147" s="22">
        <v>7.2</v>
      </c>
      <c r="E147" s="22">
        <v>0.1</v>
      </c>
      <c r="F147" s="22">
        <v>1</v>
      </c>
      <c r="G147" s="457">
        <v>13.3</v>
      </c>
      <c r="H147" s="457">
        <v>49</v>
      </c>
      <c r="I147" s="457">
        <v>16.3</v>
      </c>
      <c r="J147" s="457">
        <v>10.6</v>
      </c>
      <c r="K147" s="457">
        <v>8.3</v>
      </c>
      <c r="L147" s="22">
        <v>0.1</v>
      </c>
      <c r="M147" s="22">
        <v>1.9</v>
      </c>
      <c r="N147" s="22">
        <v>0.9</v>
      </c>
      <c r="O147" s="124">
        <v>1410000000000</v>
      </c>
      <c r="T147" s="8"/>
    </row>
    <row r="148" spans="1:20" s="13" customFormat="1" ht="19.5" customHeight="1">
      <c r="A148" s="24" t="s">
        <v>319</v>
      </c>
      <c r="B148" s="163" t="s">
        <v>320</v>
      </c>
      <c r="C148" s="21">
        <v>29.2</v>
      </c>
      <c r="D148" s="21">
        <v>7.2</v>
      </c>
      <c r="E148" s="21">
        <v>1.7</v>
      </c>
      <c r="F148" s="21">
        <v>0.3</v>
      </c>
      <c r="G148" s="458">
        <v>9.7</v>
      </c>
      <c r="H148" s="458">
        <v>57.2</v>
      </c>
      <c r="I148" s="458">
        <v>22.5</v>
      </c>
      <c r="J148" s="458">
        <v>6.4</v>
      </c>
      <c r="K148" s="458">
        <v>4.2</v>
      </c>
      <c r="L148" s="21">
        <v>0.5</v>
      </c>
      <c r="M148" s="21">
        <v>2.7</v>
      </c>
      <c r="N148" s="21">
        <v>0.7</v>
      </c>
      <c r="O148" s="123">
        <v>534000000000</v>
      </c>
      <c r="T148" s="8"/>
    </row>
    <row r="149" spans="1:20" s="13" customFormat="1" ht="19.5" customHeight="1">
      <c r="A149" s="25"/>
      <c r="B149" s="160" t="s">
        <v>834</v>
      </c>
      <c r="C149" s="27">
        <v>29.2</v>
      </c>
      <c r="D149" s="27">
        <v>7.3</v>
      </c>
      <c r="E149" s="27">
        <v>0.8</v>
      </c>
      <c r="F149" s="27">
        <v>0.2</v>
      </c>
      <c r="G149" s="460">
        <v>11.4</v>
      </c>
      <c r="H149" s="460">
        <v>59.7</v>
      </c>
      <c r="I149" s="460">
        <v>23.4</v>
      </c>
      <c r="J149" s="460">
        <v>7.5</v>
      </c>
      <c r="K149" s="460">
        <v>4.6</v>
      </c>
      <c r="L149" s="27">
        <v>0.3</v>
      </c>
      <c r="M149" s="27">
        <v>1.7</v>
      </c>
      <c r="N149" s="27">
        <v>0.7</v>
      </c>
      <c r="O149" s="125">
        <v>10900000000000</v>
      </c>
      <c r="T149" s="8"/>
    </row>
    <row r="150" spans="1:20" s="13" customFormat="1" ht="19.5" customHeight="1">
      <c r="A150" s="25"/>
      <c r="B150" s="160" t="s">
        <v>321</v>
      </c>
      <c r="C150" s="27">
        <v>29.2</v>
      </c>
      <c r="D150" s="27">
        <v>7.3</v>
      </c>
      <c r="E150" s="27">
        <v>2.2</v>
      </c>
      <c r="F150" s="27">
        <v>0.1</v>
      </c>
      <c r="G150" s="460">
        <v>8.3</v>
      </c>
      <c r="H150" s="460">
        <v>59.3</v>
      </c>
      <c r="I150" s="460">
        <v>20.3</v>
      </c>
      <c r="J150" s="460">
        <v>4.9</v>
      </c>
      <c r="K150" s="460">
        <v>2.1</v>
      </c>
      <c r="L150" s="27">
        <v>0.5</v>
      </c>
      <c r="M150" s="27">
        <v>2.6</v>
      </c>
      <c r="N150" s="27">
        <v>0.5</v>
      </c>
      <c r="O150" s="125">
        <v>10100000000000</v>
      </c>
      <c r="T150" s="8"/>
    </row>
    <row r="151" spans="1:20" s="13" customFormat="1" ht="19.5" customHeight="1">
      <c r="A151" s="25"/>
      <c r="B151" s="160" t="s">
        <v>322</v>
      </c>
      <c r="C151" s="27">
        <v>29.2</v>
      </c>
      <c r="D151" s="27">
        <v>7.3</v>
      </c>
      <c r="E151" s="27">
        <v>2.4</v>
      </c>
      <c r="F151" s="27">
        <v>0</v>
      </c>
      <c r="G151" s="460">
        <v>7.6</v>
      </c>
      <c r="H151" s="460">
        <v>53.7</v>
      </c>
      <c r="I151" s="460">
        <v>20.6</v>
      </c>
      <c r="J151" s="460">
        <v>3.5</v>
      </c>
      <c r="K151" s="460">
        <v>1.4</v>
      </c>
      <c r="L151" s="27">
        <v>0.4</v>
      </c>
      <c r="M151" s="27">
        <v>2.8</v>
      </c>
      <c r="N151" s="27">
        <v>0.4</v>
      </c>
      <c r="O151" s="125">
        <v>95600000000</v>
      </c>
      <c r="T151" s="8"/>
    </row>
    <row r="152" spans="1:20" s="13" customFormat="1" ht="19.5" customHeight="1">
      <c r="A152" s="26"/>
      <c r="B152" s="159" t="s">
        <v>820</v>
      </c>
      <c r="C152" s="22">
        <v>29.2</v>
      </c>
      <c r="D152" s="22">
        <v>7.3</v>
      </c>
      <c r="E152" s="22">
        <v>3</v>
      </c>
      <c r="F152" s="22">
        <v>0</v>
      </c>
      <c r="G152" s="457">
        <v>5.6</v>
      </c>
      <c r="H152" s="457">
        <v>50.2</v>
      </c>
      <c r="I152" s="457">
        <v>22.6</v>
      </c>
      <c r="J152" s="457">
        <v>3.2</v>
      </c>
      <c r="K152" s="457">
        <v>0.6</v>
      </c>
      <c r="L152" s="22">
        <v>0.3</v>
      </c>
      <c r="M152" s="22">
        <v>3.1</v>
      </c>
      <c r="N152" s="22">
        <v>0.3</v>
      </c>
      <c r="O152" s="124">
        <v>2470000</v>
      </c>
      <c r="T152" s="8"/>
    </row>
    <row r="153" spans="1:20" s="13" customFormat="1" ht="19.5" customHeight="1">
      <c r="A153" s="28" t="s">
        <v>903</v>
      </c>
      <c r="B153" s="472" t="s">
        <v>904</v>
      </c>
      <c r="C153" s="20">
        <v>30.1</v>
      </c>
      <c r="D153" s="20">
        <v>7.4</v>
      </c>
      <c r="E153" s="20">
        <v>1.8</v>
      </c>
      <c r="F153" s="20">
        <v>0</v>
      </c>
      <c r="G153" s="459">
        <v>12.3</v>
      </c>
      <c r="H153" s="459">
        <v>58.5</v>
      </c>
      <c r="I153" s="459">
        <v>21.3</v>
      </c>
      <c r="J153" s="459">
        <v>2.5</v>
      </c>
      <c r="K153" s="459">
        <v>1</v>
      </c>
      <c r="L153" s="20">
        <v>0.1</v>
      </c>
      <c r="M153" s="20">
        <v>0.3</v>
      </c>
      <c r="N153" s="20">
        <v>1.6</v>
      </c>
      <c r="O153" s="122">
        <v>1460000</v>
      </c>
      <c r="T153" s="8"/>
    </row>
    <row r="154" spans="1:20" s="13" customFormat="1" ht="19.5" customHeight="1">
      <c r="A154" s="24" t="s">
        <v>323</v>
      </c>
      <c r="B154" s="158" t="s">
        <v>324</v>
      </c>
      <c r="C154" s="21">
        <v>29.6</v>
      </c>
      <c r="D154" s="21">
        <v>7.1</v>
      </c>
      <c r="E154" s="21">
        <v>0.1</v>
      </c>
      <c r="F154" s="21">
        <v>0.6</v>
      </c>
      <c r="G154" s="458">
        <v>27.3</v>
      </c>
      <c r="H154" s="458">
        <v>89.8</v>
      </c>
      <c r="I154" s="458">
        <v>17.1</v>
      </c>
      <c r="J154" s="458">
        <v>13.2</v>
      </c>
      <c r="K154" s="458">
        <v>10.6</v>
      </c>
      <c r="L154" s="21">
        <v>0.2</v>
      </c>
      <c r="M154" s="21">
        <v>2.4</v>
      </c>
      <c r="N154" s="21">
        <v>1.2</v>
      </c>
      <c r="O154" s="123">
        <v>1.27E+17</v>
      </c>
      <c r="T154" s="8"/>
    </row>
    <row r="155" spans="1:20" s="13" customFormat="1" ht="19.5" customHeight="1">
      <c r="A155" s="26"/>
      <c r="B155" s="159" t="s">
        <v>325</v>
      </c>
      <c r="C155" s="22">
        <v>29.6</v>
      </c>
      <c r="D155" s="22">
        <v>7.2</v>
      </c>
      <c r="E155" s="22">
        <v>0.3</v>
      </c>
      <c r="F155" s="22">
        <v>0.3</v>
      </c>
      <c r="G155" s="457">
        <v>23.3</v>
      </c>
      <c r="H155" s="457">
        <v>82.9</v>
      </c>
      <c r="I155" s="457">
        <v>17.3</v>
      </c>
      <c r="J155" s="457">
        <v>13.1</v>
      </c>
      <c r="K155" s="457">
        <v>10.1</v>
      </c>
      <c r="L155" s="22">
        <v>0.2</v>
      </c>
      <c r="M155" s="22">
        <v>2.5</v>
      </c>
      <c r="N155" s="22">
        <v>1.2</v>
      </c>
      <c r="O155" s="124">
        <v>3060000000000000</v>
      </c>
      <c r="T155" s="8"/>
    </row>
    <row r="156" spans="1:20" s="13" customFormat="1" ht="19.5" customHeight="1">
      <c r="A156" s="26" t="s">
        <v>941</v>
      </c>
      <c r="B156" s="159" t="s">
        <v>942</v>
      </c>
      <c r="C156" s="22">
        <v>29.3</v>
      </c>
      <c r="D156" s="22">
        <v>6.2</v>
      </c>
      <c r="E156" s="22">
        <v>0</v>
      </c>
      <c r="F156" s="22">
        <v>11.6</v>
      </c>
      <c r="G156" s="457">
        <v>103.3</v>
      </c>
      <c r="H156" s="457">
        <v>284.7</v>
      </c>
      <c r="I156" s="457">
        <v>16</v>
      </c>
      <c r="J156" s="457">
        <v>4.1</v>
      </c>
      <c r="K156" s="457">
        <v>0.8</v>
      </c>
      <c r="L156" s="22">
        <v>0</v>
      </c>
      <c r="M156" s="22">
        <v>2.2</v>
      </c>
      <c r="N156" s="22">
        <v>0.3</v>
      </c>
      <c r="O156" s="124">
        <v>4630000000</v>
      </c>
      <c r="T156" s="8"/>
    </row>
    <row r="157" spans="1:20" s="13" customFormat="1" ht="19.5" customHeight="1">
      <c r="A157" s="28" t="s">
        <v>326</v>
      </c>
      <c r="B157" s="156" t="s">
        <v>716</v>
      </c>
      <c r="C157" s="20">
        <v>29.2</v>
      </c>
      <c r="D157" s="20">
        <v>7.3</v>
      </c>
      <c r="E157" s="20">
        <v>1</v>
      </c>
      <c r="F157" s="20">
        <v>0.6</v>
      </c>
      <c r="G157" s="459">
        <v>18.3</v>
      </c>
      <c r="H157" s="459">
        <v>71.9</v>
      </c>
      <c r="I157" s="459">
        <v>21</v>
      </c>
      <c r="J157" s="459">
        <v>16.5</v>
      </c>
      <c r="K157" s="459">
        <v>12</v>
      </c>
      <c r="L157" s="20">
        <v>0.1</v>
      </c>
      <c r="M157" s="20">
        <v>2.2</v>
      </c>
      <c r="N157" s="20">
        <v>1.2</v>
      </c>
      <c r="O157" s="122">
        <v>2380000000000</v>
      </c>
      <c r="T157" s="8"/>
    </row>
    <row r="158" spans="1:20" s="13" customFormat="1" ht="19.5" customHeight="1">
      <c r="A158" s="24" t="s">
        <v>327</v>
      </c>
      <c r="B158" s="158" t="s">
        <v>821</v>
      </c>
      <c r="C158" s="21">
        <v>30</v>
      </c>
      <c r="D158" s="21">
        <v>7.3</v>
      </c>
      <c r="E158" s="21">
        <v>1.2</v>
      </c>
      <c r="F158" s="21">
        <v>0.3</v>
      </c>
      <c r="G158" s="458">
        <v>11.7</v>
      </c>
      <c r="H158" s="458">
        <v>76.9</v>
      </c>
      <c r="I158" s="458">
        <v>25.3</v>
      </c>
      <c r="J158" s="458">
        <v>11.3</v>
      </c>
      <c r="K158" s="458">
        <v>6.9</v>
      </c>
      <c r="L158" s="21">
        <v>0.1</v>
      </c>
      <c r="M158" s="21">
        <v>2.4</v>
      </c>
      <c r="N158" s="21">
        <v>1</v>
      </c>
      <c r="O158" s="123">
        <v>4500000000</v>
      </c>
      <c r="T158" s="8"/>
    </row>
    <row r="159" spans="1:20" s="13" customFormat="1" ht="19.5" customHeight="1">
      <c r="A159" s="26"/>
      <c r="B159" s="159" t="s">
        <v>717</v>
      </c>
      <c r="C159" s="22">
        <v>30</v>
      </c>
      <c r="D159" s="22">
        <v>7.3</v>
      </c>
      <c r="E159" s="22">
        <v>0.3</v>
      </c>
      <c r="F159" s="22">
        <v>1.1</v>
      </c>
      <c r="G159" s="457">
        <v>11.4</v>
      </c>
      <c r="H159" s="457">
        <v>73.8</v>
      </c>
      <c r="I159" s="457">
        <v>21.6</v>
      </c>
      <c r="J159" s="457">
        <v>11</v>
      </c>
      <c r="K159" s="457">
        <v>8</v>
      </c>
      <c r="L159" s="22">
        <v>0.1</v>
      </c>
      <c r="M159" s="22">
        <v>2.5</v>
      </c>
      <c r="N159" s="22">
        <v>1</v>
      </c>
      <c r="O159" s="124">
        <v>11700000000</v>
      </c>
      <c r="T159" s="8"/>
    </row>
    <row r="160" spans="1:20" s="13" customFormat="1" ht="19.5" customHeight="1">
      <c r="A160" s="28" t="s">
        <v>328</v>
      </c>
      <c r="B160" s="156" t="s">
        <v>695</v>
      </c>
      <c r="C160" s="20">
        <v>30.3</v>
      </c>
      <c r="D160" s="20">
        <v>7.4</v>
      </c>
      <c r="E160" s="20">
        <v>1.7</v>
      </c>
      <c r="F160" s="20">
        <v>0</v>
      </c>
      <c r="G160" s="459">
        <v>10</v>
      </c>
      <c r="H160" s="459">
        <v>56.2</v>
      </c>
      <c r="I160" s="459">
        <v>22.1</v>
      </c>
      <c r="J160" s="459">
        <v>2.5</v>
      </c>
      <c r="K160" s="459">
        <v>0.9</v>
      </c>
      <c r="L160" s="20">
        <v>0.2</v>
      </c>
      <c r="M160" s="20">
        <v>0.2</v>
      </c>
      <c r="N160" s="20">
        <v>1.7</v>
      </c>
      <c r="O160" s="122">
        <v>2400000</v>
      </c>
      <c r="T160" s="8"/>
    </row>
    <row r="161" spans="1:20" s="13" customFormat="1" ht="19.5" customHeight="1">
      <c r="A161" s="24" t="s">
        <v>905</v>
      </c>
      <c r="B161" s="463" t="s">
        <v>906</v>
      </c>
      <c r="C161" s="183">
        <v>29.7</v>
      </c>
      <c r="D161" s="183">
        <v>7.4</v>
      </c>
      <c r="E161" s="183">
        <v>1.2</v>
      </c>
      <c r="F161" s="183">
        <v>0.2</v>
      </c>
      <c r="G161" s="186">
        <v>6.8</v>
      </c>
      <c r="H161" s="186">
        <v>51.8</v>
      </c>
      <c r="I161" s="186">
        <v>13.4</v>
      </c>
      <c r="J161" s="186">
        <v>11.4</v>
      </c>
      <c r="K161" s="186">
        <v>9.7</v>
      </c>
      <c r="L161" s="183">
        <v>0.2</v>
      </c>
      <c r="M161" s="183">
        <v>2</v>
      </c>
      <c r="N161" s="183">
        <v>1</v>
      </c>
      <c r="O161" s="465">
        <v>12100000</v>
      </c>
      <c r="T161" s="8"/>
    </row>
    <row r="162" spans="1:20" s="13" customFormat="1" ht="19.5" customHeight="1">
      <c r="A162" s="25"/>
      <c r="B162" s="468" t="s">
        <v>907</v>
      </c>
      <c r="C162" s="185">
        <v>29.6</v>
      </c>
      <c r="D162" s="185">
        <v>7.4</v>
      </c>
      <c r="E162" s="185">
        <v>0.8</v>
      </c>
      <c r="F162" s="185">
        <v>0</v>
      </c>
      <c r="G162" s="187">
        <v>7.5</v>
      </c>
      <c r="H162" s="187">
        <v>50.5</v>
      </c>
      <c r="I162" s="187">
        <v>13.3</v>
      </c>
      <c r="J162" s="187">
        <v>12.6</v>
      </c>
      <c r="K162" s="187">
        <v>10.5</v>
      </c>
      <c r="L162" s="185">
        <v>0.2</v>
      </c>
      <c r="M162" s="185">
        <v>2</v>
      </c>
      <c r="N162" s="185">
        <v>1</v>
      </c>
      <c r="O162" s="469">
        <v>58100000</v>
      </c>
      <c r="T162" s="8"/>
    </row>
    <row r="163" spans="1:20" s="13" customFormat="1" ht="19.5" customHeight="1">
      <c r="A163" s="25"/>
      <c r="B163" s="468" t="s">
        <v>908</v>
      </c>
      <c r="C163" s="185">
        <v>29.7</v>
      </c>
      <c r="D163" s="185">
        <v>7.4</v>
      </c>
      <c r="E163" s="185">
        <v>1</v>
      </c>
      <c r="F163" s="185">
        <v>0.1</v>
      </c>
      <c r="G163" s="187">
        <v>9.8</v>
      </c>
      <c r="H163" s="187">
        <v>54.6</v>
      </c>
      <c r="I163" s="187">
        <v>18.7</v>
      </c>
      <c r="J163" s="187">
        <v>12.6</v>
      </c>
      <c r="K163" s="187">
        <v>10.5</v>
      </c>
      <c r="L163" s="185">
        <v>0.2</v>
      </c>
      <c r="M163" s="185">
        <v>2.1</v>
      </c>
      <c r="N163" s="185">
        <v>1</v>
      </c>
      <c r="O163" s="469">
        <v>103000000</v>
      </c>
      <c r="T163" s="8"/>
    </row>
    <row r="164" spans="1:20" s="13" customFormat="1" ht="19.5" customHeight="1">
      <c r="A164" s="25"/>
      <c r="B164" s="468" t="s">
        <v>909</v>
      </c>
      <c r="C164" s="185">
        <v>29.7</v>
      </c>
      <c r="D164" s="185">
        <v>7.4</v>
      </c>
      <c r="E164" s="185">
        <v>1.5</v>
      </c>
      <c r="F164" s="185">
        <v>0</v>
      </c>
      <c r="G164" s="187">
        <v>13.1</v>
      </c>
      <c r="H164" s="187">
        <v>60.3</v>
      </c>
      <c r="I164" s="187">
        <v>17.2</v>
      </c>
      <c r="J164" s="187">
        <v>12.1</v>
      </c>
      <c r="K164" s="187">
        <v>8.4</v>
      </c>
      <c r="L164" s="185">
        <v>0.2</v>
      </c>
      <c r="M164" s="185">
        <v>2.3</v>
      </c>
      <c r="N164" s="185">
        <v>1.1</v>
      </c>
      <c r="O164" s="469">
        <v>11300000000</v>
      </c>
      <c r="T164" s="8"/>
    </row>
    <row r="165" spans="1:20" s="13" customFormat="1" ht="19.5" customHeight="1">
      <c r="A165" s="25"/>
      <c r="B165" s="468" t="s">
        <v>910</v>
      </c>
      <c r="C165" s="185">
        <v>29.7</v>
      </c>
      <c r="D165" s="185">
        <v>7.4</v>
      </c>
      <c r="E165" s="185">
        <v>2.1</v>
      </c>
      <c r="F165" s="185">
        <v>0.2</v>
      </c>
      <c r="G165" s="187">
        <v>12</v>
      </c>
      <c r="H165" s="187">
        <v>56</v>
      </c>
      <c r="I165" s="187">
        <v>14.3</v>
      </c>
      <c r="J165" s="187">
        <v>11.9</v>
      </c>
      <c r="K165" s="187">
        <v>8.4</v>
      </c>
      <c r="L165" s="185">
        <v>0.2</v>
      </c>
      <c r="M165" s="185">
        <v>2.6</v>
      </c>
      <c r="N165" s="185">
        <v>0.9</v>
      </c>
      <c r="O165" s="469">
        <v>103000000000</v>
      </c>
      <c r="T165" s="8"/>
    </row>
    <row r="166" spans="1:20" s="13" customFormat="1" ht="19.5" customHeight="1">
      <c r="A166" s="26"/>
      <c r="B166" s="466" t="s">
        <v>900</v>
      </c>
      <c r="C166" s="184">
        <v>29.7</v>
      </c>
      <c r="D166" s="184">
        <v>7.4</v>
      </c>
      <c r="E166" s="184">
        <v>0.7</v>
      </c>
      <c r="F166" s="184">
        <v>0.3</v>
      </c>
      <c r="G166" s="188">
        <v>7.3</v>
      </c>
      <c r="H166" s="188">
        <v>51.3</v>
      </c>
      <c r="I166" s="188">
        <v>13.1</v>
      </c>
      <c r="J166" s="188">
        <v>14.7</v>
      </c>
      <c r="K166" s="188">
        <v>11.6</v>
      </c>
      <c r="L166" s="184">
        <v>0.2</v>
      </c>
      <c r="M166" s="184">
        <v>2.2</v>
      </c>
      <c r="N166" s="184">
        <v>1</v>
      </c>
      <c r="O166" s="462">
        <v>929000000000</v>
      </c>
      <c r="T166" s="8"/>
    </row>
    <row r="167" spans="1:20" s="13" customFormat="1" ht="19.5" customHeight="1">
      <c r="A167" s="24" t="s">
        <v>329</v>
      </c>
      <c r="B167" s="158" t="s">
        <v>911</v>
      </c>
      <c r="C167" s="21">
        <v>29.3</v>
      </c>
      <c r="D167" s="21">
        <v>7.5</v>
      </c>
      <c r="E167" s="21">
        <v>1.1</v>
      </c>
      <c r="F167" s="21">
        <v>1.5</v>
      </c>
      <c r="G167" s="458">
        <v>22.4</v>
      </c>
      <c r="H167" s="458">
        <v>82.8</v>
      </c>
      <c r="I167" s="458">
        <v>32</v>
      </c>
      <c r="J167" s="458">
        <v>15.7</v>
      </c>
      <c r="K167" s="458">
        <v>11.3</v>
      </c>
      <c r="L167" s="21">
        <v>0.1</v>
      </c>
      <c r="M167" s="21">
        <v>2.6</v>
      </c>
      <c r="N167" s="21">
        <v>1.1</v>
      </c>
      <c r="O167" s="123">
        <v>106000000000</v>
      </c>
      <c r="T167" s="8"/>
    </row>
    <row r="168" spans="1:20" s="13" customFormat="1" ht="19.5" customHeight="1">
      <c r="A168" s="26"/>
      <c r="B168" s="159" t="s">
        <v>330</v>
      </c>
      <c r="C168" s="22">
        <v>29.3</v>
      </c>
      <c r="D168" s="22">
        <v>7.9</v>
      </c>
      <c r="E168" s="22">
        <v>5.9</v>
      </c>
      <c r="F168" s="22">
        <v>0.2</v>
      </c>
      <c r="G168" s="457">
        <v>26.3</v>
      </c>
      <c r="H168" s="457">
        <v>79.3</v>
      </c>
      <c r="I168" s="457">
        <v>31.6</v>
      </c>
      <c r="J168" s="457">
        <v>16.6</v>
      </c>
      <c r="K168" s="457">
        <v>11.1</v>
      </c>
      <c r="L168" s="22">
        <v>0.2</v>
      </c>
      <c r="M168" s="22">
        <v>2.5</v>
      </c>
      <c r="N168" s="22">
        <v>1.2</v>
      </c>
      <c r="O168" s="124">
        <v>1010000000000</v>
      </c>
      <c r="T168" s="8"/>
    </row>
    <row r="169" spans="1:19" ht="19.5" customHeight="1">
      <c r="A169" s="24" t="s">
        <v>331</v>
      </c>
      <c r="B169" s="158" t="s">
        <v>718</v>
      </c>
      <c r="C169" s="21">
        <v>30.4</v>
      </c>
      <c r="D169" s="21">
        <v>7.5</v>
      </c>
      <c r="E169" s="21">
        <v>2.9</v>
      </c>
      <c r="F169" s="21">
        <v>0</v>
      </c>
      <c r="G169" s="458">
        <v>7.8</v>
      </c>
      <c r="H169" s="458">
        <v>54.7</v>
      </c>
      <c r="I169" s="458">
        <v>12.6</v>
      </c>
      <c r="J169" s="458">
        <v>2.4</v>
      </c>
      <c r="K169" s="458">
        <v>0.9</v>
      </c>
      <c r="L169" s="21">
        <v>0.2</v>
      </c>
      <c r="M169" s="21">
        <v>0.3</v>
      </c>
      <c r="N169" s="21">
        <v>1.5</v>
      </c>
      <c r="O169" s="123">
        <v>1220000</v>
      </c>
      <c r="P169" s="29"/>
      <c r="Q169" s="29"/>
      <c r="R169" s="29"/>
      <c r="S169" s="30"/>
    </row>
    <row r="170" spans="1:19" ht="19.5" customHeight="1">
      <c r="A170" s="26"/>
      <c r="B170" s="159" t="s">
        <v>719</v>
      </c>
      <c r="C170" s="22">
        <v>30.4</v>
      </c>
      <c r="D170" s="22">
        <v>7.5</v>
      </c>
      <c r="E170" s="22">
        <v>2.9</v>
      </c>
      <c r="F170" s="22">
        <v>0</v>
      </c>
      <c r="G170" s="457">
        <v>7.6</v>
      </c>
      <c r="H170" s="457">
        <v>48</v>
      </c>
      <c r="I170" s="457">
        <v>12.1</v>
      </c>
      <c r="J170" s="457">
        <v>2.6</v>
      </c>
      <c r="K170" s="457">
        <v>1</v>
      </c>
      <c r="L170" s="22">
        <v>0.2</v>
      </c>
      <c r="M170" s="22">
        <v>0.4</v>
      </c>
      <c r="N170" s="22">
        <v>2.1</v>
      </c>
      <c r="O170" s="124">
        <v>1420000</v>
      </c>
      <c r="P170" s="29"/>
      <c r="Q170" s="29"/>
      <c r="R170" s="29"/>
      <c r="S170" s="30"/>
    </row>
    <row r="171" spans="1:19" ht="19.5" customHeight="1">
      <c r="A171" s="24" t="s">
        <v>332</v>
      </c>
      <c r="B171" s="158" t="s">
        <v>835</v>
      </c>
      <c r="C171" s="21">
        <v>29.2</v>
      </c>
      <c r="D171" s="21">
        <v>7.2</v>
      </c>
      <c r="E171" s="21">
        <v>0.6</v>
      </c>
      <c r="F171" s="21">
        <v>0.2</v>
      </c>
      <c r="G171" s="458">
        <v>12.3</v>
      </c>
      <c r="H171" s="458">
        <v>66.5</v>
      </c>
      <c r="I171" s="458">
        <v>24.6</v>
      </c>
      <c r="J171" s="458">
        <v>6.9</v>
      </c>
      <c r="K171" s="458">
        <v>4.3</v>
      </c>
      <c r="L171" s="21">
        <v>0.3</v>
      </c>
      <c r="M171" s="21">
        <v>2</v>
      </c>
      <c r="N171" s="21">
        <v>0.7</v>
      </c>
      <c r="O171" s="123">
        <v>11700000000000</v>
      </c>
      <c r="P171" s="29"/>
      <c r="Q171" s="29"/>
      <c r="R171" s="29"/>
      <c r="S171" s="30"/>
    </row>
    <row r="172" spans="1:19" ht="19.5" customHeight="1">
      <c r="A172" s="25"/>
      <c r="B172" s="160" t="s">
        <v>333</v>
      </c>
      <c r="C172" s="27">
        <v>29.2</v>
      </c>
      <c r="D172" s="27">
        <v>7.2</v>
      </c>
      <c r="E172" s="27">
        <v>1.3</v>
      </c>
      <c r="F172" s="27">
        <v>0</v>
      </c>
      <c r="G172" s="460">
        <v>10.1</v>
      </c>
      <c r="H172" s="460">
        <v>84.7</v>
      </c>
      <c r="I172" s="460">
        <v>35.3</v>
      </c>
      <c r="J172" s="460">
        <v>6</v>
      </c>
      <c r="K172" s="460">
        <v>3.9</v>
      </c>
      <c r="L172" s="27">
        <v>0.3</v>
      </c>
      <c r="M172" s="27">
        <v>1.6</v>
      </c>
      <c r="N172" s="27">
        <v>0.6</v>
      </c>
      <c r="O172" s="125">
        <v>16000000000000</v>
      </c>
      <c r="P172" s="321"/>
      <c r="Q172" s="29"/>
      <c r="R172" s="321"/>
      <c r="S172" s="321"/>
    </row>
    <row r="173" spans="1:19" ht="19.5" customHeight="1">
      <c r="A173" s="26"/>
      <c r="B173" s="159" t="s">
        <v>334</v>
      </c>
      <c r="C173" s="22">
        <v>29.2</v>
      </c>
      <c r="D173" s="22">
        <v>7.3</v>
      </c>
      <c r="E173" s="22">
        <v>1.8</v>
      </c>
      <c r="F173" s="22">
        <v>0</v>
      </c>
      <c r="G173" s="457">
        <v>11.5</v>
      </c>
      <c r="H173" s="457">
        <v>78.4</v>
      </c>
      <c r="I173" s="457">
        <v>44.2</v>
      </c>
      <c r="J173" s="457">
        <v>4.7</v>
      </c>
      <c r="K173" s="457">
        <v>3</v>
      </c>
      <c r="L173" s="22">
        <v>0.4</v>
      </c>
      <c r="M173" s="22">
        <v>2.1</v>
      </c>
      <c r="N173" s="22">
        <v>0.7</v>
      </c>
      <c r="O173" s="124">
        <v>11900000000000</v>
      </c>
      <c r="P173" s="11"/>
      <c r="Q173" s="29"/>
      <c r="R173" s="10"/>
      <c r="S173" s="12"/>
    </row>
    <row r="174" spans="1:17" ht="19.5" customHeight="1">
      <c r="A174" s="24" t="s">
        <v>335</v>
      </c>
      <c r="B174" s="158" t="s">
        <v>336</v>
      </c>
      <c r="C174" s="21">
        <v>28.9</v>
      </c>
      <c r="D174" s="21">
        <v>7.2</v>
      </c>
      <c r="E174" s="21">
        <v>2.2</v>
      </c>
      <c r="F174" s="21">
        <v>0.1</v>
      </c>
      <c r="G174" s="458">
        <v>6.2</v>
      </c>
      <c r="H174" s="458">
        <v>37.3</v>
      </c>
      <c r="I174" s="458">
        <v>11.7</v>
      </c>
      <c r="J174" s="458">
        <v>8</v>
      </c>
      <c r="K174" s="458">
        <v>5.1</v>
      </c>
      <c r="L174" s="21">
        <v>0.4</v>
      </c>
      <c r="M174" s="21">
        <v>1.8</v>
      </c>
      <c r="N174" s="21">
        <v>0.6</v>
      </c>
      <c r="O174" s="123">
        <v>104000000</v>
      </c>
      <c r="Q174" s="29"/>
    </row>
    <row r="175" spans="1:17" ht="19.5" customHeight="1">
      <c r="A175" s="25"/>
      <c r="B175" s="160" t="s">
        <v>932</v>
      </c>
      <c r="C175" s="27">
        <v>28.9</v>
      </c>
      <c r="D175" s="27">
        <v>7.2</v>
      </c>
      <c r="E175" s="27">
        <v>3.1</v>
      </c>
      <c r="F175" s="27">
        <v>0</v>
      </c>
      <c r="G175" s="460">
        <v>5.4</v>
      </c>
      <c r="H175" s="460">
        <v>47</v>
      </c>
      <c r="I175" s="460">
        <v>11.9</v>
      </c>
      <c r="J175" s="460">
        <v>7.2</v>
      </c>
      <c r="K175" s="460">
        <v>5</v>
      </c>
      <c r="L175" s="27">
        <v>0.4</v>
      </c>
      <c r="M175" s="27">
        <v>2.1</v>
      </c>
      <c r="N175" s="27">
        <v>0.4</v>
      </c>
      <c r="O175" s="125">
        <v>34400000</v>
      </c>
      <c r="Q175" s="29"/>
    </row>
    <row r="176" spans="1:20" s="13" customFormat="1" ht="19.5" customHeight="1">
      <c r="A176" s="26"/>
      <c r="B176" s="159" t="s">
        <v>933</v>
      </c>
      <c r="C176" s="22">
        <v>28.9</v>
      </c>
      <c r="D176" s="22">
        <v>7.2</v>
      </c>
      <c r="E176" s="22">
        <v>3.3</v>
      </c>
      <c r="F176" s="22">
        <v>0</v>
      </c>
      <c r="G176" s="457">
        <v>5.7</v>
      </c>
      <c r="H176" s="457">
        <v>34.2</v>
      </c>
      <c r="I176" s="457">
        <v>10.6</v>
      </c>
      <c r="J176" s="457">
        <v>7.4</v>
      </c>
      <c r="K176" s="457">
        <v>4.9</v>
      </c>
      <c r="L176" s="22">
        <v>0.4</v>
      </c>
      <c r="M176" s="22">
        <v>1.9</v>
      </c>
      <c r="N176" s="22">
        <v>0.4</v>
      </c>
      <c r="O176" s="124">
        <v>7350000</v>
      </c>
      <c r="Q176" s="29"/>
      <c r="T176" s="8"/>
    </row>
    <row r="177" spans="1:20" s="13" customFormat="1" ht="19.5" customHeight="1">
      <c r="A177" s="28" t="s">
        <v>337</v>
      </c>
      <c r="B177" s="156" t="s">
        <v>338</v>
      </c>
      <c r="C177" s="20">
        <v>29.9</v>
      </c>
      <c r="D177" s="20">
        <v>7.4</v>
      </c>
      <c r="E177" s="20">
        <v>3.2</v>
      </c>
      <c r="F177" s="20">
        <v>0</v>
      </c>
      <c r="G177" s="459">
        <v>7.3</v>
      </c>
      <c r="H177" s="459">
        <v>57.2</v>
      </c>
      <c r="I177" s="459">
        <v>12.4</v>
      </c>
      <c r="J177" s="459">
        <v>2.3</v>
      </c>
      <c r="K177" s="459">
        <v>0.9</v>
      </c>
      <c r="L177" s="20">
        <v>0</v>
      </c>
      <c r="M177" s="20">
        <v>0.2</v>
      </c>
      <c r="N177" s="20">
        <v>1.5</v>
      </c>
      <c r="O177" s="122">
        <v>433000</v>
      </c>
      <c r="Q177" s="29"/>
      <c r="T177" s="8"/>
    </row>
    <row r="178" spans="1:20" s="13" customFormat="1" ht="19.5" customHeight="1">
      <c r="A178" s="24" t="s">
        <v>339</v>
      </c>
      <c r="B178" s="158" t="s">
        <v>672</v>
      </c>
      <c r="C178" s="21">
        <v>30.4</v>
      </c>
      <c r="D178" s="21">
        <v>7.4</v>
      </c>
      <c r="E178" s="21">
        <v>2.3</v>
      </c>
      <c r="F178" s="21">
        <v>0</v>
      </c>
      <c r="G178" s="458">
        <v>7.7</v>
      </c>
      <c r="H178" s="458">
        <v>58.5</v>
      </c>
      <c r="I178" s="458">
        <v>19.5</v>
      </c>
      <c r="J178" s="458">
        <v>2.2</v>
      </c>
      <c r="K178" s="458">
        <v>1.1</v>
      </c>
      <c r="L178" s="21">
        <v>0</v>
      </c>
      <c r="M178" s="21">
        <v>0.2</v>
      </c>
      <c r="N178" s="21">
        <v>1.5</v>
      </c>
      <c r="O178" s="123">
        <v>1020000</v>
      </c>
      <c r="Q178" s="29"/>
      <c r="T178" s="8"/>
    </row>
    <row r="179" spans="1:20" s="13" customFormat="1" ht="19.5" customHeight="1">
      <c r="A179" s="26"/>
      <c r="B179" s="159" t="s">
        <v>695</v>
      </c>
      <c r="C179" s="22">
        <v>30.3</v>
      </c>
      <c r="D179" s="22">
        <v>7.5</v>
      </c>
      <c r="E179" s="22">
        <v>2.4</v>
      </c>
      <c r="F179" s="22">
        <v>0</v>
      </c>
      <c r="G179" s="457">
        <v>7.8</v>
      </c>
      <c r="H179" s="457">
        <v>54</v>
      </c>
      <c r="I179" s="457">
        <v>20.4</v>
      </c>
      <c r="J179" s="457">
        <v>2.4</v>
      </c>
      <c r="K179" s="457">
        <v>0.8</v>
      </c>
      <c r="L179" s="22">
        <v>0.1</v>
      </c>
      <c r="M179" s="22">
        <v>0.4</v>
      </c>
      <c r="N179" s="22">
        <v>1.3</v>
      </c>
      <c r="O179" s="124">
        <v>1020000</v>
      </c>
      <c r="Q179" s="29"/>
      <c r="T179" s="8"/>
    </row>
    <row r="180" spans="1:20" s="13" customFormat="1" ht="19.5" customHeight="1">
      <c r="A180" s="26" t="s">
        <v>945</v>
      </c>
      <c r="B180" s="165" t="s">
        <v>720</v>
      </c>
      <c r="C180" s="22">
        <v>29.8</v>
      </c>
      <c r="D180" s="22">
        <v>7.1</v>
      </c>
      <c r="E180" s="22">
        <v>1.9</v>
      </c>
      <c r="F180" s="22">
        <v>0.7</v>
      </c>
      <c r="G180" s="457">
        <v>10.8</v>
      </c>
      <c r="H180" s="457">
        <v>41.6</v>
      </c>
      <c r="I180" s="457">
        <v>11.9</v>
      </c>
      <c r="J180" s="457">
        <v>6.4</v>
      </c>
      <c r="K180" s="457">
        <v>4.2</v>
      </c>
      <c r="L180" s="22">
        <v>0.2</v>
      </c>
      <c r="M180" s="22">
        <v>2.5</v>
      </c>
      <c r="N180" s="22">
        <v>0.7</v>
      </c>
      <c r="O180" s="124">
        <v>261000000</v>
      </c>
      <c r="Q180" s="29"/>
      <c r="T180" s="8"/>
    </row>
    <row r="181" spans="1:20" s="13" customFormat="1" ht="19.5" customHeight="1">
      <c r="A181" s="28" t="s">
        <v>340</v>
      </c>
      <c r="B181" s="156" t="s">
        <v>934</v>
      </c>
      <c r="C181" s="20">
        <v>29.5</v>
      </c>
      <c r="D181" s="20">
        <v>7.3</v>
      </c>
      <c r="E181" s="20">
        <v>0.3</v>
      </c>
      <c r="F181" s="20">
        <v>1.6</v>
      </c>
      <c r="G181" s="459">
        <v>33.2</v>
      </c>
      <c r="H181" s="459">
        <v>131.3</v>
      </c>
      <c r="I181" s="459">
        <v>25.1</v>
      </c>
      <c r="J181" s="459">
        <v>16.8</v>
      </c>
      <c r="K181" s="459">
        <v>13.9</v>
      </c>
      <c r="L181" s="20">
        <v>0.1</v>
      </c>
      <c r="M181" s="20">
        <v>2.3</v>
      </c>
      <c r="N181" s="20">
        <v>1.3</v>
      </c>
      <c r="O181" s="122">
        <v>11100000000000000</v>
      </c>
      <c r="Q181" s="29"/>
      <c r="T181" s="8"/>
    </row>
    <row r="182" spans="1:20" s="13" customFormat="1" ht="19.5" customHeight="1">
      <c r="A182" s="28" t="s">
        <v>836</v>
      </c>
      <c r="B182" s="156" t="s">
        <v>341</v>
      </c>
      <c r="C182" s="20">
        <v>29</v>
      </c>
      <c r="D182" s="20">
        <v>7.4</v>
      </c>
      <c r="E182" s="20">
        <v>1.7</v>
      </c>
      <c r="F182" s="20">
        <v>0</v>
      </c>
      <c r="G182" s="459">
        <v>12.7</v>
      </c>
      <c r="H182" s="459">
        <v>61.6</v>
      </c>
      <c r="I182" s="459">
        <v>22.6</v>
      </c>
      <c r="J182" s="459">
        <v>13.2</v>
      </c>
      <c r="K182" s="459">
        <v>9.8</v>
      </c>
      <c r="L182" s="20">
        <v>0.2</v>
      </c>
      <c r="M182" s="20">
        <v>2.2</v>
      </c>
      <c r="N182" s="20">
        <v>1.1</v>
      </c>
      <c r="O182" s="122">
        <v>140000000</v>
      </c>
      <c r="Q182" s="29"/>
      <c r="T182" s="8"/>
    </row>
    <row r="183" spans="1:20" s="13" customFormat="1" ht="19.5" customHeight="1">
      <c r="A183" s="24" t="s">
        <v>342</v>
      </c>
      <c r="B183" s="158" t="s">
        <v>343</v>
      </c>
      <c r="C183" s="21">
        <v>29.3</v>
      </c>
      <c r="D183" s="21">
        <v>7.2</v>
      </c>
      <c r="E183" s="21">
        <v>0.5</v>
      </c>
      <c r="F183" s="21">
        <v>0.4</v>
      </c>
      <c r="G183" s="458">
        <v>10.3</v>
      </c>
      <c r="H183" s="33">
        <v>55.3</v>
      </c>
      <c r="I183" s="458">
        <v>23.4</v>
      </c>
      <c r="J183" s="458">
        <v>6.7</v>
      </c>
      <c r="K183" s="458">
        <v>3.8</v>
      </c>
      <c r="L183" s="458">
        <v>0.2</v>
      </c>
      <c r="M183" s="21">
        <v>1.6</v>
      </c>
      <c r="N183" s="21">
        <v>0.7</v>
      </c>
      <c r="O183" s="123">
        <v>115000000000</v>
      </c>
      <c r="Q183" s="29"/>
      <c r="T183" s="8"/>
    </row>
    <row r="184" spans="1:20" s="13" customFormat="1" ht="19.5" customHeight="1">
      <c r="A184" s="25"/>
      <c r="B184" s="160" t="s">
        <v>344</v>
      </c>
      <c r="C184" s="27">
        <v>29.3</v>
      </c>
      <c r="D184" s="27">
        <v>7.3</v>
      </c>
      <c r="E184" s="27">
        <v>2.5</v>
      </c>
      <c r="F184" s="27">
        <v>0.1</v>
      </c>
      <c r="G184" s="460">
        <v>10.5</v>
      </c>
      <c r="H184" s="19">
        <v>42.5</v>
      </c>
      <c r="I184" s="460">
        <v>27</v>
      </c>
      <c r="J184" s="460">
        <v>5.8</v>
      </c>
      <c r="K184" s="460">
        <v>2.4</v>
      </c>
      <c r="L184" s="460">
        <v>0.4</v>
      </c>
      <c r="M184" s="27">
        <v>2.2</v>
      </c>
      <c r="N184" s="27">
        <v>0.6</v>
      </c>
      <c r="O184" s="125">
        <v>96500000000</v>
      </c>
      <c r="Q184" s="29"/>
      <c r="T184" s="8"/>
    </row>
    <row r="185" spans="1:20" s="13" customFormat="1" ht="19.5" customHeight="1">
      <c r="A185" s="25"/>
      <c r="B185" s="160" t="s">
        <v>837</v>
      </c>
      <c r="C185" s="27">
        <v>29.3</v>
      </c>
      <c r="D185" s="27">
        <v>7.3</v>
      </c>
      <c r="E185" s="27">
        <v>3.4</v>
      </c>
      <c r="F185" s="27">
        <v>0</v>
      </c>
      <c r="G185" s="460">
        <v>8.3</v>
      </c>
      <c r="H185" s="19">
        <v>58.2</v>
      </c>
      <c r="I185" s="460">
        <v>22.4</v>
      </c>
      <c r="J185" s="460">
        <v>3.5</v>
      </c>
      <c r="K185" s="460">
        <v>1.4</v>
      </c>
      <c r="L185" s="460">
        <v>0.4</v>
      </c>
      <c r="M185" s="27">
        <v>2.6</v>
      </c>
      <c r="N185" s="27">
        <v>0.4</v>
      </c>
      <c r="O185" s="125">
        <v>116000000</v>
      </c>
      <c r="Q185" s="29"/>
      <c r="T185" s="8"/>
    </row>
    <row r="186" spans="1:20" s="13" customFormat="1" ht="19.5" customHeight="1">
      <c r="A186" s="25"/>
      <c r="B186" s="160" t="s">
        <v>822</v>
      </c>
      <c r="C186" s="27">
        <v>29.3</v>
      </c>
      <c r="D186" s="27">
        <v>7.3</v>
      </c>
      <c r="E186" s="27">
        <v>3.4</v>
      </c>
      <c r="F186" s="27">
        <v>0</v>
      </c>
      <c r="G186" s="460">
        <v>6.1</v>
      </c>
      <c r="H186" s="19">
        <v>68.6</v>
      </c>
      <c r="I186" s="460">
        <v>43.3</v>
      </c>
      <c r="J186" s="460">
        <v>3.1</v>
      </c>
      <c r="K186" s="460">
        <v>0.5</v>
      </c>
      <c r="L186" s="460">
        <v>0.3</v>
      </c>
      <c r="M186" s="27">
        <v>3</v>
      </c>
      <c r="N186" s="27">
        <v>0.4</v>
      </c>
      <c r="O186" s="125">
        <v>3250000</v>
      </c>
      <c r="Q186" s="29"/>
      <c r="T186" s="8"/>
    </row>
    <row r="187" spans="1:20" s="13" customFormat="1" ht="19.5" customHeight="1">
      <c r="A187" s="25"/>
      <c r="B187" s="160" t="s">
        <v>721</v>
      </c>
      <c r="C187" s="27">
        <v>29.3</v>
      </c>
      <c r="D187" s="27">
        <v>7.2</v>
      </c>
      <c r="E187" s="27">
        <v>0.2</v>
      </c>
      <c r="F187" s="27">
        <v>0.2</v>
      </c>
      <c r="G187" s="460">
        <v>11.9</v>
      </c>
      <c r="H187" s="19">
        <v>61.4</v>
      </c>
      <c r="I187" s="460">
        <v>19.9</v>
      </c>
      <c r="J187" s="460">
        <v>6.9</v>
      </c>
      <c r="K187" s="460">
        <v>4.6</v>
      </c>
      <c r="L187" s="460">
        <v>0.3</v>
      </c>
      <c r="M187" s="27">
        <v>1.7</v>
      </c>
      <c r="N187" s="27">
        <v>0.8</v>
      </c>
      <c r="O187" s="125">
        <v>9300000000000</v>
      </c>
      <c r="Q187" s="29"/>
      <c r="T187" s="8"/>
    </row>
    <row r="188" spans="1:20" s="13" customFormat="1" ht="19.5" customHeight="1">
      <c r="A188" s="26"/>
      <c r="B188" s="159" t="s">
        <v>722</v>
      </c>
      <c r="C188" s="22">
        <v>29.3</v>
      </c>
      <c r="D188" s="22">
        <v>7.2</v>
      </c>
      <c r="E188" s="22">
        <v>0.2</v>
      </c>
      <c r="F188" s="22">
        <v>0.2</v>
      </c>
      <c r="G188" s="457">
        <v>13.6</v>
      </c>
      <c r="H188" s="23">
        <v>69.4</v>
      </c>
      <c r="I188" s="457">
        <v>19.4</v>
      </c>
      <c r="J188" s="457">
        <v>8.4</v>
      </c>
      <c r="K188" s="457">
        <v>5.4</v>
      </c>
      <c r="L188" s="457">
        <v>0.3</v>
      </c>
      <c r="M188" s="22">
        <v>1.6</v>
      </c>
      <c r="N188" s="22">
        <v>0.8</v>
      </c>
      <c r="O188" s="124">
        <v>47200000000</v>
      </c>
      <c r="Q188" s="29"/>
      <c r="T188" s="8"/>
    </row>
    <row r="189" spans="1:20" s="13" customFormat="1" ht="19.5" customHeight="1">
      <c r="A189" s="25" t="s">
        <v>345</v>
      </c>
      <c r="B189" s="158" t="s">
        <v>823</v>
      </c>
      <c r="C189" s="27">
        <v>30.2</v>
      </c>
      <c r="D189" s="27">
        <v>7.4</v>
      </c>
      <c r="E189" s="27">
        <v>4.3</v>
      </c>
      <c r="F189" s="27">
        <v>0</v>
      </c>
      <c r="G189" s="460">
        <v>6</v>
      </c>
      <c r="H189" s="460">
        <v>54</v>
      </c>
      <c r="I189" s="460">
        <v>40.2</v>
      </c>
      <c r="J189" s="460">
        <v>2.3</v>
      </c>
      <c r="K189" s="460">
        <v>1.1</v>
      </c>
      <c r="L189" s="27">
        <v>0.1</v>
      </c>
      <c r="M189" s="27">
        <v>0.6</v>
      </c>
      <c r="N189" s="27">
        <v>1.7</v>
      </c>
      <c r="O189" s="125">
        <v>40000</v>
      </c>
      <c r="Q189" s="29"/>
      <c r="T189" s="8"/>
    </row>
    <row r="190" spans="1:20" s="13" customFormat="1" ht="19.5" customHeight="1">
      <c r="A190" s="26"/>
      <c r="B190" s="159" t="s">
        <v>824</v>
      </c>
      <c r="C190" s="22">
        <v>30.3</v>
      </c>
      <c r="D190" s="22">
        <v>7.4</v>
      </c>
      <c r="E190" s="22">
        <v>4.1</v>
      </c>
      <c r="F190" s="22">
        <v>0</v>
      </c>
      <c r="G190" s="457">
        <v>6.6</v>
      </c>
      <c r="H190" s="457">
        <v>50.7</v>
      </c>
      <c r="I190" s="457">
        <v>24.3</v>
      </c>
      <c r="J190" s="457">
        <v>2.6</v>
      </c>
      <c r="K190" s="457">
        <v>1.1</v>
      </c>
      <c r="L190" s="22">
        <v>0</v>
      </c>
      <c r="M190" s="22">
        <v>0.2</v>
      </c>
      <c r="N190" s="22">
        <v>1.6</v>
      </c>
      <c r="O190" s="124">
        <v>40000</v>
      </c>
      <c r="Q190" s="29"/>
      <c r="T190" s="8"/>
    </row>
    <row r="191" spans="1:20" s="13" customFormat="1" ht="19.5" customHeight="1">
      <c r="A191" s="24" t="s">
        <v>346</v>
      </c>
      <c r="B191" s="158" t="s">
        <v>646</v>
      </c>
      <c r="C191" s="21">
        <v>30</v>
      </c>
      <c r="D191" s="21">
        <v>7.4</v>
      </c>
      <c r="E191" s="21">
        <v>2.5</v>
      </c>
      <c r="F191" s="21">
        <v>0</v>
      </c>
      <c r="G191" s="458">
        <v>9.3</v>
      </c>
      <c r="H191" s="458">
        <v>51.6</v>
      </c>
      <c r="I191" s="458">
        <v>21.8</v>
      </c>
      <c r="J191" s="458">
        <v>2.5</v>
      </c>
      <c r="K191" s="458">
        <v>1</v>
      </c>
      <c r="L191" s="21">
        <v>0</v>
      </c>
      <c r="M191" s="21">
        <v>0.3</v>
      </c>
      <c r="N191" s="21">
        <v>1.4</v>
      </c>
      <c r="O191" s="123">
        <v>1220000</v>
      </c>
      <c r="Q191" s="29"/>
      <c r="T191" s="8"/>
    </row>
    <row r="192" spans="1:20" s="13" customFormat="1" ht="19.5" customHeight="1">
      <c r="A192" s="26"/>
      <c r="B192" s="161" t="s">
        <v>647</v>
      </c>
      <c r="C192" s="22">
        <v>30</v>
      </c>
      <c r="D192" s="22">
        <v>7.4</v>
      </c>
      <c r="E192" s="22">
        <v>2.7</v>
      </c>
      <c r="F192" s="22">
        <v>0</v>
      </c>
      <c r="G192" s="457">
        <v>9.6</v>
      </c>
      <c r="H192" s="457">
        <v>50.2</v>
      </c>
      <c r="I192" s="457">
        <v>19.3</v>
      </c>
      <c r="J192" s="457">
        <v>2.4</v>
      </c>
      <c r="K192" s="457">
        <v>0.8</v>
      </c>
      <c r="L192" s="22">
        <v>0</v>
      </c>
      <c r="M192" s="22">
        <v>0.2</v>
      </c>
      <c r="N192" s="22">
        <v>1.9</v>
      </c>
      <c r="O192" s="124">
        <v>1020000</v>
      </c>
      <c r="Q192" s="29"/>
      <c r="T192" s="8"/>
    </row>
    <row r="193" spans="1:20" s="13" customFormat="1" ht="19.5" customHeight="1">
      <c r="A193" s="28" t="s">
        <v>347</v>
      </c>
      <c r="B193" s="162" t="s">
        <v>723</v>
      </c>
      <c r="C193" s="20">
        <v>29.5</v>
      </c>
      <c r="D193" s="20">
        <v>7.3</v>
      </c>
      <c r="E193" s="20">
        <v>1</v>
      </c>
      <c r="F193" s="20">
        <v>0.8</v>
      </c>
      <c r="G193" s="459">
        <v>13.2</v>
      </c>
      <c r="H193" s="459">
        <v>79.3</v>
      </c>
      <c r="I193" s="459">
        <v>17.6</v>
      </c>
      <c r="J193" s="459">
        <v>11.1</v>
      </c>
      <c r="K193" s="459">
        <v>7.7</v>
      </c>
      <c r="L193" s="20">
        <v>0.2</v>
      </c>
      <c r="M193" s="20">
        <v>2</v>
      </c>
      <c r="N193" s="20">
        <v>1.3</v>
      </c>
      <c r="O193" s="122">
        <v>1030000000000</v>
      </c>
      <c r="Q193" s="29"/>
      <c r="T193" s="8"/>
    </row>
    <row r="194" spans="1:20" s="13" customFormat="1" ht="19.5" customHeight="1">
      <c r="A194" s="28" t="s">
        <v>348</v>
      </c>
      <c r="B194" s="162" t="s">
        <v>724</v>
      </c>
      <c r="C194" s="20">
        <v>30.1</v>
      </c>
      <c r="D194" s="20">
        <v>7.3</v>
      </c>
      <c r="E194" s="20">
        <v>2.2</v>
      </c>
      <c r="F194" s="20">
        <v>0</v>
      </c>
      <c r="G194" s="459">
        <v>7</v>
      </c>
      <c r="H194" s="459">
        <v>61.6</v>
      </c>
      <c r="I194" s="459">
        <v>20.8</v>
      </c>
      <c r="J194" s="459">
        <v>7.1</v>
      </c>
      <c r="K194" s="459">
        <v>4.3</v>
      </c>
      <c r="L194" s="20">
        <v>0.2</v>
      </c>
      <c r="M194" s="20">
        <v>2.4</v>
      </c>
      <c r="N194" s="20">
        <v>0.6</v>
      </c>
      <c r="O194" s="122">
        <v>566000</v>
      </c>
      <c r="Q194" s="29"/>
      <c r="T194" s="8"/>
    </row>
    <row r="195" spans="1:20" s="13" customFormat="1" ht="19.5" customHeight="1">
      <c r="A195" s="24" t="s">
        <v>349</v>
      </c>
      <c r="B195" s="163" t="s">
        <v>725</v>
      </c>
      <c r="C195" s="21">
        <v>28.9</v>
      </c>
      <c r="D195" s="21">
        <v>7.2</v>
      </c>
      <c r="E195" s="21">
        <v>2.6</v>
      </c>
      <c r="F195" s="21">
        <v>0.1</v>
      </c>
      <c r="G195" s="458">
        <v>9.7</v>
      </c>
      <c r="H195" s="458">
        <v>65.7</v>
      </c>
      <c r="I195" s="458">
        <v>22.7</v>
      </c>
      <c r="J195" s="458">
        <v>10.6</v>
      </c>
      <c r="K195" s="458">
        <v>8.8</v>
      </c>
      <c r="L195" s="21">
        <v>0.2</v>
      </c>
      <c r="M195" s="21">
        <v>2.3</v>
      </c>
      <c r="N195" s="21">
        <v>0.9</v>
      </c>
      <c r="O195" s="123">
        <v>77100000</v>
      </c>
      <c r="Q195" s="29"/>
      <c r="T195" s="8"/>
    </row>
    <row r="196" spans="1:20" s="13" customFormat="1" ht="19.5" customHeight="1">
      <c r="A196" s="26"/>
      <c r="B196" s="161" t="s">
        <v>350</v>
      </c>
      <c r="C196" s="22">
        <v>28.9</v>
      </c>
      <c r="D196" s="22">
        <v>7.2</v>
      </c>
      <c r="E196" s="22">
        <v>2.4</v>
      </c>
      <c r="F196" s="22">
        <v>0</v>
      </c>
      <c r="G196" s="457">
        <v>8.1</v>
      </c>
      <c r="H196" s="457">
        <v>64.1</v>
      </c>
      <c r="I196" s="457">
        <v>19.9</v>
      </c>
      <c r="J196" s="457">
        <v>9.4</v>
      </c>
      <c r="K196" s="457">
        <v>6.9</v>
      </c>
      <c r="L196" s="22">
        <v>0.2</v>
      </c>
      <c r="M196" s="22">
        <v>2.3</v>
      </c>
      <c r="N196" s="22">
        <v>0.9</v>
      </c>
      <c r="O196" s="124">
        <v>107000000</v>
      </c>
      <c r="Q196" s="29"/>
      <c r="T196" s="8"/>
    </row>
    <row r="197" spans="1:20" s="13" customFormat="1" ht="19.5" customHeight="1">
      <c r="A197" s="24" t="s">
        <v>351</v>
      </c>
      <c r="B197" s="158" t="s">
        <v>912</v>
      </c>
      <c r="C197" s="21">
        <v>29.7</v>
      </c>
      <c r="D197" s="21">
        <v>7.3</v>
      </c>
      <c r="E197" s="21">
        <v>0.2</v>
      </c>
      <c r="F197" s="21">
        <v>0.9</v>
      </c>
      <c r="G197" s="458">
        <v>11.4</v>
      </c>
      <c r="H197" s="458">
        <v>56.6</v>
      </c>
      <c r="I197" s="458">
        <v>21.7</v>
      </c>
      <c r="J197" s="458">
        <v>10.9</v>
      </c>
      <c r="K197" s="458">
        <v>8.5</v>
      </c>
      <c r="L197" s="21">
        <v>0.1</v>
      </c>
      <c r="M197" s="21">
        <v>2.1</v>
      </c>
      <c r="N197" s="21">
        <v>1</v>
      </c>
      <c r="O197" s="123">
        <v>1040000000000</v>
      </c>
      <c r="Q197" s="29"/>
      <c r="T197" s="8"/>
    </row>
    <row r="198" spans="1:20" s="13" customFormat="1" ht="19.5" customHeight="1">
      <c r="A198" s="25"/>
      <c r="B198" s="160" t="s">
        <v>726</v>
      </c>
      <c r="C198" s="27">
        <v>29.6</v>
      </c>
      <c r="D198" s="27">
        <v>7.2</v>
      </c>
      <c r="E198" s="27">
        <v>0.2</v>
      </c>
      <c r="F198" s="27">
        <v>2.4</v>
      </c>
      <c r="G198" s="460">
        <v>14.4</v>
      </c>
      <c r="H198" s="460">
        <v>72.7</v>
      </c>
      <c r="I198" s="460">
        <v>15.7</v>
      </c>
      <c r="J198" s="460">
        <v>9.4</v>
      </c>
      <c r="K198" s="460">
        <v>7.2</v>
      </c>
      <c r="L198" s="27">
        <v>0.1</v>
      </c>
      <c r="M198" s="27">
        <v>2.3</v>
      </c>
      <c r="N198" s="27">
        <v>0.9</v>
      </c>
      <c r="O198" s="125">
        <v>128000000000</v>
      </c>
      <c r="Q198" s="29"/>
      <c r="T198" s="8"/>
    </row>
    <row r="199" spans="1:20" s="13" customFormat="1" ht="19.5" customHeight="1">
      <c r="A199" s="25"/>
      <c r="B199" s="164" t="s">
        <v>727</v>
      </c>
      <c r="C199" s="27">
        <v>29.6</v>
      </c>
      <c r="D199" s="27">
        <v>7.2</v>
      </c>
      <c r="E199" s="27">
        <v>0.3</v>
      </c>
      <c r="F199" s="27">
        <v>2</v>
      </c>
      <c r="G199" s="460">
        <v>15</v>
      </c>
      <c r="H199" s="460">
        <v>64.1</v>
      </c>
      <c r="I199" s="460">
        <v>16</v>
      </c>
      <c r="J199" s="460">
        <v>11.3</v>
      </c>
      <c r="K199" s="460">
        <v>7.8</v>
      </c>
      <c r="L199" s="27">
        <v>0.1</v>
      </c>
      <c r="M199" s="27">
        <v>2.2</v>
      </c>
      <c r="N199" s="27">
        <v>1</v>
      </c>
      <c r="O199" s="125">
        <v>923000000000</v>
      </c>
      <c r="Q199" s="29"/>
      <c r="T199" s="8"/>
    </row>
    <row r="200" spans="1:20" s="13" customFormat="1" ht="19.5" customHeight="1">
      <c r="A200" s="25"/>
      <c r="B200" s="164" t="s">
        <v>352</v>
      </c>
      <c r="C200" s="27">
        <v>29.6</v>
      </c>
      <c r="D200" s="27">
        <v>7.2</v>
      </c>
      <c r="E200" s="27">
        <v>0.8</v>
      </c>
      <c r="F200" s="27">
        <v>1.3</v>
      </c>
      <c r="G200" s="460">
        <v>9.9</v>
      </c>
      <c r="H200" s="460">
        <v>60.8</v>
      </c>
      <c r="I200" s="460">
        <v>17.9</v>
      </c>
      <c r="J200" s="460">
        <v>9.7</v>
      </c>
      <c r="K200" s="460">
        <v>6.2</v>
      </c>
      <c r="L200" s="27">
        <v>0.2</v>
      </c>
      <c r="M200" s="27">
        <v>2.1</v>
      </c>
      <c r="N200" s="27">
        <v>0.9</v>
      </c>
      <c r="O200" s="125">
        <v>61600000000</v>
      </c>
      <c r="Q200" s="29"/>
      <c r="T200" s="8"/>
    </row>
    <row r="201" spans="1:20" s="13" customFormat="1" ht="19.5" customHeight="1">
      <c r="A201" s="26"/>
      <c r="B201" s="161" t="s">
        <v>728</v>
      </c>
      <c r="C201" s="22">
        <v>29.6</v>
      </c>
      <c r="D201" s="22">
        <v>7.2</v>
      </c>
      <c r="E201" s="22">
        <v>0.6</v>
      </c>
      <c r="F201" s="22">
        <v>0.8</v>
      </c>
      <c r="G201" s="457">
        <v>11.3</v>
      </c>
      <c r="H201" s="457">
        <v>67.1</v>
      </c>
      <c r="I201" s="457">
        <v>17.8</v>
      </c>
      <c r="J201" s="457">
        <v>10.5</v>
      </c>
      <c r="K201" s="457">
        <v>6.9</v>
      </c>
      <c r="L201" s="22">
        <v>0.1</v>
      </c>
      <c r="M201" s="22">
        <v>2.1</v>
      </c>
      <c r="N201" s="22">
        <v>0.9</v>
      </c>
      <c r="O201" s="124">
        <v>326000000000</v>
      </c>
      <c r="Q201" s="29"/>
      <c r="T201" s="8"/>
    </row>
    <row r="202" spans="1:20" s="13" customFormat="1" ht="19.5" customHeight="1">
      <c r="A202" s="24" t="s">
        <v>353</v>
      </c>
      <c r="B202" s="163" t="s">
        <v>729</v>
      </c>
      <c r="C202" s="21">
        <v>29.2</v>
      </c>
      <c r="D202" s="21">
        <v>7.2</v>
      </c>
      <c r="E202" s="21">
        <v>0.1</v>
      </c>
      <c r="F202" s="21">
        <v>2.3</v>
      </c>
      <c r="G202" s="458">
        <v>24.3</v>
      </c>
      <c r="H202" s="458">
        <v>86.3</v>
      </c>
      <c r="I202" s="458">
        <v>18.9</v>
      </c>
      <c r="J202" s="458">
        <v>17.3</v>
      </c>
      <c r="K202" s="458">
        <v>13.9</v>
      </c>
      <c r="L202" s="21">
        <v>0</v>
      </c>
      <c r="M202" s="21">
        <v>2.4</v>
      </c>
      <c r="N202" s="21">
        <v>1.1</v>
      </c>
      <c r="O202" s="123">
        <v>22900000000000</v>
      </c>
      <c r="T202" s="8"/>
    </row>
    <row r="203" spans="1:20" s="13" customFormat="1" ht="19.5" customHeight="1">
      <c r="A203" s="26"/>
      <c r="B203" s="161" t="s">
        <v>667</v>
      </c>
      <c r="C203" s="22">
        <v>29.2</v>
      </c>
      <c r="D203" s="22">
        <v>7.3</v>
      </c>
      <c r="E203" s="22">
        <v>0.1</v>
      </c>
      <c r="F203" s="22">
        <v>1.8</v>
      </c>
      <c r="G203" s="457">
        <v>25.8</v>
      </c>
      <c r="H203" s="457">
        <v>93.3</v>
      </c>
      <c r="I203" s="457">
        <v>16.2</v>
      </c>
      <c r="J203" s="457">
        <v>18</v>
      </c>
      <c r="K203" s="457">
        <v>14.7</v>
      </c>
      <c r="L203" s="22">
        <v>0</v>
      </c>
      <c r="M203" s="22">
        <v>2.5</v>
      </c>
      <c r="N203" s="22">
        <v>1.1</v>
      </c>
      <c r="O203" s="124">
        <v>2040000000000000</v>
      </c>
      <c r="T203" s="8"/>
    </row>
    <row r="204" spans="1:20" s="13" customFormat="1" ht="19.5" customHeight="1">
      <c r="A204" s="28" t="s">
        <v>354</v>
      </c>
      <c r="B204" s="162" t="s">
        <v>730</v>
      </c>
      <c r="C204" s="20">
        <v>29.7</v>
      </c>
      <c r="D204" s="20">
        <v>7.2</v>
      </c>
      <c r="E204" s="20">
        <v>3.2</v>
      </c>
      <c r="F204" s="20">
        <v>0</v>
      </c>
      <c r="G204" s="459">
        <v>4.2</v>
      </c>
      <c r="H204" s="459">
        <v>37.8</v>
      </c>
      <c r="I204" s="459">
        <v>20.6</v>
      </c>
      <c r="J204" s="459">
        <v>6.6</v>
      </c>
      <c r="K204" s="459">
        <v>3.4</v>
      </c>
      <c r="L204" s="20">
        <v>0.2</v>
      </c>
      <c r="M204" s="20">
        <v>2.2</v>
      </c>
      <c r="N204" s="20">
        <v>0.5</v>
      </c>
      <c r="O204" s="122">
        <v>1280000</v>
      </c>
      <c r="T204" s="8"/>
    </row>
    <row r="205" spans="1:20" s="13" customFormat="1" ht="19.5" customHeight="1">
      <c r="A205" s="28" t="s">
        <v>355</v>
      </c>
      <c r="B205" s="162" t="s">
        <v>731</v>
      </c>
      <c r="C205" s="20">
        <v>29.7</v>
      </c>
      <c r="D205" s="20">
        <v>7.1</v>
      </c>
      <c r="E205" s="20">
        <v>0.4</v>
      </c>
      <c r="F205" s="20">
        <v>2.7</v>
      </c>
      <c r="G205" s="459">
        <v>21.8</v>
      </c>
      <c r="H205" s="459">
        <v>104.6</v>
      </c>
      <c r="I205" s="459">
        <v>23</v>
      </c>
      <c r="J205" s="459">
        <v>16.8</v>
      </c>
      <c r="K205" s="459">
        <v>13.3</v>
      </c>
      <c r="L205" s="20">
        <v>0.1</v>
      </c>
      <c r="M205" s="20">
        <v>3.6</v>
      </c>
      <c r="N205" s="20">
        <v>1.1</v>
      </c>
      <c r="O205" s="122">
        <v>10800000000000000</v>
      </c>
      <c r="T205" s="8"/>
    </row>
    <row r="206" spans="1:20" s="13" customFormat="1" ht="19.5" customHeight="1">
      <c r="A206" s="28" t="s">
        <v>356</v>
      </c>
      <c r="B206" s="162" t="s">
        <v>732</v>
      </c>
      <c r="C206" s="20">
        <v>29.3</v>
      </c>
      <c r="D206" s="20">
        <v>7</v>
      </c>
      <c r="E206" s="20">
        <v>2.4</v>
      </c>
      <c r="F206" s="20">
        <v>0</v>
      </c>
      <c r="G206" s="459">
        <v>5.8</v>
      </c>
      <c r="H206" s="459">
        <v>32.8</v>
      </c>
      <c r="I206" s="459">
        <v>26.2</v>
      </c>
      <c r="J206" s="459">
        <v>3</v>
      </c>
      <c r="K206" s="459">
        <v>0.3</v>
      </c>
      <c r="L206" s="20">
        <v>0.1</v>
      </c>
      <c r="M206" s="20">
        <v>1.7</v>
      </c>
      <c r="N206" s="20">
        <v>0.4</v>
      </c>
      <c r="O206" s="122">
        <v>342000</v>
      </c>
      <c r="T206" s="8"/>
    </row>
    <row r="207" spans="1:20" s="13" customFormat="1" ht="19.5" customHeight="1">
      <c r="A207" s="28" t="s">
        <v>913</v>
      </c>
      <c r="B207" s="475" t="s">
        <v>949</v>
      </c>
      <c r="C207" s="35">
        <v>29.8</v>
      </c>
      <c r="D207" s="35">
        <v>7.2</v>
      </c>
      <c r="E207" s="35">
        <v>4.6</v>
      </c>
      <c r="F207" s="35">
        <v>0</v>
      </c>
      <c r="G207" s="461">
        <v>9</v>
      </c>
      <c r="H207" s="461">
        <v>78.8</v>
      </c>
      <c r="I207" s="461">
        <v>29.4</v>
      </c>
      <c r="J207" s="461">
        <v>8.2</v>
      </c>
      <c r="K207" s="461">
        <v>3.5</v>
      </c>
      <c r="L207" s="35">
        <v>0.3</v>
      </c>
      <c r="M207" s="35">
        <v>2.8</v>
      </c>
      <c r="N207" s="35">
        <v>1.2</v>
      </c>
      <c r="O207" s="126">
        <v>3020000</v>
      </c>
      <c r="T207" s="8"/>
    </row>
    <row r="208" spans="1:20" s="13" customFormat="1" ht="19.5" customHeight="1">
      <c r="A208" s="28" t="s">
        <v>357</v>
      </c>
      <c r="B208" s="162" t="s">
        <v>358</v>
      </c>
      <c r="C208" s="20">
        <v>29</v>
      </c>
      <c r="D208" s="20">
        <v>7.3</v>
      </c>
      <c r="E208" s="20">
        <v>0.2</v>
      </c>
      <c r="F208" s="20">
        <v>2.7</v>
      </c>
      <c r="G208" s="459">
        <v>22.5</v>
      </c>
      <c r="H208" s="459">
        <v>76.9</v>
      </c>
      <c r="I208" s="459">
        <v>13.7</v>
      </c>
      <c r="J208" s="459">
        <v>20.3</v>
      </c>
      <c r="K208" s="459">
        <v>13.8</v>
      </c>
      <c r="L208" s="20">
        <v>0.2</v>
      </c>
      <c r="M208" s="20">
        <v>2.7</v>
      </c>
      <c r="N208" s="20">
        <v>1.3</v>
      </c>
      <c r="O208" s="122">
        <v>37300000000</v>
      </c>
      <c r="T208" s="8"/>
    </row>
    <row r="209" spans="1:20" s="13" customFormat="1" ht="19.5" customHeight="1">
      <c r="A209" s="24" t="s">
        <v>359</v>
      </c>
      <c r="B209" s="163" t="s">
        <v>733</v>
      </c>
      <c r="C209" s="21">
        <v>28.9</v>
      </c>
      <c r="D209" s="21">
        <v>7.3</v>
      </c>
      <c r="E209" s="21">
        <v>2</v>
      </c>
      <c r="F209" s="21">
        <v>0.1</v>
      </c>
      <c r="G209" s="458">
        <v>9.7</v>
      </c>
      <c r="H209" s="458">
        <v>68.1</v>
      </c>
      <c r="I209" s="458">
        <v>26.1</v>
      </c>
      <c r="J209" s="458">
        <v>9.3</v>
      </c>
      <c r="K209" s="458">
        <v>6.3</v>
      </c>
      <c r="L209" s="21">
        <v>0.2</v>
      </c>
      <c r="M209" s="21">
        <v>2.3</v>
      </c>
      <c r="N209" s="21">
        <v>0.8</v>
      </c>
      <c r="O209" s="123">
        <v>283000000</v>
      </c>
      <c r="T209" s="8"/>
    </row>
    <row r="210" spans="1:20" s="13" customFormat="1" ht="19.5" customHeight="1">
      <c r="A210" s="26"/>
      <c r="B210" s="161" t="s">
        <v>360</v>
      </c>
      <c r="C210" s="22">
        <v>28.9</v>
      </c>
      <c r="D210" s="22">
        <v>7.3</v>
      </c>
      <c r="E210" s="22">
        <v>2.2</v>
      </c>
      <c r="F210" s="22">
        <v>0</v>
      </c>
      <c r="G210" s="457">
        <v>9</v>
      </c>
      <c r="H210" s="457">
        <v>72</v>
      </c>
      <c r="I210" s="457">
        <v>24.3</v>
      </c>
      <c r="J210" s="457">
        <v>10.4</v>
      </c>
      <c r="K210" s="457">
        <v>6.3</v>
      </c>
      <c r="L210" s="22">
        <v>0.3</v>
      </c>
      <c r="M210" s="22">
        <v>2.4</v>
      </c>
      <c r="N210" s="22">
        <v>0.8</v>
      </c>
      <c r="O210" s="124">
        <v>70900000</v>
      </c>
      <c r="T210" s="8"/>
    </row>
    <row r="211" spans="1:19" ht="19.5" customHeight="1">
      <c r="A211" s="28" t="s">
        <v>361</v>
      </c>
      <c r="B211" s="162" t="s">
        <v>734</v>
      </c>
      <c r="C211" s="20">
        <v>29.7</v>
      </c>
      <c r="D211" s="20">
        <v>7</v>
      </c>
      <c r="E211" s="20">
        <v>0.7</v>
      </c>
      <c r="F211" s="20">
        <v>0.6</v>
      </c>
      <c r="G211" s="459">
        <v>5.8</v>
      </c>
      <c r="H211" s="459">
        <v>47.9</v>
      </c>
      <c r="I211" s="459">
        <v>16</v>
      </c>
      <c r="J211" s="459">
        <v>5.8</v>
      </c>
      <c r="K211" s="459">
        <v>3.5</v>
      </c>
      <c r="L211" s="20">
        <v>0.1</v>
      </c>
      <c r="M211" s="20">
        <v>2.3</v>
      </c>
      <c r="N211" s="20">
        <v>0.7</v>
      </c>
      <c r="O211" s="122">
        <v>29400000</v>
      </c>
      <c r="P211" s="29"/>
      <c r="Q211" s="29"/>
      <c r="R211" s="29"/>
      <c r="S211" s="30"/>
    </row>
    <row r="212" spans="1:19" ht="19.5" customHeight="1">
      <c r="A212" s="24" t="s">
        <v>362</v>
      </c>
      <c r="B212" s="163" t="s">
        <v>735</v>
      </c>
      <c r="C212" s="21">
        <v>29.7</v>
      </c>
      <c r="D212" s="21">
        <v>6.9</v>
      </c>
      <c r="E212" s="21">
        <v>2.8</v>
      </c>
      <c r="F212" s="21">
        <v>0</v>
      </c>
      <c r="G212" s="458">
        <v>3.7</v>
      </c>
      <c r="H212" s="458">
        <v>41.8</v>
      </c>
      <c r="I212" s="458">
        <v>18.8</v>
      </c>
      <c r="J212" s="458">
        <v>3.5</v>
      </c>
      <c r="K212" s="458">
        <v>1</v>
      </c>
      <c r="L212" s="21">
        <v>0.1</v>
      </c>
      <c r="M212" s="21">
        <v>2</v>
      </c>
      <c r="N212" s="21">
        <v>0.3</v>
      </c>
      <c r="O212" s="123">
        <v>2700000</v>
      </c>
      <c r="P212" s="29"/>
      <c r="Q212" s="29"/>
      <c r="R212" s="29"/>
      <c r="S212" s="30"/>
    </row>
    <row r="213" spans="1:19" ht="19.5" customHeight="1">
      <c r="A213" s="26"/>
      <c r="B213" s="161" t="s">
        <v>736</v>
      </c>
      <c r="C213" s="22">
        <v>29.7</v>
      </c>
      <c r="D213" s="22">
        <v>7</v>
      </c>
      <c r="E213" s="22">
        <v>3</v>
      </c>
      <c r="F213" s="22">
        <v>0</v>
      </c>
      <c r="G213" s="457">
        <v>3.9</v>
      </c>
      <c r="H213" s="457">
        <v>48</v>
      </c>
      <c r="I213" s="457">
        <v>17.8</v>
      </c>
      <c r="J213" s="457">
        <v>4</v>
      </c>
      <c r="K213" s="457">
        <v>0.8</v>
      </c>
      <c r="L213" s="22">
        <v>0.2</v>
      </c>
      <c r="M213" s="22">
        <v>2</v>
      </c>
      <c r="N213" s="22">
        <v>0.3</v>
      </c>
      <c r="O213" s="124">
        <v>735000</v>
      </c>
      <c r="P213" s="29"/>
      <c r="Q213" s="29"/>
      <c r="R213" s="29"/>
      <c r="S213" s="30"/>
    </row>
    <row r="214" spans="1:19" ht="19.5" customHeight="1">
      <c r="A214" s="28" t="s">
        <v>363</v>
      </c>
      <c r="B214" s="162" t="s">
        <v>364</v>
      </c>
      <c r="C214" s="20">
        <v>29.7</v>
      </c>
      <c r="D214" s="20">
        <v>7.1</v>
      </c>
      <c r="E214" s="20">
        <v>0.9</v>
      </c>
      <c r="F214" s="20">
        <v>0.3</v>
      </c>
      <c r="G214" s="459">
        <v>5.5</v>
      </c>
      <c r="H214" s="459">
        <v>50.7</v>
      </c>
      <c r="I214" s="459">
        <v>12.8</v>
      </c>
      <c r="J214" s="459">
        <v>7.8</v>
      </c>
      <c r="K214" s="459">
        <v>2.9</v>
      </c>
      <c r="L214" s="20">
        <v>0.2</v>
      </c>
      <c r="M214" s="20">
        <v>2.3</v>
      </c>
      <c r="N214" s="20">
        <v>0.6</v>
      </c>
      <c r="O214" s="122">
        <v>1540000</v>
      </c>
      <c r="P214" s="29"/>
      <c r="Q214" s="29"/>
      <c r="R214" s="29"/>
      <c r="S214" s="30"/>
    </row>
    <row r="215" spans="1:19" ht="19.5" customHeight="1">
      <c r="A215" s="24" t="s">
        <v>365</v>
      </c>
      <c r="B215" s="163" t="s">
        <v>366</v>
      </c>
      <c r="C215" s="21">
        <v>29.8</v>
      </c>
      <c r="D215" s="21">
        <v>7.2</v>
      </c>
      <c r="E215" s="21">
        <v>1.5</v>
      </c>
      <c r="F215" s="21">
        <v>0</v>
      </c>
      <c r="G215" s="458">
        <v>10.3</v>
      </c>
      <c r="H215" s="458">
        <v>62.1</v>
      </c>
      <c r="I215" s="458">
        <v>20.4</v>
      </c>
      <c r="J215" s="458">
        <v>12.8</v>
      </c>
      <c r="K215" s="458">
        <v>8.8</v>
      </c>
      <c r="L215" s="21">
        <v>0.2</v>
      </c>
      <c r="M215" s="21">
        <v>2.4</v>
      </c>
      <c r="N215" s="21">
        <v>0.8</v>
      </c>
      <c r="O215" s="123">
        <v>6450000</v>
      </c>
      <c r="P215" s="321"/>
      <c r="Q215" s="29"/>
      <c r="R215" s="321"/>
      <c r="S215" s="321"/>
    </row>
    <row r="216" spans="1:19" ht="19.5" customHeight="1">
      <c r="A216" s="26"/>
      <c r="B216" s="161" t="s">
        <v>916</v>
      </c>
      <c r="C216" s="22">
        <v>29.8</v>
      </c>
      <c r="D216" s="22">
        <v>7.2</v>
      </c>
      <c r="E216" s="22">
        <v>2.1</v>
      </c>
      <c r="F216" s="22">
        <v>0</v>
      </c>
      <c r="G216" s="457">
        <v>9.8</v>
      </c>
      <c r="H216" s="457">
        <v>59.4</v>
      </c>
      <c r="I216" s="457">
        <v>18.5</v>
      </c>
      <c r="J216" s="457">
        <v>9.4</v>
      </c>
      <c r="K216" s="457">
        <v>6.5</v>
      </c>
      <c r="L216" s="22">
        <v>0.1</v>
      </c>
      <c r="M216" s="22">
        <v>2.5</v>
      </c>
      <c r="N216" s="22">
        <v>0.8</v>
      </c>
      <c r="O216" s="124">
        <v>1730000</v>
      </c>
      <c r="P216" s="11"/>
      <c r="Q216" s="29"/>
      <c r="R216" s="10"/>
      <c r="S216" s="12"/>
    </row>
    <row r="217" spans="1:17" ht="19.5" customHeight="1">
      <c r="A217" s="28" t="s">
        <v>367</v>
      </c>
      <c r="B217" s="162" t="s">
        <v>368</v>
      </c>
      <c r="C217" s="20">
        <v>29.3</v>
      </c>
      <c r="D217" s="20">
        <v>7.1</v>
      </c>
      <c r="E217" s="20">
        <v>3.2</v>
      </c>
      <c r="F217" s="20">
        <v>0</v>
      </c>
      <c r="G217" s="459">
        <v>3.5</v>
      </c>
      <c r="H217" s="459">
        <v>39</v>
      </c>
      <c r="I217" s="459">
        <v>21.1</v>
      </c>
      <c r="J217" s="459">
        <v>2.8</v>
      </c>
      <c r="K217" s="459">
        <v>0.8</v>
      </c>
      <c r="L217" s="20">
        <v>0.1</v>
      </c>
      <c r="M217" s="20">
        <v>2.2</v>
      </c>
      <c r="N217" s="20">
        <v>0.1</v>
      </c>
      <c r="O217" s="122">
        <v>74200</v>
      </c>
      <c r="Q217" s="29"/>
    </row>
    <row r="218" spans="1:17" ht="19.5" customHeight="1">
      <c r="A218" s="28" t="s">
        <v>369</v>
      </c>
      <c r="B218" s="162" t="s">
        <v>737</v>
      </c>
      <c r="C218" s="20">
        <v>29.3</v>
      </c>
      <c r="D218" s="20">
        <v>7.1</v>
      </c>
      <c r="E218" s="20">
        <v>2.6</v>
      </c>
      <c r="F218" s="20">
        <v>0</v>
      </c>
      <c r="G218" s="459">
        <v>4.7</v>
      </c>
      <c r="H218" s="459">
        <v>46.4</v>
      </c>
      <c r="I218" s="459">
        <v>55</v>
      </c>
      <c r="J218" s="459">
        <v>3.2</v>
      </c>
      <c r="K218" s="459">
        <v>1</v>
      </c>
      <c r="L218" s="20">
        <v>0.3</v>
      </c>
      <c r="M218" s="20">
        <v>2.1</v>
      </c>
      <c r="N218" s="20">
        <v>0.2</v>
      </c>
      <c r="O218" s="122">
        <v>263000</v>
      </c>
      <c r="Q218" s="29"/>
    </row>
    <row r="219" spans="1:17" ht="19.5" customHeight="1">
      <c r="A219" s="28" t="s">
        <v>370</v>
      </c>
      <c r="B219" s="162" t="s">
        <v>738</v>
      </c>
      <c r="C219" s="20">
        <v>29.5</v>
      </c>
      <c r="D219" s="20">
        <v>7.2</v>
      </c>
      <c r="E219" s="20">
        <v>0.3</v>
      </c>
      <c r="F219" s="20">
        <v>1.4</v>
      </c>
      <c r="G219" s="459">
        <v>12.4</v>
      </c>
      <c r="H219" s="459">
        <v>46.9</v>
      </c>
      <c r="I219" s="459">
        <v>8</v>
      </c>
      <c r="J219" s="459">
        <v>11.6</v>
      </c>
      <c r="K219" s="459">
        <v>9</v>
      </c>
      <c r="L219" s="20">
        <v>0.1</v>
      </c>
      <c r="M219" s="20">
        <v>2.1</v>
      </c>
      <c r="N219" s="20">
        <v>0.7</v>
      </c>
      <c r="O219" s="122">
        <v>1.25E+19</v>
      </c>
      <c r="Q219" s="29"/>
    </row>
    <row r="220" spans="1:20" s="13" customFormat="1" ht="19.5" customHeight="1">
      <c r="A220" s="28" t="s">
        <v>371</v>
      </c>
      <c r="B220" s="162" t="s">
        <v>739</v>
      </c>
      <c r="C220" s="20">
        <v>30</v>
      </c>
      <c r="D220" s="20">
        <v>7.2</v>
      </c>
      <c r="E220" s="20">
        <v>2.6</v>
      </c>
      <c r="F220" s="20">
        <v>1.1</v>
      </c>
      <c r="G220" s="459">
        <v>7.5</v>
      </c>
      <c r="H220" s="459">
        <v>48.1</v>
      </c>
      <c r="I220" s="459">
        <v>20.2</v>
      </c>
      <c r="J220" s="459">
        <v>4.3</v>
      </c>
      <c r="K220" s="459">
        <v>2.7</v>
      </c>
      <c r="L220" s="20">
        <v>0.4</v>
      </c>
      <c r="M220" s="20">
        <v>2.1</v>
      </c>
      <c r="N220" s="20">
        <v>0.6</v>
      </c>
      <c r="O220" s="122">
        <v>19200000000</v>
      </c>
      <c r="Q220" s="29"/>
      <c r="T220" s="8"/>
    </row>
    <row r="221" spans="1:20" s="13" customFormat="1" ht="19.5" customHeight="1">
      <c r="A221" s="28" t="s">
        <v>372</v>
      </c>
      <c r="B221" s="162" t="s">
        <v>838</v>
      </c>
      <c r="C221" s="20">
        <v>29.5</v>
      </c>
      <c r="D221" s="20">
        <v>7.1</v>
      </c>
      <c r="E221" s="20">
        <v>1</v>
      </c>
      <c r="F221" s="20">
        <v>0.8</v>
      </c>
      <c r="G221" s="459">
        <v>11.6</v>
      </c>
      <c r="H221" s="459">
        <v>54.2</v>
      </c>
      <c r="I221" s="459">
        <v>18.1</v>
      </c>
      <c r="J221" s="459">
        <v>9.8</v>
      </c>
      <c r="K221" s="459">
        <v>6.8</v>
      </c>
      <c r="L221" s="20">
        <v>0.2</v>
      </c>
      <c r="M221" s="20">
        <v>2</v>
      </c>
      <c r="N221" s="20">
        <v>0.8</v>
      </c>
      <c r="O221" s="122">
        <v>2400000000000</v>
      </c>
      <c r="Q221" s="29"/>
      <c r="T221" s="8"/>
    </row>
    <row r="222" spans="1:20" s="13" customFormat="1" ht="19.5" customHeight="1">
      <c r="A222" s="28" t="s">
        <v>373</v>
      </c>
      <c r="B222" s="162" t="s">
        <v>740</v>
      </c>
      <c r="C222" s="20">
        <v>29.5</v>
      </c>
      <c r="D222" s="20">
        <v>7.3</v>
      </c>
      <c r="E222" s="20">
        <v>1.8</v>
      </c>
      <c r="F222" s="20">
        <v>0.3</v>
      </c>
      <c r="G222" s="459">
        <v>10.7</v>
      </c>
      <c r="H222" s="459">
        <v>63.3</v>
      </c>
      <c r="I222" s="459">
        <v>17.1</v>
      </c>
      <c r="J222" s="459">
        <v>8.7</v>
      </c>
      <c r="K222" s="459">
        <v>5.9</v>
      </c>
      <c r="L222" s="20">
        <v>0.3</v>
      </c>
      <c r="M222" s="20">
        <v>2.2</v>
      </c>
      <c r="N222" s="20">
        <v>0.8</v>
      </c>
      <c r="O222" s="122">
        <v>41400000000</v>
      </c>
      <c r="Q222" s="29"/>
      <c r="T222" s="8"/>
    </row>
    <row r="223" spans="1:20" s="13" customFormat="1" ht="19.5" customHeight="1">
      <c r="A223" s="28" t="s">
        <v>374</v>
      </c>
      <c r="B223" s="162" t="s">
        <v>741</v>
      </c>
      <c r="C223" s="20">
        <v>29.8</v>
      </c>
      <c r="D223" s="20">
        <v>7.2</v>
      </c>
      <c r="E223" s="20">
        <v>0.3</v>
      </c>
      <c r="F223" s="20">
        <v>1.1</v>
      </c>
      <c r="G223" s="459">
        <v>27.8</v>
      </c>
      <c r="H223" s="459">
        <v>88.2</v>
      </c>
      <c r="I223" s="459">
        <v>23.8</v>
      </c>
      <c r="J223" s="459">
        <v>12.7</v>
      </c>
      <c r="K223" s="459">
        <v>9.9</v>
      </c>
      <c r="L223" s="20">
        <v>0.1</v>
      </c>
      <c r="M223" s="20">
        <v>2.1</v>
      </c>
      <c r="N223" s="20">
        <v>1.1</v>
      </c>
      <c r="O223" s="122">
        <v>38700000000000000</v>
      </c>
      <c r="Q223" s="29"/>
      <c r="T223" s="8"/>
    </row>
    <row r="224" spans="1:20" s="13" customFormat="1" ht="19.5" customHeight="1">
      <c r="A224" s="24" t="s">
        <v>375</v>
      </c>
      <c r="B224" s="163" t="s">
        <v>376</v>
      </c>
      <c r="C224" s="21">
        <v>29.9</v>
      </c>
      <c r="D224" s="21">
        <v>7.4</v>
      </c>
      <c r="E224" s="21">
        <v>1.6</v>
      </c>
      <c r="F224" s="21">
        <v>0</v>
      </c>
      <c r="G224" s="458">
        <v>9.9</v>
      </c>
      <c r="H224" s="458">
        <v>56.3</v>
      </c>
      <c r="I224" s="458">
        <v>21.9</v>
      </c>
      <c r="J224" s="458">
        <v>2.5</v>
      </c>
      <c r="K224" s="458">
        <v>1.1</v>
      </c>
      <c r="L224" s="21">
        <v>0</v>
      </c>
      <c r="M224" s="21">
        <v>0.2</v>
      </c>
      <c r="N224" s="21">
        <v>1.5</v>
      </c>
      <c r="O224" s="123">
        <v>2200000</v>
      </c>
      <c r="Q224" s="29"/>
      <c r="T224" s="8"/>
    </row>
    <row r="225" spans="1:20" s="13" customFormat="1" ht="19.5" customHeight="1">
      <c r="A225" s="26"/>
      <c r="B225" s="161" t="s">
        <v>655</v>
      </c>
      <c r="C225" s="22">
        <v>30</v>
      </c>
      <c r="D225" s="22">
        <v>7.5</v>
      </c>
      <c r="E225" s="22">
        <v>1.5</v>
      </c>
      <c r="F225" s="22">
        <v>0</v>
      </c>
      <c r="G225" s="457">
        <v>10.6</v>
      </c>
      <c r="H225" s="457">
        <v>54.3</v>
      </c>
      <c r="I225" s="457">
        <v>21.9</v>
      </c>
      <c r="J225" s="457">
        <v>2.2</v>
      </c>
      <c r="K225" s="457">
        <v>0.8</v>
      </c>
      <c r="L225" s="22">
        <v>0.2</v>
      </c>
      <c r="M225" s="22">
        <v>0.3</v>
      </c>
      <c r="N225" s="22">
        <v>1.5</v>
      </c>
      <c r="O225" s="124">
        <v>2400000</v>
      </c>
      <c r="Q225" s="29"/>
      <c r="T225" s="8"/>
    </row>
    <row r="226" spans="1:20" s="13" customFormat="1" ht="19.5" customHeight="1">
      <c r="A226" s="28" t="s">
        <v>377</v>
      </c>
      <c r="B226" s="162" t="s">
        <v>742</v>
      </c>
      <c r="C226" s="20">
        <v>30</v>
      </c>
      <c r="D226" s="20">
        <v>7.2</v>
      </c>
      <c r="E226" s="20">
        <v>0.7</v>
      </c>
      <c r="F226" s="20">
        <v>0.5</v>
      </c>
      <c r="G226" s="459">
        <v>11.3</v>
      </c>
      <c r="H226" s="459">
        <v>64</v>
      </c>
      <c r="I226" s="459">
        <v>19.8</v>
      </c>
      <c r="J226" s="459">
        <v>8.1</v>
      </c>
      <c r="K226" s="459">
        <v>4.8</v>
      </c>
      <c r="L226" s="20">
        <v>0.3</v>
      </c>
      <c r="M226" s="20">
        <v>2.3</v>
      </c>
      <c r="N226" s="20">
        <v>0.8</v>
      </c>
      <c r="O226" s="122">
        <v>2050000000000</v>
      </c>
      <c r="Q226" s="29"/>
      <c r="T226" s="8"/>
    </row>
    <row r="227" spans="1:20" s="13" customFormat="1" ht="19.5" customHeight="1">
      <c r="A227" s="28" t="s">
        <v>947</v>
      </c>
      <c r="B227" s="162" t="s">
        <v>948</v>
      </c>
      <c r="C227" s="20">
        <v>29.5</v>
      </c>
      <c r="D227" s="20">
        <v>7.3</v>
      </c>
      <c r="E227" s="20">
        <v>2.4</v>
      </c>
      <c r="F227" s="20">
        <v>0.1</v>
      </c>
      <c r="G227" s="459">
        <v>17.1</v>
      </c>
      <c r="H227" s="459">
        <v>65.6</v>
      </c>
      <c r="I227" s="459">
        <v>38.7</v>
      </c>
      <c r="J227" s="459">
        <v>8.4</v>
      </c>
      <c r="K227" s="459">
        <v>4.1</v>
      </c>
      <c r="L227" s="20">
        <v>0.5</v>
      </c>
      <c r="M227" s="20">
        <v>2.8</v>
      </c>
      <c r="N227" s="20">
        <v>0.8</v>
      </c>
      <c r="O227" s="122">
        <v>87000000000</v>
      </c>
      <c r="Q227" s="29"/>
      <c r="T227" s="8"/>
    </row>
    <row r="228" spans="1:20" s="13" customFormat="1" ht="19.5" customHeight="1">
      <c r="A228" s="28" t="s">
        <v>378</v>
      </c>
      <c r="B228" s="162" t="s">
        <v>743</v>
      </c>
      <c r="C228" s="20">
        <v>29.5</v>
      </c>
      <c r="D228" s="20">
        <v>7.4</v>
      </c>
      <c r="E228" s="20">
        <v>2.5</v>
      </c>
      <c r="F228" s="20">
        <v>1.3</v>
      </c>
      <c r="G228" s="459">
        <v>16.8</v>
      </c>
      <c r="H228" s="459">
        <v>47.6</v>
      </c>
      <c r="I228" s="459">
        <v>22.4</v>
      </c>
      <c r="J228" s="459">
        <v>9.3</v>
      </c>
      <c r="K228" s="459">
        <v>5.9</v>
      </c>
      <c r="L228" s="20">
        <v>0.3</v>
      </c>
      <c r="M228" s="20">
        <v>2.3</v>
      </c>
      <c r="N228" s="20">
        <v>0.9</v>
      </c>
      <c r="O228" s="122">
        <v>19600000000</v>
      </c>
      <c r="Q228" s="29"/>
      <c r="T228" s="8"/>
    </row>
    <row r="229" spans="1:20" s="13" customFormat="1" ht="19.5" customHeight="1">
      <c r="A229" s="28" t="s">
        <v>379</v>
      </c>
      <c r="B229" s="162" t="s">
        <v>380</v>
      </c>
      <c r="C229" s="20">
        <v>29.8</v>
      </c>
      <c r="D229" s="20">
        <v>7.4</v>
      </c>
      <c r="E229" s="20">
        <v>4.4</v>
      </c>
      <c r="F229" s="20">
        <v>0</v>
      </c>
      <c r="G229" s="459">
        <v>5.8</v>
      </c>
      <c r="H229" s="459">
        <v>41.3</v>
      </c>
      <c r="I229" s="459">
        <v>24.1</v>
      </c>
      <c r="J229" s="459">
        <v>3.5</v>
      </c>
      <c r="K229" s="459">
        <v>1.1</v>
      </c>
      <c r="L229" s="20">
        <v>0.3</v>
      </c>
      <c r="M229" s="20">
        <v>2.6</v>
      </c>
      <c r="N229" s="20">
        <v>0.4</v>
      </c>
      <c r="O229" s="122">
        <v>5970000</v>
      </c>
      <c r="Q229" s="29"/>
      <c r="T229" s="8"/>
    </row>
    <row r="230" spans="1:20" s="13" customFormat="1" ht="19.5" customHeight="1">
      <c r="A230" s="28" t="s">
        <v>381</v>
      </c>
      <c r="B230" s="162" t="s">
        <v>382</v>
      </c>
      <c r="C230" s="20">
        <v>30.7</v>
      </c>
      <c r="D230" s="20">
        <v>7.4</v>
      </c>
      <c r="E230" s="20">
        <v>1.8</v>
      </c>
      <c r="F230" s="20">
        <v>0</v>
      </c>
      <c r="G230" s="459">
        <v>11.3</v>
      </c>
      <c r="H230" s="459">
        <v>70.2</v>
      </c>
      <c r="I230" s="459">
        <v>28.5</v>
      </c>
      <c r="J230" s="459">
        <v>2.6</v>
      </c>
      <c r="K230" s="459">
        <v>1</v>
      </c>
      <c r="L230" s="20">
        <v>0.2</v>
      </c>
      <c r="M230" s="20">
        <v>0.2</v>
      </c>
      <c r="N230" s="20">
        <v>1.6</v>
      </c>
      <c r="O230" s="122">
        <v>2010000</v>
      </c>
      <c r="Q230" s="29"/>
      <c r="T230" s="8"/>
    </row>
    <row r="231" spans="1:20" s="13" customFormat="1" ht="19.5" customHeight="1">
      <c r="A231" s="24" t="s">
        <v>383</v>
      </c>
      <c r="B231" s="163" t="s">
        <v>384</v>
      </c>
      <c r="C231" s="21">
        <v>30.1</v>
      </c>
      <c r="D231" s="21">
        <v>7.5</v>
      </c>
      <c r="E231" s="21">
        <v>2.7</v>
      </c>
      <c r="F231" s="21">
        <v>0</v>
      </c>
      <c r="G231" s="458">
        <v>8.1</v>
      </c>
      <c r="H231" s="458">
        <v>53.5</v>
      </c>
      <c r="I231" s="458">
        <v>15.8</v>
      </c>
      <c r="J231" s="458">
        <v>2.2</v>
      </c>
      <c r="K231" s="458">
        <v>0.9</v>
      </c>
      <c r="L231" s="21">
        <v>0.1</v>
      </c>
      <c r="M231" s="21">
        <v>0.5</v>
      </c>
      <c r="N231" s="21">
        <v>1.7</v>
      </c>
      <c r="O231" s="123">
        <v>1020000</v>
      </c>
      <c r="Q231" s="29"/>
      <c r="T231" s="8"/>
    </row>
    <row r="232" spans="1:20" s="13" customFormat="1" ht="19.5" customHeight="1">
      <c r="A232" s="25"/>
      <c r="B232" s="164" t="s">
        <v>385</v>
      </c>
      <c r="C232" s="27">
        <v>30.1</v>
      </c>
      <c r="D232" s="27">
        <v>7.5</v>
      </c>
      <c r="E232" s="27">
        <v>2.7</v>
      </c>
      <c r="F232" s="27">
        <v>0</v>
      </c>
      <c r="G232" s="460">
        <v>7.9</v>
      </c>
      <c r="H232" s="460">
        <v>59</v>
      </c>
      <c r="I232" s="460">
        <v>16.8</v>
      </c>
      <c r="J232" s="460">
        <v>2.5</v>
      </c>
      <c r="K232" s="460">
        <v>0.9</v>
      </c>
      <c r="L232" s="27">
        <v>0.2</v>
      </c>
      <c r="M232" s="27">
        <v>0.2</v>
      </c>
      <c r="N232" s="27">
        <v>1.5</v>
      </c>
      <c r="O232" s="125">
        <v>1220000</v>
      </c>
      <c r="Q232" s="29"/>
      <c r="T232" s="8"/>
    </row>
    <row r="233" spans="1:20" s="13" customFormat="1" ht="19.5" customHeight="1">
      <c r="A233" s="25"/>
      <c r="B233" s="164" t="s">
        <v>744</v>
      </c>
      <c r="C233" s="27">
        <v>30.1</v>
      </c>
      <c r="D233" s="27">
        <v>7.5</v>
      </c>
      <c r="E233" s="27">
        <v>2.7</v>
      </c>
      <c r="F233" s="27">
        <v>0</v>
      </c>
      <c r="G233" s="460">
        <v>8.5</v>
      </c>
      <c r="H233" s="460">
        <v>63.7</v>
      </c>
      <c r="I233" s="460">
        <v>19.9</v>
      </c>
      <c r="J233" s="460">
        <v>2.2</v>
      </c>
      <c r="K233" s="460">
        <v>1.2</v>
      </c>
      <c r="L233" s="27">
        <v>0.1</v>
      </c>
      <c r="M233" s="27">
        <v>0.3</v>
      </c>
      <c r="N233" s="27">
        <v>1.6</v>
      </c>
      <c r="O233" s="125">
        <v>1420000</v>
      </c>
      <c r="Q233" s="29"/>
      <c r="T233" s="8"/>
    </row>
    <row r="234" spans="1:20" s="13" customFormat="1" ht="19.5" customHeight="1">
      <c r="A234" s="25"/>
      <c r="B234" s="164" t="s">
        <v>386</v>
      </c>
      <c r="C234" s="27">
        <v>30.1</v>
      </c>
      <c r="D234" s="27">
        <v>7.4</v>
      </c>
      <c r="E234" s="27">
        <v>3.4</v>
      </c>
      <c r="F234" s="27">
        <v>0</v>
      </c>
      <c r="G234" s="460">
        <v>7.6</v>
      </c>
      <c r="H234" s="460">
        <v>51.8</v>
      </c>
      <c r="I234" s="460">
        <v>19.9</v>
      </c>
      <c r="J234" s="460">
        <v>2.6</v>
      </c>
      <c r="K234" s="460">
        <v>1</v>
      </c>
      <c r="L234" s="27">
        <v>0.1</v>
      </c>
      <c r="M234" s="27">
        <v>0.2</v>
      </c>
      <c r="N234" s="27">
        <v>1.4</v>
      </c>
      <c r="O234" s="125">
        <v>827000</v>
      </c>
      <c r="Q234" s="29"/>
      <c r="T234" s="8"/>
    </row>
    <row r="235" spans="1:20" s="13" customFormat="1" ht="19.5" customHeight="1">
      <c r="A235" s="26"/>
      <c r="B235" s="161" t="s">
        <v>387</v>
      </c>
      <c r="C235" s="22">
        <v>30.1</v>
      </c>
      <c r="D235" s="22">
        <v>7.4</v>
      </c>
      <c r="E235" s="22">
        <v>3.1</v>
      </c>
      <c r="F235" s="22">
        <v>0</v>
      </c>
      <c r="G235" s="457">
        <v>8.9</v>
      </c>
      <c r="H235" s="457">
        <v>60</v>
      </c>
      <c r="I235" s="457">
        <v>19.9</v>
      </c>
      <c r="J235" s="457">
        <v>2.6</v>
      </c>
      <c r="K235" s="457">
        <v>1.1</v>
      </c>
      <c r="L235" s="22">
        <v>0.1</v>
      </c>
      <c r="M235" s="22">
        <v>0.5</v>
      </c>
      <c r="N235" s="22">
        <v>1.7</v>
      </c>
      <c r="O235" s="124">
        <v>630000</v>
      </c>
      <c r="Q235" s="29"/>
      <c r="T235" s="8"/>
    </row>
    <row r="236" spans="1:20" s="13" customFormat="1" ht="19.5" customHeight="1">
      <c r="A236" s="24" t="s">
        <v>915</v>
      </c>
      <c r="B236" s="473" t="s">
        <v>917</v>
      </c>
      <c r="C236" s="183">
        <v>29.4</v>
      </c>
      <c r="D236" s="183">
        <v>7.3</v>
      </c>
      <c r="E236" s="183">
        <v>0.3</v>
      </c>
      <c r="F236" s="183">
        <v>0.5</v>
      </c>
      <c r="G236" s="186">
        <v>26.7</v>
      </c>
      <c r="H236" s="186">
        <v>87.2</v>
      </c>
      <c r="I236" s="186">
        <v>22.9</v>
      </c>
      <c r="J236" s="186">
        <v>16.8</v>
      </c>
      <c r="K236" s="186">
        <v>13.5</v>
      </c>
      <c r="L236" s="183">
        <v>0.2</v>
      </c>
      <c r="M236" s="183">
        <v>2.3</v>
      </c>
      <c r="N236" s="183">
        <v>1.4</v>
      </c>
      <c r="O236" s="465">
        <v>13700000000000000</v>
      </c>
      <c r="Q236" s="29"/>
      <c r="T236" s="8"/>
    </row>
    <row r="237" spans="1:20" s="13" customFormat="1" ht="19.5" customHeight="1">
      <c r="A237" s="26"/>
      <c r="B237" s="474" t="s">
        <v>918</v>
      </c>
      <c r="C237" s="184">
        <v>29.4</v>
      </c>
      <c r="D237" s="184">
        <v>7.3</v>
      </c>
      <c r="E237" s="184">
        <v>0.7</v>
      </c>
      <c r="F237" s="184">
        <v>0.3</v>
      </c>
      <c r="G237" s="188">
        <v>21.1</v>
      </c>
      <c r="H237" s="188">
        <v>77.8</v>
      </c>
      <c r="I237" s="188">
        <v>22.7</v>
      </c>
      <c r="J237" s="188">
        <v>18.6</v>
      </c>
      <c r="K237" s="188">
        <v>11.7</v>
      </c>
      <c r="L237" s="184">
        <v>0.2</v>
      </c>
      <c r="M237" s="184">
        <v>2.4</v>
      </c>
      <c r="N237" s="184">
        <v>1.4</v>
      </c>
      <c r="O237" s="462">
        <v>92800000000000</v>
      </c>
      <c r="Q237" s="29"/>
      <c r="T237" s="8"/>
    </row>
    <row r="238" spans="1:20" s="13" customFormat="1" ht="19.5" customHeight="1">
      <c r="A238" s="24" t="s">
        <v>388</v>
      </c>
      <c r="B238" s="163" t="s">
        <v>389</v>
      </c>
      <c r="C238" s="21">
        <v>30.4</v>
      </c>
      <c r="D238" s="21">
        <v>7.4</v>
      </c>
      <c r="E238" s="21">
        <v>1.7</v>
      </c>
      <c r="F238" s="21">
        <v>0</v>
      </c>
      <c r="G238" s="186">
        <v>11.8</v>
      </c>
      <c r="H238" s="186">
        <v>58</v>
      </c>
      <c r="I238" s="186">
        <v>24.3</v>
      </c>
      <c r="J238" s="186">
        <v>2.4</v>
      </c>
      <c r="K238" s="186">
        <v>0.7</v>
      </c>
      <c r="L238" s="183">
        <v>0.1</v>
      </c>
      <c r="M238" s="21">
        <v>0.3</v>
      </c>
      <c r="N238" s="21">
        <v>1.8</v>
      </c>
      <c r="O238" s="123">
        <v>1810000</v>
      </c>
      <c r="Q238" s="29"/>
      <c r="T238" s="8"/>
    </row>
    <row r="239" spans="1:20" s="13" customFormat="1" ht="19.5" customHeight="1">
      <c r="A239" s="26"/>
      <c r="B239" s="161" t="s">
        <v>745</v>
      </c>
      <c r="C239" s="22">
        <v>30.3</v>
      </c>
      <c r="D239" s="22">
        <v>7.4</v>
      </c>
      <c r="E239" s="22">
        <v>1.7</v>
      </c>
      <c r="F239" s="22">
        <v>0</v>
      </c>
      <c r="G239" s="188">
        <v>11.8</v>
      </c>
      <c r="H239" s="188">
        <v>59.8</v>
      </c>
      <c r="I239" s="188">
        <v>24</v>
      </c>
      <c r="J239" s="188">
        <v>2.4</v>
      </c>
      <c r="K239" s="188">
        <v>0.8</v>
      </c>
      <c r="L239" s="184">
        <v>0</v>
      </c>
      <c r="M239" s="22">
        <v>0.3</v>
      </c>
      <c r="N239" s="22">
        <v>1.6</v>
      </c>
      <c r="O239" s="124">
        <v>1610000</v>
      </c>
      <c r="Q239" s="29"/>
      <c r="T239" s="8"/>
    </row>
    <row r="240" spans="1:20" s="13" customFormat="1" ht="19.5" customHeight="1">
      <c r="A240" s="28" t="s">
        <v>390</v>
      </c>
      <c r="B240" s="162" t="s">
        <v>391</v>
      </c>
      <c r="C240" s="20">
        <v>29.8</v>
      </c>
      <c r="D240" s="20">
        <v>7.5</v>
      </c>
      <c r="E240" s="20">
        <v>3.6</v>
      </c>
      <c r="F240" s="20">
        <v>0.1</v>
      </c>
      <c r="G240" s="461">
        <v>4.8</v>
      </c>
      <c r="H240" s="461">
        <v>28.8</v>
      </c>
      <c r="I240" s="461">
        <v>19.2</v>
      </c>
      <c r="J240" s="461">
        <v>2.9</v>
      </c>
      <c r="K240" s="461">
        <v>0.4</v>
      </c>
      <c r="L240" s="35">
        <v>0.3</v>
      </c>
      <c r="M240" s="20">
        <v>2.6</v>
      </c>
      <c r="N240" s="20">
        <v>0.3</v>
      </c>
      <c r="O240" s="122">
        <v>758000</v>
      </c>
      <c r="Q240" s="29"/>
      <c r="T240" s="8"/>
    </row>
    <row r="241" spans="1:20" s="13" customFormat="1" ht="19.5" customHeight="1">
      <c r="A241" s="28" t="s">
        <v>392</v>
      </c>
      <c r="B241" s="162" t="s">
        <v>825</v>
      </c>
      <c r="C241" s="20">
        <v>30.1</v>
      </c>
      <c r="D241" s="20">
        <v>7.1</v>
      </c>
      <c r="E241" s="20">
        <v>0.3</v>
      </c>
      <c r="F241" s="20">
        <v>0.4</v>
      </c>
      <c r="G241" s="461">
        <v>22.9</v>
      </c>
      <c r="H241" s="461">
        <v>86.1</v>
      </c>
      <c r="I241" s="461">
        <v>17.8</v>
      </c>
      <c r="J241" s="461">
        <v>15</v>
      </c>
      <c r="K241" s="461">
        <v>11.2</v>
      </c>
      <c r="L241" s="35">
        <v>0.1</v>
      </c>
      <c r="M241" s="20">
        <v>2.4</v>
      </c>
      <c r="N241" s="20">
        <v>1.2</v>
      </c>
      <c r="O241" s="122">
        <v>9440000000000000</v>
      </c>
      <c r="Q241" s="29"/>
      <c r="T241" s="8"/>
    </row>
    <row r="242" spans="1:20" s="13" customFormat="1" ht="19.5" customHeight="1">
      <c r="A242" s="24" t="s">
        <v>393</v>
      </c>
      <c r="B242" s="163" t="s">
        <v>746</v>
      </c>
      <c r="C242" s="21">
        <v>29.2</v>
      </c>
      <c r="D242" s="21">
        <v>7.3</v>
      </c>
      <c r="E242" s="21">
        <v>0</v>
      </c>
      <c r="F242" s="21">
        <v>1</v>
      </c>
      <c r="G242" s="186">
        <v>25.8</v>
      </c>
      <c r="H242" s="186">
        <v>99.8</v>
      </c>
      <c r="I242" s="186">
        <v>18.6</v>
      </c>
      <c r="J242" s="186">
        <v>17.6</v>
      </c>
      <c r="K242" s="186">
        <v>15.2</v>
      </c>
      <c r="L242" s="183">
        <v>0.1</v>
      </c>
      <c r="M242" s="21">
        <v>2.4</v>
      </c>
      <c r="N242" s="21">
        <v>1.2</v>
      </c>
      <c r="O242" s="123">
        <v>4.76E+17</v>
      </c>
      <c r="T242" s="8"/>
    </row>
    <row r="243" spans="1:20" s="13" customFormat="1" ht="19.5" customHeight="1">
      <c r="A243" s="26"/>
      <c r="B243" s="161" t="s">
        <v>747</v>
      </c>
      <c r="C243" s="22">
        <v>29.2</v>
      </c>
      <c r="D243" s="22">
        <v>7.2</v>
      </c>
      <c r="E243" s="22">
        <v>0</v>
      </c>
      <c r="F243" s="22">
        <v>2.3</v>
      </c>
      <c r="G243" s="188">
        <v>31.6</v>
      </c>
      <c r="H243" s="188">
        <v>107.6</v>
      </c>
      <c r="I243" s="188">
        <v>20.8</v>
      </c>
      <c r="J243" s="188">
        <v>17.9</v>
      </c>
      <c r="K243" s="188">
        <v>14.4</v>
      </c>
      <c r="L243" s="184">
        <v>0.1</v>
      </c>
      <c r="M243" s="22">
        <v>2.7</v>
      </c>
      <c r="N243" s="22">
        <v>1.4</v>
      </c>
      <c r="O243" s="124">
        <v>1.55E+17</v>
      </c>
      <c r="T243" s="8"/>
    </row>
    <row r="244" spans="1:20" s="13" customFormat="1" ht="19.5" customHeight="1">
      <c r="A244" s="24" t="s">
        <v>394</v>
      </c>
      <c r="B244" s="162" t="s">
        <v>748</v>
      </c>
      <c r="C244" s="21">
        <v>29.8</v>
      </c>
      <c r="D244" s="21">
        <v>7.1</v>
      </c>
      <c r="E244" s="21">
        <v>0.8</v>
      </c>
      <c r="F244" s="21">
        <v>0.5</v>
      </c>
      <c r="G244" s="186">
        <v>11.7</v>
      </c>
      <c r="H244" s="186">
        <v>52.3</v>
      </c>
      <c r="I244" s="186">
        <v>14.6</v>
      </c>
      <c r="J244" s="186">
        <v>9.5</v>
      </c>
      <c r="K244" s="186">
        <v>5.3</v>
      </c>
      <c r="L244" s="183">
        <v>0.1</v>
      </c>
      <c r="M244" s="21">
        <v>1.7</v>
      </c>
      <c r="N244" s="21">
        <v>0.7</v>
      </c>
      <c r="O244" s="125">
        <v>2220000000</v>
      </c>
      <c r="T244" s="8"/>
    </row>
    <row r="245" spans="1:20" s="13" customFormat="1" ht="19.5" customHeight="1">
      <c r="A245" s="24" t="s">
        <v>395</v>
      </c>
      <c r="B245" s="163" t="s">
        <v>935</v>
      </c>
      <c r="C245" s="21">
        <v>29</v>
      </c>
      <c r="D245" s="21">
        <v>7.2</v>
      </c>
      <c r="E245" s="21">
        <v>1.7</v>
      </c>
      <c r="F245" s="21">
        <v>0.3</v>
      </c>
      <c r="G245" s="186">
        <v>8.8</v>
      </c>
      <c r="H245" s="186">
        <v>64.2</v>
      </c>
      <c r="I245" s="186">
        <v>23.6</v>
      </c>
      <c r="J245" s="186">
        <v>8.3</v>
      </c>
      <c r="K245" s="186">
        <v>5.6</v>
      </c>
      <c r="L245" s="183">
        <v>0.1</v>
      </c>
      <c r="M245" s="21">
        <v>2</v>
      </c>
      <c r="N245" s="21">
        <v>0.6</v>
      </c>
      <c r="O245" s="123">
        <v>14100000</v>
      </c>
      <c r="T245" s="8"/>
    </row>
    <row r="246" spans="1:20" s="13" customFormat="1" ht="19.5" customHeight="1">
      <c r="A246" s="26"/>
      <c r="B246" s="161" t="s">
        <v>396</v>
      </c>
      <c r="C246" s="22">
        <v>29</v>
      </c>
      <c r="D246" s="22">
        <v>7.2</v>
      </c>
      <c r="E246" s="22">
        <v>1.6</v>
      </c>
      <c r="F246" s="22">
        <v>0.1</v>
      </c>
      <c r="G246" s="188">
        <v>10.9</v>
      </c>
      <c r="H246" s="188">
        <v>69.8</v>
      </c>
      <c r="I246" s="188">
        <v>29.7</v>
      </c>
      <c r="J246" s="188">
        <v>9.7</v>
      </c>
      <c r="K246" s="188">
        <v>5.9</v>
      </c>
      <c r="L246" s="184">
        <v>0.2</v>
      </c>
      <c r="M246" s="22">
        <v>2.1</v>
      </c>
      <c r="N246" s="22">
        <v>0.7</v>
      </c>
      <c r="O246" s="124">
        <v>6260000</v>
      </c>
      <c r="T246" s="8"/>
    </row>
    <row r="247" spans="1:20" s="13" customFormat="1" ht="19.5" customHeight="1">
      <c r="A247" s="24" t="s">
        <v>397</v>
      </c>
      <c r="B247" s="163" t="s">
        <v>749</v>
      </c>
      <c r="C247" s="21">
        <v>29.5</v>
      </c>
      <c r="D247" s="21">
        <v>7.2</v>
      </c>
      <c r="E247" s="21">
        <v>0.6</v>
      </c>
      <c r="F247" s="21">
        <v>0.7</v>
      </c>
      <c r="G247" s="186">
        <v>12.5</v>
      </c>
      <c r="H247" s="186">
        <v>70.3</v>
      </c>
      <c r="I247" s="186">
        <v>20</v>
      </c>
      <c r="J247" s="186">
        <v>11.4</v>
      </c>
      <c r="K247" s="186">
        <v>9.2</v>
      </c>
      <c r="L247" s="183">
        <v>0.1</v>
      </c>
      <c r="M247" s="21">
        <v>2.5</v>
      </c>
      <c r="N247" s="21">
        <v>0.9</v>
      </c>
      <c r="O247" s="123">
        <v>11600000000</v>
      </c>
      <c r="T247" s="8"/>
    </row>
    <row r="248" spans="1:20" s="13" customFormat="1" ht="19.5" customHeight="1">
      <c r="A248" s="25"/>
      <c r="B248" s="164" t="s">
        <v>750</v>
      </c>
      <c r="C248" s="27">
        <v>29.5</v>
      </c>
      <c r="D248" s="27">
        <v>7.2</v>
      </c>
      <c r="E248" s="27">
        <v>1</v>
      </c>
      <c r="F248" s="27">
        <v>0.2</v>
      </c>
      <c r="G248" s="187">
        <v>9</v>
      </c>
      <c r="H248" s="187">
        <v>54.2</v>
      </c>
      <c r="I248" s="187">
        <v>17.8</v>
      </c>
      <c r="J248" s="187">
        <v>10.9</v>
      </c>
      <c r="K248" s="187">
        <v>7</v>
      </c>
      <c r="L248" s="185">
        <v>0.2</v>
      </c>
      <c r="M248" s="27">
        <v>2.7</v>
      </c>
      <c r="N248" s="27">
        <v>0.8</v>
      </c>
      <c r="O248" s="125">
        <v>3750000000</v>
      </c>
      <c r="T248" s="8"/>
    </row>
    <row r="249" spans="1:20" s="13" customFormat="1" ht="19.5" customHeight="1">
      <c r="A249" s="26"/>
      <c r="B249" s="161" t="s">
        <v>599</v>
      </c>
      <c r="C249" s="22">
        <v>29.5</v>
      </c>
      <c r="D249" s="22">
        <v>7.3</v>
      </c>
      <c r="E249" s="22">
        <v>0.8</v>
      </c>
      <c r="F249" s="22">
        <v>0.6</v>
      </c>
      <c r="G249" s="188">
        <v>12.3</v>
      </c>
      <c r="H249" s="188">
        <v>68.5</v>
      </c>
      <c r="I249" s="188">
        <v>21.8</v>
      </c>
      <c r="J249" s="188">
        <v>17.4</v>
      </c>
      <c r="K249" s="188">
        <v>13.4</v>
      </c>
      <c r="L249" s="184">
        <v>0.3</v>
      </c>
      <c r="M249" s="22">
        <v>2.8</v>
      </c>
      <c r="N249" s="22">
        <v>0.8</v>
      </c>
      <c r="O249" s="124">
        <v>2160000000</v>
      </c>
      <c r="T249" s="8"/>
    </row>
    <row r="250" spans="1:20" s="13" customFormat="1" ht="19.5" customHeight="1">
      <c r="A250" s="28" t="s">
        <v>398</v>
      </c>
      <c r="B250" s="162" t="s">
        <v>399</v>
      </c>
      <c r="C250" s="20">
        <v>29.8</v>
      </c>
      <c r="D250" s="20">
        <v>7.1</v>
      </c>
      <c r="E250" s="20">
        <v>0.3</v>
      </c>
      <c r="F250" s="20">
        <v>0.4</v>
      </c>
      <c r="G250" s="461">
        <v>12</v>
      </c>
      <c r="H250" s="461">
        <v>56.3</v>
      </c>
      <c r="I250" s="461">
        <v>17.1</v>
      </c>
      <c r="J250" s="461">
        <v>12.1</v>
      </c>
      <c r="K250" s="461">
        <v>9.3</v>
      </c>
      <c r="L250" s="35">
        <v>0.1</v>
      </c>
      <c r="M250" s="20">
        <v>2</v>
      </c>
      <c r="N250" s="20">
        <v>0.9</v>
      </c>
      <c r="O250" s="122">
        <v>92200000000</v>
      </c>
      <c r="T250" s="8"/>
    </row>
    <row r="251" spans="1:19" ht="19.5" customHeight="1">
      <c r="A251" s="24" t="s">
        <v>400</v>
      </c>
      <c r="B251" s="163" t="s">
        <v>826</v>
      </c>
      <c r="C251" s="21">
        <v>29.5</v>
      </c>
      <c r="D251" s="21">
        <v>7</v>
      </c>
      <c r="E251" s="21">
        <v>0.7</v>
      </c>
      <c r="F251" s="21">
        <v>0.3</v>
      </c>
      <c r="G251" s="186">
        <v>13.4</v>
      </c>
      <c r="H251" s="186">
        <v>68.6</v>
      </c>
      <c r="I251" s="186">
        <v>21.3</v>
      </c>
      <c r="J251" s="186">
        <v>6.6</v>
      </c>
      <c r="K251" s="186">
        <v>4.4</v>
      </c>
      <c r="L251" s="183">
        <v>0.3</v>
      </c>
      <c r="M251" s="21">
        <v>2.1</v>
      </c>
      <c r="N251" s="21">
        <v>0.8</v>
      </c>
      <c r="O251" s="123">
        <v>977000000000000</v>
      </c>
      <c r="P251" s="29"/>
      <c r="Q251" s="29"/>
      <c r="R251" s="29"/>
      <c r="S251" s="30"/>
    </row>
    <row r="252" spans="1:19" ht="19.5" customHeight="1">
      <c r="A252" s="25"/>
      <c r="B252" s="164" t="s">
        <v>401</v>
      </c>
      <c r="C252" s="27">
        <v>29.5</v>
      </c>
      <c r="D252" s="27">
        <v>7.1</v>
      </c>
      <c r="E252" s="27">
        <v>0.2</v>
      </c>
      <c r="F252" s="27">
        <v>0.9</v>
      </c>
      <c r="G252" s="187">
        <v>21.4</v>
      </c>
      <c r="H252" s="187">
        <v>92.7</v>
      </c>
      <c r="I252" s="187">
        <v>24.9</v>
      </c>
      <c r="J252" s="187">
        <v>11.3</v>
      </c>
      <c r="K252" s="187">
        <v>8.5</v>
      </c>
      <c r="L252" s="185">
        <v>0.1</v>
      </c>
      <c r="M252" s="27">
        <v>1.9</v>
      </c>
      <c r="N252" s="27">
        <v>1.1</v>
      </c>
      <c r="O252" s="125">
        <v>389000000000000</v>
      </c>
      <c r="P252" s="29"/>
      <c r="Q252" s="29"/>
      <c r="R252" s="29"/>
      <c r="S252" s="30"/>
    </row>
    <row r="253" spans="1:19" ht="19.5" customHeight="1">
      <c r="A253" s="26"/>
      <c r="B253" s="161" t="s">
        <v>751</v>
      </c>
      <c r="C253" s="22">
        <v>29.5</v>
      </c>
      <c r="D253" s="22">
        <v>7.2</v>
      </c>
      <c r="E253" s="22">
        <v>0.2</v>
      </c>
      <c r="F253" s="22">
        <v>0.8</v>
      </c>
      <c r="G253" s="188">
        <v>20.1</v>
      </c>
      <c r="H253" s="188">
        <v>85.5</v>
      </c>
      <c r="I253" s="188">
        <v>26.4</v>
      </c>
      <c r="J253" s="188">
        <v>12.6</v>
      </c>
      <c r="K253" s="188">
        <v>9.5</v>
      </c>
      <c r="L253" s="184">
        <v>0.1</v>
      </c>
      <c r="M253" s="22">
        <v>1.9</v>
      </c>
      <c r="N253" s="22">
        <v>1.1</v>
      </c>
      <c r="O253" s="124">
        <v>92200000000000</v>
      </c>
      <c r="P253" s="29"/>
      <c r="Q253" s="29"/>
      <c r="R253" s="29"/>
      <c r="S253" s="30"/>
    </row>
    <row r="254" spans="1:19" ht="19.5" customHeight="1">
      <c r="A254" s="28" t="s">
        <v>974</v>
      </c>
      <c r="B254" s="162" t="s">
        <v>936</v>
      </c>
      <c r="C254" s="20">
        <v>29.8</v>
      </c>
      <c r="D254" s="20">
        <v>7.2</v>
      </c>
      <c r="E254" s="20">
        <v>1.2</v>
      </c>
      <c r="F254" s="20">
        <v>0.1</v>
      </c>
      <c r="G254" s="461">
        <v>8.6</v>
      </c>
      <c r="H254" s="461">
        <v>45.7</v>
      </c>
      <c r="I254" s="461">
        <v>17.3</v>
      </c>
      <c r="J254" s="461">
        <v>7.6</v>
      </c>
      <c r="K254" s="461">
        <v>4.8</v>
      </c>
      <c r="L254" s="35">
        <v>0.3</v>
      </c>
      <c r="M254" s="20">
        <v>2</v>
      </c>
      <c r="N254" s="20">
        <v>0.6</v>
      </c>
      <c r="O254" s="122">
        <v>9370000000000</v>
      </c>
      <c r="P254" s="29"/>
      <c r="Q254" s="29"/>
      <c r="R254" s="29"/>
      <c r="S254" s="30"/>
    </row>
    <row r="255" spans="1:19" ht="19.5" customHeight="1">
      <c r="A255" s="25" t="s">
        <v>937</v>
      </c>
      <c r="B255" s="164" t="s">
        <v>938</v>
      </c>
      <c r="C255" s="27">
        <v>29.3</v>
      </c>
      <c r="D255" s="27">
        <v>7.2</v>
      </c>
      <c r="E255" s="27">
        <v>1</v>
      </c>
      <c r="F255" s="27">
        <v>0.7</v>
      </c>
      <c r="G255" s="187">
        <v>39.3</v>
      </c>
      <c r="H255" s="187">
        <v>361.3</v>
      </c>
      <c r="I255" s="187">
        <v>276</v>
      </c>
      <c r="J255" s="187">
        <v>56.9</v>
      </c>
      <c r="K255" s="187">
        <v>25.4</v>
      </c>
      <c r="L255" s="185">
        <v>0.2</v>
      </c>
      <c r="M255" s="27">
        <v>2.5</v>
      </c>
      <c r="N255" s="27">
        <v>1.8</v>
      </c>
      <c r="O255" s="125">
        <v>802000000000</v>
      </c>
      <c r="P255" s="29"/>
      <c r="Q255" s="29"/>
      <c r="R255" s="29"/>
      <c r="S255" s="30"/>
    </row>
    <row r="256" spans="1:19" ht="19.5" customHeight="1">
      <c r="A256" s="24" t="s">
        <v>470</v>
      </c>
      <c r="B256" s="473" t="s">
        <v>919</v>
      </c>
      <c r="C256" s="183">
        <v>29.7</v>
      </c>
      <c r="D256" s="183">
        <v>7.1</v>
      </c>
      <c r="E256" s="183">
        <v>2</v>
      </c>
      <c r="F256" s="183">
        <v>0</v>
      </c>
      <c r="G256" s="186">
        <v>4.3</v>
      </c>
      <c r="H256" s="186">
        <v>42.8</v>
      </c>
      <c r="I256" s="186">
        <v>20.2</v>
      </c>
      <c r="J256" s="186">
        <v>6.9</v>
      </c>
      <c r="K256" s="186">
        <v>4.4</v>
      </c>
      <c r="L256" s="183">
        <v>0.1</v>
      </c>
      <c r="M256" s="183">
        <v>2</v>
      </c>
      <c r="N256" s="183">
        <v>0.4</v>
      </c>
      <c r="O256" s="465">
        <v>307000</v>
      </c>
      <c r="P256" s="29"/>
      <c r="Q256" s="29"/>
      <c r="R256" s="29"/>
      <c r="S256" s="30"/>
    </row>
    <row r="257" spans="1:19" ht="19.5" customHeight="1">
      <c r="A257" s="26"/>
      <c r="B257" s="474" t="s">
        <v>920</v>
      </c>
      <c r="C257" s="184">
        <v>29.7</v>
      </c>
      <c r="D257" s="184">
        <v>7.2</v>
      </c>
      <c r="E257" s="184">
        <v>2.4</v>
      </c>
      <c r="F257" s="184">
        <v>0</v>
      </c>
      <c r="G257" s="187">
        <v>4.6</v>
      </c>
      <c r="H257" s="188">
        <v>42</v>
      </c>
      <c r="I257" s="188">
        <v>21</v>
      </c>
      <c r="J257" s="188">
        <v>7</v>
      </c>
      <c r="K257" s="188">
        <v>4.3</v>
      </c>
      <c r="L257" s="184">
        <v>0.1</v>
      </c>
      <c r="M257" s="184">
        <v>1.9</v>
      </c>
      <c r="N257" s="184">
        <v>0.4</v>
      </c>
      <c r="O257" s="462">
        <v>825000</v>
      </c>
      <c r="P257" s="29"/>
      <c r="Q257" s="29"/>
      <c r="R257" s="29"/>
      <c r="S257" s="30"/>
    </row>
    <row r="258" spans="1:19" ht="19.5" customHeight="1">
      <c r="A258" s="24" t="s">
        <v>402</v>
      </c>
      <c r="B258" s="163" t="s">
        <v>827</v>
      </c>
      <c r="C258" s="21">
        <v>29.1</v>
      </c>
      <c r="D258" s="21">
        <v>7.1</v>
      </c>
      <c r="E258" s="21">
        <v>1.8</v>
      </c>
      <c r="F258" s="139">
        <v>0</v>
      </c>
      <c r="G258" s="186">
        <v>6.7</v>
      </c>
      <c r="H258" s="186">
        <v>41.3</v>
      </c>
      <c r="I258" s="186">
        <v>26.3</v>
      </c>
      <c r="J258" s="186">
        <v>6.7</v>
      </c>
      <c r="K258" s="186">
        <v>4.7</v>
      </c>
      <c r="L258" s="186">
        <v>0.4</v>
      </c>
      <c r="M258" s="21">
        <v>2.8</v>
      </c>
      <c r="N258" s="21">
        <v>0.7</v>
      </c>
      <c r="O258" s="123">
        <v>20900000000</v>
      </c>
      <c r="P258" s="29"/>
      <c r="Q258" s="29"/>
      <c r="R258" s="29"/>
      <c r="S258" s="30"/>
    </row>
    <row r="259" spans="1:19" ht="19.5" customHeight="1">
      <c r="A259" s="25"/>
      <c r="B259" s="164" t="s">
        <v>403</v>
      </c>
      <c r="C259" s="27">
        <v>29.1</v>
      </c>
      <c r="D259" s="27">
        <v>7.1</v>
      </c>
      <c r="E259" s="27">
        <v>1.8</v>
      </c>
      <c r="F259" s="139">
        <v>0</v>
      </c>
      <c r="G259" s="187">
        <v>7.8</v>
      </c>
      <c r="H259" s="187">
        <v>39</v>
      </c>
      <c r="I259" s="187">
        <v>28.2</v>
      </c>
      <c r="J259" s="187">
        <v>7.7</v>
      </c>
      <c r="K259" s="187">
        <v>4.9</v>
      </c>
      <c r="L259" s="187">
        <v>0.4</v>
      </c>
      <c r="M259" s="27">
        <v>2.8</v>
      </c>
      <c r="N259" s="27">
        <v>0.7</v>
      </c>
      <c r="O259" s="125">
        <v>10900000000</v>
      </c>
      <c r="P259" s="321"/>
      <c r="Q259" s="29"/>
      <c r="R259" s="321"/>
      <c r="S259" s="321"/>
    </row>
    <row r="260" spans="1:19" ht="19.5" customHeight="1">
      <c r="A260" s="25"/>
      <c r="B260" s="164" t="s">
        <v>404</v>
      </c>
      <c r="C260" s="27">
        <v>29.1</v>
      </c>
      <c r="D260" s="27">
        <v>7.1</v>
      </c>
      <c r="E260" s="27">
        <v>0.4</v>
      </c>
      <c r="F260" s="13">
        <v>0.4</v>
      </c>
      <c r="G260" s="187">
        <v>16.6</v>
      </c>
      <c r="H260" s="187">
        <v>62.2</v>
      </c>
      <c r="I260" s="187">
        <v>36.6</v>
      </c>
      <c r="J260" s="187">
        <v>10.3</v>
      </c>
      <c r="K260" s="187">
        <v>8.1</v>
      </c>
      <c r="L260" s="187">
        <v>0.2</v>
      </c>
      <c r="M260" s="27">
        <v>3.3</v>
      </c>
      <c r="N260" s="27">
        <v>0.9</v>
      </c>
      <c r="O260" s="125">
        <v>36200000000000</v>
      </c>
      <c r="P260" s="10"/>
      <c r="Q260" s="29"/>
      <c r="S260" s="12"/>
    </row>
    <row r="261" spans="1:17" ht="19.5" customHeight="1">
      <c r="A261" s="26"/>
      <c r="B261" s="161" t="s">
        <v>405</v>
      </c>
      <c r="C261" s="22">
        <v>29.1</v>
      </c>
      <c r="D261" s="22">
        <v>7.1</v>
      </c>
      <c r="E261" s="22">
        <v>0.8</v>
      </c>
      <c r="F261" s="13">
        <v>0.3</v>
      </c>
      <c r="G261" s="188">
        <v>12.3</v>
      </c>
      <c r="H261" s="188">
        <v>55.5</v>
      </c>
      <c r="I261" s="188">
        <v>20.6</v>
      </c>
      <c r="J261" s="188">
        <v>8.6</v>
      </c>
      <c r="K261" s="188">
        <v>6.9</v>
      </c>
      <c r="L261" s="188">
        <v>0.3</v>
      </c>
      <c r="M261" s="22">
        <v>3.5</v>
      </c>
      <c r="N261" s="22">
        <v>0.9</v>
      </c>
      <c r="O261" s="124">
        <v>927000000000000</v>
      </c>
      <c r="Q261" s="29"/>
    </row>
    <row r="262" spans="1:17" ht="19.5" customHeight="1">
      <c r="A262" s="28" t="s">
        <v>406</v>
      </c>
      <c r="B262" s="162" t="s">
        <v>752</v>
      </c>
      <c r="C262" s="20">
        <v>29.4</v>
      </c>
      <c r="D262" s="20">
        <v>7.4</v>
      </c>
      <c r="E262" s="20">
        <v>2</v>
      </c>
      <c r="F262" s="20">
        <v>0.3</v>
      </c>
      <c r="G262" s="188">
        <v>14.7</v>
      </c>
      <c r="H262" s="461">
        <v>82.3</v>
      </c>
      <c r="I262" s="461">
        <v>23</v>
      </c>
      <c r="J262" s="461">
        <v>14.3</v>
      </c>
      <c r="K262" s="461">
        <v>11.2</v>
      </c>
      <c r="L262" s="35">
        <v>0.1</v>
      </c>
      <c r="M262" s="20">
        <v>2.8</v>
      </c>
      <c r="N262" s="20">
        <v>1.1</v>
      </c>
      <c r="O262" s="122">
        <v>11800000000</v>
      </c>
      <c r="Q262" s="29"/>
    </row>
    <row r="263" spans="1:17" ht="19.5" customHeight="1">
      <c r="A263" s="24" t="s">
        <v>407</v>
      </c>
      <c r="B263" s="163" t="s">
        <v>655</v>
      </c>
      <c r="C263" s="21">
        <v>30.2</v>
      </c>
      <c r="D263" s="21">
        <v>7.4</v>
      </c>
      <c r="E263" s="21">
        <v>1.7</v>
      </c>
      <c r="F263" s="21">
        <v>0</v>
      </c>
      <c r="G263" s="186">
        <v>11</v>
      </c>
      <c r="H263" s="186">
        <v>53.2</v>
      </c>
      <c r="I263" s="186">
        <v>17.3</v>
      </c>
      <c r="J263" s="186">
        <v>2.6</v>
      </c>
      <c r="K263" s="186">
        <v>1</v>
      </c>
      <c r="L263" s="183">
        <v>0</v>
      </c>
      <c r="M263" s="21">
        <v>0.5</v>
      </c>
      <c r="N263" s="21">
        <v>1.5</v>
      </c>
      <c r="O263" s="123">
        <v>1420000</v>
      </c>
      <c r="Q263" s="29"/>
    </row>
    <row r="264" spans="1:17" ht="19.5" customHeight="1">
      <c r="A264" s="26"/>
      <c r="B264" s="161" t="s">
        <v>654</v>
      </c>
      <c r="C264" s="22">
        <v>30.2</v>
      </c>
      <c r="D264" s="22">
        <v>7.4</v>
      </c>
      <c r="E264" s="22">
        <v>1.8</v>
      </c>
      <c r="F264" s="22">
        <v>0</v>
      </c>
      <c r="G264" s="188">
        <v>10.5</v>
      </c>
      <c r="H264" s="188">
        <v>52.7</v>
      </c>
      <c r="I264" s="188">
        <v>19.7</v>
      </c>
      <c r="J264" s="188">
        <v>2.5</v>
      </c>
      <c r="K264" s="188">
        <v>0.9</v>
      </c>
      <c r="L264" s="184">
        <v>0.1</v>
      </c>
      <c r="M264" s="22">
        <v>0.2</v>
      </c>
      <c r="N264" s="22">
        <v>1.5</v>
      </c>
      <c r="O264" s="124">
        <v>1420000</v>
      </c>
      <c r="Q264" s="29"/>
    </row>
    <row r="265" spans="1:20" s="13" customFormat="1" ht="19.5" customHeight="1">
      <c r="A265" s="28" t="s">
        <v>408</v>
      </c>
      <c r="B265" s="162" t="s">
        <v>753</v>
      </c>
      <c r="C265" s="21">
        <v>29.3</v>
      </c>
      <c r="D265" s="20">
        <v>7</v>
      </c>
      <c r="E265" s="20">
        <v>2.5</v>
      </c>
      <c r="F265" s="20">
        <v>0</v>
      </c>
      <c r="G265" s="461">
        <v>3.8</v>
      </c>
      <c r="H265" s="461">
        <v>44.1</v>
      </c>
      <c r="I265" s="461">
        <v>31.8</v>
      </c>
      <c r="J265" s="461">
        <v>3.4</v>
      </c>
      <c r="K265" s="461">
        <v>0.4</v>
      </c>
      <c r="L265" s="35">
        <v>0.2</v>
      </c>
      <c r="M265" s="20">
        <v>2.3</v>
      </c>
      <c r="N265" s="20">
        <v>0.1</v>
      </c>
      <c r="O265" s="122">
        <v>518000</v>
      </c>
      <c r="Q265" s="29"/>
      <c r="T265" s="8"/>
    </row>
    <row r="266" spans="1:20" s="13" customFormat="1" ht="19.5" customHeight="1">
      <c r="A266" s="28" t="s">
        <v>921</v>
      </c>
      <c r="B266" s="475" t="s">
        <v>922</v>
      </c>
      <c r="C266" s="183">
        <v>29.8</v>
      </c>
      <c r="D266" s="35">
        <v>7.1</v>
      </c>
      <c r="E266" s="35">
        <v>2.3</v>
      </c>
      <c r="F266" s="35">
        <v>0.1</v>
      </c>
      <c r="G266" s="461">
        <v>5</v>
      </c>
      <c r="H266" s="461">
        <v>40.9</v>
      </c>
      <c r="I266" s="461">
        <v>18.8</v>
      </c>
      <c r="J266" s="461">
        <v>5.5</v>
      </c>
      <c r="K266" s="461">
        <v>2.4</v>
      </c>
      <c r="L266" s="35">
        <v>0.1</v>
      </c>
      <c r="M266" s="35">
        <v>2.1</v>
      </c>
      <c r="N266" s="35">
        <v>0.4</v>
      </c>
      <c r="O266" s="126">
        <v>1950000</v>
      </c>
      <c r="Q266" s="29"/>
      <c r="T266" s="8"/>
    </row>
    <row r="267" spans="1:20" s="13" customFormat="1" ht="19.5" customHeight="1">
      <c r="A267" s="24" t="s">
        <v>409</v>
      </c>
      <c r="B267" s="163" t="s">
        <v>410</v>
      </c>
      <c r="C267" s="21">
        <v>29.7</v>
      </c>
      <c r="D267" s="119">
        <v>7</v>
      </c>
      <c r="E267" s="21">
        <v>2.3</v>
      </c>
      <c r="F267" s="21">
        <v>0</v>
      </c>
      <c r="G267" s="186">
        <v>3.5</v>
      </c>
      <c r="H267" s="186">
        <v>25.7</v>
      </c>
      <c r="I267" s="186">
        <v>29.1</v>
      </c>
      <c r="J267" s="186">
        <v>4.1</v>
      </c>
      <c r="K267" s="186">
        <v>0.3</v>
      </c>
      <c r="L267" s="183">
        <v>0.2</v>
      </c>
      <c r="M267" s="21">
        <v>1.7</v>
      </c>
      <c r="N267" s="21">
        <v>0.3</v>
      </c>
      <c r="O267" s="123">
        <v>343000</v>
      </c>
      <c r="Q267" s="29"/>
      <c r="T267" s="8"/>
    </row>
    <row r="268" spans="1:20" s="13" customFormat="1" ht="19.5" customHeight="1">
      <c r="A268" s="25"/>
      <c r="B268" s="164" t="s">
        <v>754</v>
      </c>
      <c r="C268" s="27">
        <v>29.3</v>
      </c>
      <c r="D268" s="120">
        <v>7.2</v>
      </c>
      <c r="E268" s="27">
        <v>1.4</v>
      </c>
      <c r="F268" s="27">
        <v>0.2</v>
      </c>
      <c r="G268" s="187">
        <v>12.8</v>
      </c>
      <c r="H268" s="187">
        <v>73.6</v>
      </c>
      <c r="I268" s="187">
        <v>30.8</v>
      </c>
      <c r="J268" s="187">
        <v>8.3</v>
      </c>
      <c r="K268" s="187">
        <v>6.1</v>
      </c>
      <c r="L268" s="185">
        <v>0.2</v>
      </c>
      <c r="M268" s="27">
        <v>1.9</v>
      </c>
      <c r="N268" s="27">
        <v>1</v>
      </c>
      <c r="O268" s="125">
        <v>1190000000</v>
      </c>
      <c r="Q268" s="29"/>
      <c r="T268" s="8"/>
    </row>
    <row r="269" spans="1:20" s="13" customFormat="1" ht="19.5" customHeight="1">
      <c r="A269" s="25"/>
      <c r="B269" s="164" t="s">
        <v>828</v>
      </c>
      <c r="C269" s="27">
        <v>29.3</v>
      </c>
      <c r="D269" s="120">
        <v>7.2</v>
      </c>
      <c r="E269" s="27">
        <v>1.1</v>
      </c>
      <c r="F269" s="27">
        <v>0.1</v>
      </c>
      <c r="G269" s="187">
        <v>10.3</v>
      </c>
      <c r="H269" s="187">
        <v>76.6</v>
      </c>
      <c r="I269" s="187">
        <v>36.9</v>
      </c>
      <c r="J269" s="187">
        <v>7.2</v>
      </c>
      <c r="K269" s="187">
        <v>5.6</v>
      </c>
      <c r="L269" s="185">
        <v>0.2</v>
      </c>
      <c r="M269" s="27">
        <v>1.9</v>
      </c>
      <c r="N269" s="27">
        <v>0.8</v>
      </c>
      <c r="O269" s="125">
        <v>170000000</v>
      </c>
      <c r="Q269" s="29"/>
      <c r="T269" s="8"/>
    </row>
    <row r="270" spans="1:20" s="13" customFormat="1" ht="19.5" customHeight="1">
      <c r="A270" s="25"/>
      <c r="B270" s="164" t="s">
        <v>755</v>
      </c>
      <c r="C270" s="27">
        <v>29.3</v>
      </c>
      <c r="D270" s="120">
        <v>7.2</v>
      </c>
      <c r="E270" s="27">
        <v>0.3</v>
      </c>
      <c r="F270" s="27">
        <v>1.3</v>
      </c>
      <c r="G270" s="187">
        <v>12.3</v>
      </c>
      <c r="H270" s="187">
        <v>75.8</v>
      </c>
      <c r="I270" s="187">
        <v>32.6</v>
      </c>
      <c r="J270" s="187">
        <v>10.4</v>
      </c>
      <c r="K270" s="187">
        <v>8.6</v>
      </c>
      <c r="L270" s="185">
        <v>0.1</v>
      </c>
      <c r="M270" s="27">
        <v>2.2</v>
      </c>
      <c r="N270" s="27">
        <v>1</v>
      </c>
      <c r="O270" s="125">
        <v>133000000000</v>
      </c>
      <c r="Q270" s="29"/>
      <c r="T270" s="8"/>
    </row>
    <row r="271" spans="1:20" s="13" customFormat="1" ht="19.5" customHeight="1">
      <c r="A271" s="25"/>
      <c r="B271" s="164" t="s">
        <v>411</v>
      </c>
      <c r="C271" s="27">
        <v>29.3</v>
      </c>
      <c r="D271" s="120">
        <v>7.2</v>
      </c>
      <c r="E271" s="27">
        <v>0.2</v>
      </c>
      <c r="F271" s="27">
        <v>1</v>
      </c>
      <c r="G271" s="187">
        <v>12.5</v>
      </c>
      <c r="H271" s="187">
        <v>68.8</v>
      </c>
      <c r="I271" s="187">
        <v>30.5</v>
      </c>
      <c r="J271" s="187">
        <v>13.8</v>
      </c>
      <c r="K271" s="187">
        <v>9.7</v>
      </c>
      <c r="L271" s="185">
        <v>0.1</v>
      </c>
      <c r="M271" s="27">
        <v>2.2</v>
      </c>
      <c r="N271" s="27">
        <v>1.1</v>
      </c>
      <c r="O271" s="125">
        <v>36500000000</v>
      </c>
      <c r="Q271" s="29"/>
      <c r="T271" s="8"/>
    </row>
    <row r="272" spans="1:20" s="13" customFormat="1" ht="19.5" customHeight="1">
      <c r="A272" s="25"/>
      <c r="B272" s="164" t="s">
        <v>412</v>
      </c>
      <c r="C272" s="27">
        <v>29.7</v>
      </c>
      <c r="D272" s="120">
        <v>7.2</v>
      </c>
      <c r="E272" s="27">
        <v>1.8</v>
      </c>
      <c r="F272" s="27">
        <v>0</v>
      </c>
      <c r="G272" s="187">
        <v>7.7</v>
      </c>
      <c r="H272" s="187">
        <v>50.9</v>
      </c>
      <c r="I272" s="187">
        <v>22.8</v>
      </c>
      <c r="J272" s="187">
        <v>9.7</v>
      </c>
      <c r="K272" s="187">
        <v>6.1</v>
      </c>
      <c r="L272" s="185">
        <v>0.1</v>
      </c>
      <c r="M272" s="27">
        <v>2.2</v>
      </c>
      <c r="N272" s="27">
        <v>0.8</v>
      </c>
      <c r="O272" s="125">
        <v>48600000</v>
      </c>
      <c r="Q272" s="29"/>
      <c r="T272" s="8"/>
    </row>
    <row r="273" spans="1:20" s="13" customFormat="1" ht="19.5" customHeight="1">
      <c r="A273" s="25"/>
      <c r="B273" s="164" t="s">
        <v>756</v>
      </c>
      <c r="C273" s="27">
        <v>29.7</v>
      </c>
      <c r="D273" s="120">
        <v>7.2</v>
      </c>
      <c r="E273" s="27">
        <v>2.2</v>
      </c>
      <c r="F273" s="27">
        <v>0</v>
      </c>
      <c r="G273" s="187">
        <v>7.7</v>
      </c>
      <c r="H273" s="187">
        <v>55.7</v>
      </c>
      <c r="I273" s="187">
        <v>23.9</v>
      </c>
      <c r="J273" s="187">
        <v>7.6</v>
      </c>
      <c r="K273" s="187">
        <v>4.6</v>
      </c>
      <c r="L273" s="185">
        <v>0.1</v>
      </c>
      <c r="M273" s="27">
        <v>2.2</v>
      </c>
      <c r="N273" s="27">
        <v>0.8</v>
      </c>
      <c r="O273" s="125">
        <v>23200000</v>
      </c>
      <c r="Q273" s="29"/>
      <c r="T273" s="8"/>
    </row>
    <row r="274" spans="1:20" s="13" customFormat="1" ht="19.5" customHeight="1">
      <c r="A274" s="25"/>
      <c r="B274" s="164" t="s">
        <v>829</v>
      </c>
      <c r="C274" s="27">
        <v>29.7</v>
      </c>
      <c r="D274" s="120">
        <v>7.4</v>
      </c>
      <c r="E274" s="27">
        <v>2.8</v>
      </c>
      <c r="F274" s="27">
        <v>0</v>
      </c>
      <c r="G274" s="187">
        <v>5.7</v>
      </c>
      <c r="H274" s="187">
        <v>51.4</v>
      </c>
      <c r="I274" s="187">
        <v>22.4</v>
      </c>
      <c r="J274" s="187">
        <v>7.4</v>
      </c>
      <c r="K274" s="187">
        <v>4.2</v>
      </c>
      <c r="L274" s="185">
        <v>0.1</v>
      </c>
      <c r="M274" s="27">
        <v>2.2</v>
      </c>
      <c r="N274" s="27">
        <v>0.6</v>
      </c>
      <c r="O274" s="125">
        <v>829000</v>
      </c>
      <c r="Q274" s="29"/>
      <c r="T274" s="8"/>
    </row>
    <row r="275" spans="1:20" s="13" customFormat="1" ht="19.5" customHeight="1">
      <c r="A275" s="25"/>
      <c r="B275" s="164" t="s">
        <v>757</v>
      </c>
      <c r="C275" s="27">
        <v>29.3</v>
      </c>
      <c r="D275" s="120">
        <v>7.2</v>
      </c>
      <c r="E275" s="27">
        <v>1.3</v>
      </c>
      <c r="F275" s="27">
        <v>0</v>
      </c>
      <c r="G275" s="187">
        <v>12</v>
      </c>
      <c r="H275" s="187">
        <v>73.3</v>
      </c>
      <c r="I275" s="187">
        <v>50.9</v>
      </c>
      <c r="J275" s="187">
        <v>6.5</v>
      </c>
      <c r="K275" s="187">
        <v>3.9</v>
      </c>
      <c r="L275" s="185">
        <v>0.3</v>
      </c>
      <c r="M275" s="27">
        <v>1.8</v>
      </c>
      <c r="N275" s="27">
        <v>0.8</v>
      </c>
      <c r="O275" s="125">
        <v>928000000000000</v>
      </c>
      <c r="Q275" s="29"/>
      <c r="T275" s="8"/>
    </row>
    <row r="276" spans="1:20" s="13" customFormat="1" ht="19.5" customHeight="1">
      <c r="A276" s="25"/>
      <c r="B276" s="164" t="s">
        <v>758</v>
      </c>
      <c r="C276" s="27">
        <v>29.7</v>
      </c>
      <c r="D276" s="120">
        <v>7.3</v>
      </c>
      <c r="E276" s="27">
        <v>2.7</v>
      </c>
      <c r="F276" s="27">
        <v>0</v>
      </c>
      <c r="G276" s="187">
        <v>3.7</v>
      </c>
      <c r="H276" s="187">
        <v>33.7</v>
      </c>
      <c r="I276" s="187">
        <v>33.3</v>
      </c>
      <c r="J276" s="187">
        <v>4.5</v>
      </c>
      <c r="K276" s="187">
        <v>1</v>
      </c>
      <c r="L276" s="185">
        <v>0.1</v>
      </c>
      <c r="M276" s="27">
        <v>1.8</v>
      </c>
      <c r="N276" s="27">
        <v>0.2</v>
      </c>
      <c r="O276" s="125">
        <v>344000</v>
      </c>
      <c r="Q276" s="29"/>
      <c r="T276" s="8"/>
    </row>
    <row r="277" spans="1:20" s="13" customFormat="1" ht="19.5" customHeight="1">
      <c r="A277" s="26"/>
      <c r="B277" s="161" t="s">
        <v>413</v>
      </c>
      <c r="C277" s="22">
        <v>29.7</v>
      </c>
      <c r="D277" s="121">
        <v>7.3</v>
      </c>
      <c r="E277" s="22">
        <v>3.7</v>
      </c>
      <c r="F277" s="22">
        <v>0</v>
      </c>
      <c r="G277" s="188">
        <v>3.2</v>
      </c>
      <c r="H277" s="188">
        <v>24.8</v>
      </c>
      <c r="I277" s="188">
        <v>58.3</v>
      </c>
      <c r="J277" s="188">
        <v>3</v>
      </c>
      <c r="K277" s="188">
        <v>0.7</v>
      </c>
      <c r="L277" s="184">
        <v>0.1</v>
      </c>
      <c r="M277" s="22">
        <v>1.7</v>
      </c>
      <c r="N277" s="22">
        <v>0.2</v>
      </c>
      <c r="O277" s="124">
        <v>145000</v>
      </c>
      <c r="Q277" s="29"/>
      <c r="T277" s="8"/>
    </row>
    <row r="278" spans="1:20" s="13" customFormat="1" ht="19.5" customHeight="1">
      <c r="A278" s="28" t="s">
        <v>414</v>
      </c>
      <c r="B278" s="165" t="s">
        <v>415</v>
      </c>
      <c r="C278" s="20">
        <v>30.1</v>
      </c>
      <c r="D278" s="20">
        <v>7.1</v>
      </c>
      <c r="E278" s="20">
        <v>1</v>
      </c>
      <c r="F278" s="20">
        <v>0.4</v>
      </c>
      <c r="G278" s="461">
        <v>13.7</v>
      </c>
      <c r="H278" s="461">
        <v>66.9</v>
      </c>
      <c r="I278" s="461">
        <v>20.1</v>
      </c>
      <c r="J278" s="461">
        <v>9</v>
      </c>
      <c r="K278" s="461">
        <v>6.3</v>
      </c>
      <c r="L278" s="20">
        <v>0.1</v>
      </c>
      <c r="M278" s="20">
        <v>2.3</v>
      </c>
      <c r="N278" s="20">
        <v>0.7</v>
      </c>
      <c r="O278" s="122">
        <v>14300000000</v>
      </c>
      <c r="T278" s="8"/>
    </row>
    <row r="279" spans="1:20" s="13" customFormat="1" ht="19.5" customHeight="1">
      <c r="A279" s="28" t="s">
        <v>416</v>
      </c>
      <c r="B279" s="165" t="s">
        <v>759</v>
      </c>
      <c r="C279" s="20">
        <v>30.1</v>
      </c>
      <c r="D279" s="20">
        <v>7.2</v>
      </c>
      <c r="E279" s="20">
        <v>3.4</v>
      </c>
      <c r="F279" s="20">
        <v>0</v>
      </c>
      <c r="G279" s="461">
        <v>7.5</v>
      </c>
      <c r="H279" s="461">
        <v>56.3</v>
      </c>
      <c r="I279" s="461">
        <v>22.8</v>
      </c>
      <c r="J279" s="461">
        <v>7.1</v>
      </c>
      <c r="K279" s="461">
        <v>4</v>
      </c>
      <c r="L279" s="20">
        <v>0.2</v>
      </c>
      <c r="M279" s="20">
        <v>2.3</v>
      </c>
      <c r="N279" s="20">
        <v>0.6</v>
      </c>
      <c r="O279" s="122">
        <v>690000</v>
      </c>
      <c r="T279" s="8"/>
    </row>
    <row r="280" spans="1:20" s="13" customFormat="1" ht="19.5" customHeight="1">
      <c r="A280" s="28" t="s">
        <v>417</v>
      </c>
      <c r="B280" s="165" t="s">
        <v>760</v>
      </c>
      <c r="C280" s="20">
        <v>29.8</v>
      </c>
      <c r="D280" s="20">
        <v>7.2</v>
      </c>
      <c r="E280" s="20">
        <v>0</v>
      </c>
      <c r="F280" s="20">
        <v>3.1</v>
      </c>
      <c r="G280" s="461">
        <v>14.2</v>
      </c>
      <c r="H280" s="461">
        <v>65.5</v>
      </c>
      <c r="I280" s="461">
        <v>17.1</v>
      </c>
      <c r="J280" s="461">
        <v>11.9</v>
      </c>
      <c r="K280" s="461">
        <v>8.2</v>
      </c>
      <c r="L280" s="20">
        <v>0.1</v>
      </c>
      <c r="M280" s="20">
        <v>2.9</v>
      </c>
      <c r="N280" s="20">
        <v>1</v>
      </c>
      <c r="O280" s="122">
        <v>138000000000</v>
      </c>
      <c r="T280" s="8"/>
    </row>
    <row r="281" spans="1:20" s="13" customFormat="1" ht="19.5" customHeight="1">
      <c r="A281" s="28" t="s">
        <v>418</v>
      </c>
      <c r="B281" s="165" t="s">
        <v>761</v>
      </c>
      <c r="C281" s="20">
        <v>30.1</v>
      </c>
      <c r="D281" s="20">
        <v>7.1</v>
      </c>
      <c r="E281" s="20">
        <v>0.9</v>
      </c>
      <c r="F281" s="20">
        <v>1.6</v>
      </c>
      <c r="G281" s="461">
        <v>17.8</v>
      </c>
      <c r="H281" s="461">
        <v>71.3</v>
      </c>
      <c r="I281" s="461">
        <v>14.9</v>
      </c>
      <c r="J281" s="461">
        <v>12.2</v>
      </c>
      <c r="K281" s="461">
        <v>10</v>
      </c>
      <c r="L281" s="20">
        <v>0.1</v>
      </c>
      <c r="M281" s="20">
        <v>2.5</v>
      </c>
      <c r="N281" s="20">
        <v>0.7</v>
      </c>
      <c r="O281" s="122">
        <v>9190000000000</v>
      </c>
      <c r="T281" s="8"/>
    </row>
    <row r="282" spans="1:20" s="13" customFormat="1" ht="19.5" customHeight="1">
      <c r="A282" s="28" t="s">
        <v>419</v>
      </c>
      <c r="B282" s="165" t="s">
        <v>762</v>
      </c>
      <c r="C282" s="20">
        <v>29.3</v>
      </c>
      <c r="D282" s="20">
        <v>7.2</v>
      </c>
      <c r="E282" s="20">
        <v>1.3</v>
      </c>
      <c r="F282" s="20">
        <v>0.1</v>
      </c>
      <c r="G282" s="461">
        <v>9.7</v>
      </c>
      <c r="H282" s="461">
        <v>49.2</v>
      </c>
      <c r="I282" s="461">
        <v>16.3</v>
      </c>
      <c r="J282" s="461">
        <v>4.8</v>
      </c>
      <c r="K282" s="461">
        <v>2.8</v>
      </c>
      <c r="L282" s="20">
        <v>0.3</v>
      </c>
      <c r="M282" s="20">
        <v>2</v>
      </c>
      <c r="N282" s="20">
        <v>0.5</v>
      </c>
      <c r="O282" s="122">
        <v>97400000000</v>
      </c>
      <c r="T282" s="8"/>
    </row>
    <row r="283" spans="1:20" s="13" customFormat="1" ht="18" customHeight="1">
      <c r="A283" s="28" t="s">
        <v>420</v>
      </c>
      <c r="B283" s="166" t="s">
        <v>763</v>
      </c>
      <c r="C283" s="20">
        <v>29.3</v>
      </c>
      <c r="D283" s="20">
        <v>7.2</v>
      </c>
      <c r="E283" s="20">
        <v>1.3</v>
      </c>
      <c r="F283" s="20">
        <v>0.3</v>
      </c>
      <c r="G283" s="461">
        <v>10.5</v>
      </c>
      <c r="H283" s="461">
        <v>60.2</v>
      </c>
      <c r="I283" s="461">
        <v>22.1</v>
      </c>
      <c r="J283" s="461">
        <v>5.9</v>
      </c>
      <c r="K283" s="461">
        <v>3.6</v>
      </c>
      <c r="L283" s="20">
        <v>0.3</v>
      </c>
      <c r="M283" s="20">
        <v>2</v>
      </c>
      <c r="N283" s="20">
        <v>0.6</v>
      </c>
      <c r="O283" s="122">
        <v>969000000000</v>
      </c>
      <c r="T283" s="8"/>
    </row>
    <row r="284" spans="1:20" s="13" customFormat="1" ht="18" customHeight="1">
      <c r="A284" s="24" t="s">
        <v>421</v>
      </c>
      <c r="B284" s="167" t="s">
        <v>775</v>
      </c>
      <c r="C284" s="21">
        <v>29</v>
      </c>
      <c r="D284" s="21">
        <v>7.3</v>
      </c>
      <c r="E284" s="21">
        <v>3</v>
      </c>
      <c r="F284" s="21">
        <v>0</v>
      </c>
      <c r="G284" s="186">
        <v>9.7</v>
      </c>
      <c r="H284" s="186">
        <v>66.8</v>
      </c>
      <c r="I284" s="186">
        <v>23.4</v>
      </c>
      <c r="J284" s="186">
        <v>10.9</v>
      </c>
      <c r="K284" s="186">
        <v>8.5</v>
      </c>
      <c r="L284" s="21">
        <v>0.1</v>
      </c>
      <c r="M284" s="21">
        <v>2.1</v>
      </c>
      <c r="N284" s="21">
        <v>0.8</v>
      </c>
      <c r="O284" s="123">
        <v>12800000</v>
      </c>
      <c r="T284" s="8"/>
    </row>
    <row r="285" spans="1:20" s="13" customFormat="1" ht="18" customHeight="1">
      <c r="A285" s="25"/>
      <c r="B285" s="168" t="s">
        <v>776</v>
      </c>
      <c r="C285" s="27">
        <v>29</v>
      </c>
      <c r="D285" s="27">
        <v>7.2</v>
      </c>
      <c r="E285" s="27">
        <v>2.3</v>
      </c>
      <c r="F285" s="27">
        <v>0.7</v>
      </c>
      <c r="G285" s="187">
        <v>9.7</v>
      </c>
      <c r="H285" s="187">
        <v>63</v>
      </c>
      <c r="I285" s="187">
        <v>26.8</v>
      </c>
      <c r="J285" s="187">
        <v>9.8</v>
      </c>
      <c r="K285" s="187">
        <v>6.8</v>
      </c>
      <c r="L285" s="27">
        <v>0.1</v>
      </c>
      <c r="M285" s="27">
        <v>2.1</v>
      </c>
      <c r="N285" s="27">
        <v>0.7</v>
      </c>
      <c r="O285" s="125">
        <v>43600000</v>
      </c>
      <c r="T285" s="8"/>
    </row>
    <row r="286" spans="1:20" s="13" customFormat="1" ht="18" customHeight="1">
      <c r="A286" s="25"/>
      <c r="B286" s="168" t="s">
        <v>841</v>
      </c>
      <c r="C286" s="27">
        <v>29</v>
      </c>
      <c r="D286" s="27">
        <v>7.2</v>
      </c>
      <c r="E286" s="27">
        <v>2.1</v>
      </c>
      <c r="F286" s="27">
        <v>0.3</v>
      </c>
      <c r="G286" s="187">
        <v>11.2</v>
      </c>
      <c r="H286" s="187">
        <v>74.6</v>
      </c>
      <c r="I286" s="187">
        <v>29.1</v>
      </c>
      <c r="J286" s="187">
        <v>12.6</v>
      </c>
      <c r="K286" s="187">
        <v>8.5</v>
      </c>
      <c r="L286" s="27">
        <v>0.1</v>
      </c>
      <c r="M286" s="27">
        <v>2.1</v>
      </c>
      <c r="N286" s="27">
        <v>0.9</v>
      </c>
      <c r="O286" s="125">
        <v>17200000</v>
      </c>
      <c r="T286" s="8"/>
    </row>
    <row r="287" spans="1:20" s="13" customFormat="1" ht="18" customHeight="1">
      <c r="A287" s="26"/>
      <c r="B287" s="166" t="s">
        <v>422</v>
      </c>
      <c r="C287" s="22">
        <v>29.8</v>
      </c>
      <c r="D287" s="22">
        <v>7.2</v>
      </c>
      <c r="E287" s="22">
        <v>1.3</v>
      </c>
      <c r="F287" s="22">
        <v>0</v>
      </c>
      <c r="G287" s="188">
        <v>9.3</v>
      </c>
      <c r="H287" s="188">
        <v>50.8</v>
      </c>
      <c r="I287" s="188">
        <v>20.5</v>
      </c>
      <c r="J287" s="188">
        <v>12.7</v>
      </c>
      <c r="K287" s="188">
        <v>8.5</v>
      </c>
      <c r="L287" s="22">
        <v>0.2</v>
      </c>
      <c r="M287" s="22">
        <v>2.2</v>
      </c>
      <c r="N287" s="22">
        <v>0.8</v>
      </c>
      <c r="O287" s="124">
        <v>1170000000</v>
      </c>
      <c r="T287" s="8"/>
    </row>
    <row r="288" spans="1:20" s="13" customFormat="1" ht="18" customHeight="1">
      <c r="A288" s="24" t="s">
        <v>423</v>
      </c>
      <c r="B288" s="167" t="s">
        <v>764</v>
      </c>
      <c r="C288" s="21">
        <v>29.3</v>
      </c>
      <c r="D288" s="21">
        <v>7.3</v>
      </c>
      <c r="E288" s="21">
        <v>0</v>
      </c>
      <c r="F288" s="21">
        <v>3.3</v>
      </c>
      <c r="G288" s="186">
        <v>19.6</v>
      </c>
      <c r="H288" s="186">
        <v>76.3</v>
      </c>
      <c r="I288" s="186">
        <v>12.6</v>
      </c>
      <c r="J288" s="186">
        <v>13.9</v>
      </c>
      <c r="K288" s="186">
        <v>9.4</v>
      </c>
      <c r="L288" s="21">
        <v>0</v>
      </c>
      <c r="M288" s="21">
        <v>3</v>
      </c>
      <c r="N288" s="21">
        <v>1.1</v>
      </c>
      <c r="O288" s="123">
        <v>97500000000</v>
      </c>
      <c r="T288" s="8"/>
    </row>
    <row r="289" spans="1:20" s="13" customFormat="1" ht="18" customHeight="1">
      <c r="A289" s="26"/>
      <c r="B289" s="166" t="s">
        <v>765</v>
      </c>
      <c r="C289" s="22">
        <v>29.3</v>
      </c>
      <c r="D289" s="22">
        <v>7.3</v>
      </c>
      <c r="E289" s="22">
        <v>0</v>
      </c>
      <c r="F289" s="22">
        <v>2</v>
      </c>
      <c r="G289" s="188">
        <v>20</v>
      </c>
      <c r="H289" s="188">
        <v>80.8</v>
      </c>
      <c r="I289" s="188">
        <v>14.1</v>
      </c>
      <c r="J289" s="188">
        <v>18.1</v>
      </c>
      <c r="K289" s="188">
        <v>13.6</v>
      </c>
      <c r="L289" s="22">
        <v>0</v>
      </c>
      <c r="M289" s="22">
        <v>2.9</v>
      </c>
      <c r="N289" s="22">
        <v>1.2</v>
      </c>
      <c r="O289" s="124">
        <v>178000000000</v>
      </c>
      <c r="T289" s="8"/>
    </row>
    <row r="290" spans="1:20" s="13" customFormat="1" ht="18" customHeight="1">
      <c r="A290" s="24" t="s">
        <v>424</v>
      </c>
      <c r="B290" s="167" t="s">
        <v>425</v>
      </c>
      <c r="C290" s="21">
        <v>29.5</v>
      </c>
      <c r="D290" s="21">
        <v>7</v>
      </c>
      <c r="E290" s="21">
        <v>0.1</v>
      </c>
      <c r="F290" s="21">
        <v>3.6</v>
      </c>
      <c r="G290" s="186">
        <v>41.3</v>
      </c>
      <c r="H290" s="186">
        <v>115.8</v>
      </c>
      <c r="I290" s="186">
        <v>21.3</v>
      </c>
      <c r="J290" s="186">
        <v>20.2</v>
      </c>
      <c r="K290" s="186">
        <v>16.5</v>
      </c>
      <c r="L290" s="21">
        <v>0.1</v>
      </c>
      <c r="M290" s="21">
        <v>2.3</v>
      </c>
      <c r="N290" s="21">
        <v>1.3</v>
      </c>
      <c r="O290" s="123">
        <v>9.18E+18</v>
      </c>
      <c r="T290" s="8"/>
    </row>
    <row r="291" spans="1:20" s="13" customFormat="1" ht="18" customHeight="1">
      <c r="A291" s="25"/>
      <c r="B291" s="168" t="s">
        <v>766</v>
      </c>
      <c r="C291" s="27">
        <v>29.5</v>
      </c>
      <c r="D291" s="27">
        <v>7.1</v>
      </c>
      <c r="E291" s="27">
        <v>0.1</v>
      </c>
      <c r="F291" s="27">
        <v>3.2</v>
      </c>
      <c r="G291" s="187">
        <v>47.2</v>
      </c>
      <c r="H291" s="187">
        <v>130.3</v>
      </c>
      <c r="I291" s="187">
        <v>21.1</v>
      </c>
      <c r="J291" s="187">
        <v>26.5</v>
      </c>
      <c r="K291" s="187">
        <v>20.1</v>
      </c>
      <c r="L291" s="27">
        <v>0.1</v>
      </c>
      <c r="M291" s="27">
        <v>2.4</v>
      </c>
      <c r="N291" s="27">
        <v>1.4</v>
      </c>
      <c r="O291" s="125">
        <v>1.85E+17</v>
      </c>
      <c r="T291" s="8"/>
    </row>
    <row r="292" spans="1:20" s="13" customFormat="1" ht="18" customHeight="1">
      <c r="A292" s="25"/>
      <c r="B292" s="168" t="s">
        <v>667</v>
      </c>
      <c r="C292" s="27">
        <v>29.5</v>
      </c>
      <c r="D292" s="27">
        <v>7.1</v>
      </c>
      <c r="E292" s="27">
        <v>0</v>
      </c>
      <c r="F292" s="27">
        <v>2.5</v>
      </c>
      <c r="G292" s="187">
        <v>36.6</v>
      </c>
      <c r="H292" s="187">
        <v>128.7</v>
      </c>
      <c r="I292" s="187">
        <v>22.4</v>
      </c>
      <c r="J292" s="187">
        <v>17.1</v>
      </c>
      <c r="K292" s="187">
        <v>14.3</v>
      </c>
      <c r="L292" s="27">
        <v>0.1</v>
      </c>
      <c r="M292" s="27">
        <v>2.3</v>
      </c>
      <c r="N292" s="27">
        <v>1.2</v>
      </c>
      <c r="O292" s="125">
        <v>2.82E+18</v>
      </c>
      <c r="T292" s="8"/>
    </row>
    <row r="293" spans="1:15" ht="18" customHeight="1">
      <c r="A293" s="26"/>
      <c r="B293" s="166" t="s">
        <v>767</v>
      </c>
      <c r="C293" s="22">
        <v>29.6</v>
      </c>
      <c r="D293" s="22">
        <v>7.1</v>
      </c>
      <c r="E293" s="22">
        <v>0</v>
      </c>
      <c r="F293" s="22">
        <v>2.6</v>
      </c>
      <c r="G293" s="188">
        <v>35.5</v>
      </c>
      <c r="H293" s="188">
        <v>120.9</v>
      </c>
      <c r="I293" s="188">
        <v>18.4</v>
      </c>
      <c r="J293" s="188">
        <v>17.8</v>
      </c>
      <c r="K293" s="188" t="s">
        <v>939</v>
      </c>
      <c r="L293" s="22">
        <v>0.1</v>
      </c>
      <c r="M293" s="22">
        <v>2.3</v>
      </c>
      <c r="N293" s="22">
        <v>1.2</v>
      </c>
      <c r="O293" s="124">
        <v>1.15E+17</v>
      </c>
    </row>
    <row r="294" spans="1:15" ht="18" customHeight="1">
      <c r="A294" s="169" t="s">
        <v>426</v>
      </c>
      <c r="B294" s="165" t="s">
        <v>768</v>
      </c>
      <c r="C294" s="20">
        <v>29.3</v>
      </c>
      <c r="D294" s="20">
        <v>7</v>
      </c>
      <c r="E294" s="20">
        <v>1.5</v>
      </c>
      <c r="F294" s="20">
        <v>0</v>
      </c>
      <c r="G294" s="461">
        <v>4.3</v>
      </c>
      <c r="H294" s="461">
        <v>35.1</v>
      </c>
      <c r="I294" s="461">
        <v>16.1</v>
      </c>
      <c r="J294" s="461">
        <v>3.8</v>
      </c>
      <c r="K294" s="461">
        <v>0.9</v>
      </c>
      <c r="L294" s="20">
        <v>0.2</v>
      </c>
      <c r="M294" s="20">
        <v>2.3</v>
      </c>
      <c r="N294" s="20">
        <v>0.2</v>
      </c>
      <c r="O294" s="122">
        <v>36900</v>
      </c>
    </row>
    <row r="295" spans="1:15" ht="18" customHeight="1">
      <c r="A295" s="470" t="s">
        <v>600</v>
      </c>
      <c r="B295" s="471" t="s">
        <v>224</v>
      </c>
      <c r="C295" s="35">
        <v>29.8</v>
      </c>
      <c r="D295" s="35">
        <v>7.4</v>
      </c>
      <c r="E295" s="35">
        <v>2.4</v>
      </c>
      <c r="F295" s="35">
        <v>0</v>
      </c>
      <c r="G295" s="461">
        <v>10.2</v>
      </c>
      <c r="H295" s="461">
        <v>57.3</v>
      </c>
      <c r="I295" s="461">
        <v>19.6</v>
      </c>
      <c r="J295" s="461">
        <v>2.8</v>
      </c>
      <c r="K295" s="461">
        <v>1.1</v>
      </c>
      <c r="L295" s="35">
        <v>0.1</v>
      </c>
      <c r="M295" s="35">
        <v>0.4</v>
      </c>
      <c r="N295" s="35">
        <v>1.6</v>
      </c>
      <c r="O295" s="126">
        <v>1220000</v>
      </c>
    </row>
    <row r="296" spans="1:15" ht="18" customHeight="1">
      <c r="A296" s="169" t="s">
        <v>427</v>
      </c>
      <c r="B296" s="165" t="s">
        <v>769</v>
      </c>
      <c r="C296" s="20">
        <v>30.1</v>
      </c>
      <c r="D296" s="20">
        <v>7.1</v>
      </c>
      <c r="E296" s="20">
        <v>1.8</v>
      </c>
      <c r="F296" s="20">
        <v>0.1</v>
      </c>
      <c r="G296" s="461">
        <v>8.4</v>
      </c>
      <c r="H296" s="461">
        <v>59.8</v>
      </c>
      <c r="I296" s="461">
        <v>22.4</v>
      </c>
      <c r="J296" s="461">
        <v>8.2</v>
      </c>
      <c r="K296" s="461">
        <v>4.7</v>
      </c>
      <c r="L296" s="20">
        <v>0.2</v>
      </c>
      <c r="M296" s="20">
        <v>2.3</v>
      </c>
      <c r="N296" s="20">
        <v>0.7</v>
      </c>
      <c r="O296" s="122">
        <v>4460000000</v>
      </c>
    </row>
    <row r="297" spans="1:15" ht="18" customHeight="1">
      <c r="A297" s="169" t="s">
        <v>428</v>
      </c>
      <c r="B297" s="165" t="s">
        <v>842</v>
      </c>
      <c r="C297" s="20">
        <v>29.6</v>
      </c>
      <c r="D297" s="20">
        <v>7.2</v>
      </c>
      <c r="E297" s="20">
        <v>0</v>
      </c>
      <c r="F297" s="20">
        <v>0.9</v>
      </c>
      <c r="G297" s="461">
        <v>31</v>
      </c>
      <c r="H297" s="461">
        <v>89.8</v>
      </c>
      <c r="I297" s="461">
        <v>17.2</v>
      </c>
      <c r="J297" s="461">
        <v>14.6</v>
      </c>
      <c r="K297" s="461">
        <v>11.9</v>
      </c>
      <c r="L297" s="20">
        <v>0</v>
      </c>
      <c r="M297" s="20">
        <v>2.2</v>
      </c>
      <c r="N297" s="20">
        <v>1.4</v>
      </c>
      <c r="O297" s="122">
        <v>234000000000000</v>
      </c>
    </row>
    <row r="298" spans="1:19" ht="18" customHeight="1">
      <c r="A298" s="169" t="s">
        <v>429</v>
      </c>
      <c r="B298" s="169" t="s">
        <v>770</v>
      </c>
      <c r="C298" s="20">
        <v>29.5</v>
      </c>
      <c r="D298" s="20">
        <v>7.4</v>
      </c>
      <c r="E298" s="20">
        <v>1.8</v>
      </c>
      <c r="F298" s="20">
        <v>0.1</v>
      </c>
      <c r="G298" s="461">
        <v>10.9</v>
      </c>
      <c r="H298" s="461">
        <v>74.8</v>
      </c>
      <c r="I298" s="461">
        <v>26</v>
      </c>
      <c r="J298" s="461">
        <v>9.2</v>
      </c>
      <c r="K298" s="461">
        <v>6.8</v>
      </c>
      <c r="L298" s="20">
        <v>0.2</v>
      </c>
      <c r="M298" s="20">
        <v>2.4</v>
      </c>
      <c r="N298" s="20">
        <v>1</v>
      </c>
      <c r="O298" s="122">
        <v>2860000</v>
      </c>
      <c r="P298" s="29"/>
      <c r="R298" s="29"/>
      <c r="S298" s="30"/>
    </row>
    <row r="299" spans="1:19" ht="18" customHeight="1">
      <c r="A299" s="476" t="s">
        <v>943</v>
      </c>
      <c r="B299" s="476" t="s">
        <v>944</v>
      </c>
      <c r="C299" s="183">
        <v>29.3</v>
      </c>
      <c r="D299" s="183">
        <v>7.3</v>
      </c>
      <c r="E299" s="183">
        <v>0.8</v>
      </c>
      <c r="F299" s="183">
        <v>1.3</v>
      </c>
      <c r="G299" s="186">
        <v>8.3</v>
      </c>
      <c r="H299" s="186">
        <v>90</v>
      </c>
      <c r="I299" s="186">
        <v>13.3</v>
      </c>
      <c r="J299" s="186">
        <v>10.3</v>
      </c>
      <c r="K299" s="186">
        <v>7.8</v>
      </c>
      <c r="L299" s="183">
        <v>0</v>
      </c>
      <c r="M299" s="183">
        <v>3.9</v>
      </c>
      <c r="N299" s="183">
        <v>0.8</v>
      </c>
      <c r="O299" s="465">
        <v>7020000</v>
      </c>
      <c r="P299" s="29"/>
      <c r="R299" s="29"/>
      <c r="S299" s="30"/>
    </row>
    <row r="300" spans="1:19" ht="18" customHeight="1">
      <c r="A300" s="170" t="s">
        <v>430</v>
      </c>
      <c r="B300" s="170" t="s">
        <v>771</v>
      </c>
      <c r="C300" s="21">
        <v>29.8</v>
      </c>
      <c r="D300" s="21">
        <v>7.2</v>
      </c>
      <c r="E300" s="21">
        <v>1.4</v>
      </c>
      <c r="F300" s="21">
        <v>0.4</v>
      </c>
      <c r="G300" s="186">
        <v>10.6</v>
      </c>
      <c r="H300" s="186">
        <v>65.2</v>
      </c>
      <c r="I300" s="186">
        <v>14.8</v>
      </c>
      <c r="J300" s="186">
        <v>10.6</v>
      </c>
      <c r="K300" s="186">
        <v>8.1</v>
      </c>
      <c r="L300" s="21">
        <v>0.2</v>
      </c>
      <c r="M300" s="21">
        <v>2.4</v>
      </c>
      <c r="N300" s="21">
        <v>0.8</v>
      </c>
      <c r="O300" s="123">
        <v>9380000000</v>
      </c>
      <c r="P300" s="29"/>
      <c r="R300" s="29"/>
      <c r="S300" s="30"/>
    </row>
    <row r="301" spans="1:19" ht="18" customHeight="1">
      <c r="A301" s="171"/>
      <c r="B301" s="171" t="s">
        <v>431</v>
      </c>
      <c r="C301" s="27">
        <v>29.9</v>
      </c>
      <c r="D301" s="27">
        <v>7.1</v>
      </c>
      <c r="E301" s="27">
        <v>0.3</v>
      </c>
      <c r="F301" s="27">
        <v>0.5</v>
      </c>
      <c r="G301" s="187">
        <v>10.2</v>
      </c>
      <c r="H301" s="187">
        <v>54.8</v>
      </c>
      <c r="I301" s="187">
        <v>15.7</v>
      </c>
      <c r="J301" s="187">
        <v>10.6</v>
      </c>
      <c r="K301" s="187">
        <v>8.4</v>
      </c>
      <c r="L301" s="27">
        <v>0.1</v>
      </c>
      <c r="M301" s="27">
        <v>2.2</v>
      </c>
      <c r="N301" s="27">
        <v>0.8</v>
      </c>
      <c r="O301" s="125">
        <v>128000000000</v>
      </c>
      <c r="P301" s="29"/>
      <c r="R301" s="29"/>
      <c r="S301" s="30"/>
    </row>
    <row r="302" spans="1:19" ht="18" customHeight="1">
      <c r="A302" s="172"/>
      <c r="B302" s="172" t="s">
        <v>432</v>
      </c>
      <c r="C302" s="22">
        <v>29.8</v>
      </c>
      <c r="D302" s="22">
        <v>7.1</v>
      </c>
      <c r="E302" s="22">
        <v>0.4</v>
      </c>
      <c r="F302" s="22">
        <v>0.5</v>
      </c>
      <c r="G302" s="188">
        <v>9.2</v>
      </c>
      <c r="H302" s="188">
        <v>58.8</v>
      </c>
      <c r="I302" s="188">
        <v>11.5</v>
      </c>
      <c r="J302" s="188">
        <v>9.4</v>
      </c>
      <c r="K302" s="188">
        <v>6.7</v>
      </c>
      <c r="L302" s="22">
        <v>0.2</v>
      </c>
      <c r="M302" s="22">
        <v>2.3</v>
      </c>
      <c r="N302" s="22">
        <v>0.8</v>
      </c>
      <c r="O302" s="124">
        <v>3920000000</v>
      </c>
      <c r="P302" s="29"/>
      <c r="R302" s="29"/>
      <c r="S302" s="30"/>
    </row>
    <row r="303" spans="1:19" ht="18" customHeight="1">
      <c r="A303" s="170" t="s">
        <v>433</v>
      </c>
      <c r="B303" s="170" t="s">
        <v>434</v>
      </c>
      <c r="C303" s="21">
        <v>30</v>
      </c>
      <c r="D303" s="21">
        <v>7.2</v>
      </c>
      <c r="E303" s="21">
        <v>3.4</v>
      </c>
      <c r="F303" s="21">
        <v>0</v>
      </c>
      <c r="G303" s="186">
        <v>4.3</v>
      </c>
      <c r="H303" s="186">
        <v>34.6</v>
      </c>
      <c r="I303" s="186">
        <v>31.4</v>
      </c>
      <c r="J303" s="186">
        <v>3.7</v>
      </c>
      <c r="K303" s="186">
        <v>0.6</v>
      </c>
      <c r="L303" s="21">
        <v>0.1</v>
      </c>
      <c r="M303" s="21">
        <v>2.5</v>
      </c>
      <c r="N303" s="21">
        <v>0.2</v>
      </c>
      <c r="O303" s="123">
        <v>73200</v>
      </c>
      <c r="P303" s="29"/>
      <c r="R303" s="29"/>
      <c r="S303" s="30"/>
    </row>
    <row r="304" spans="1:19" ht="18" customHeight="1">
      <c r="A304" s="172"/>
      <c r="B304" s="172" t="s">
        <v>435</v>
      </c>
      <c r="C304" s="22">
        <v>30</v>
      </c>
      <c r="D304" s="22">
        <v>7.2</v>
      </c>
      <c r="E304" s="22">
        <v>3.2</v>
      </c>
      <c r="F304" s="22">
        <v>0</v>
      </c>
      <c r="G304" s="188">
        <v>4.2</v>
      </c>
      <c r="H304" s="188">
        <v>32.6</v>
      </c>
      <c r="I304" s="188">
        <v>25.8</v>
      </c>
      <c r="J304" s="188">
        <v>3.2</v>
      </c>
      <c r="K304" s="188">
        <v>0.7</v>
      </c>
      <c r="L304" s="22">
        <v>0.2</v>
      </c>
      <c r="M304" s="22">
        <v>2.3</v>
      </c>
      <c r="N304" s="22">
        <v>0.3</v>
      </c>
      <c r="O304" s="124">
        <v>127000</v>
      </c>
      <c r="P304" s="321"/>
      <c r="R304" s="321"/>
      <c r="S304" s="321"/>
    </row>
    <row r="305" spans="1:15" ht="18" customHeight="1">
      <c r="A305" s="159"/>
      <c r="B305" s="159" t="s">
        <v>436</v>
      </c>
      <c r="C305" s="35">
        <v>29.6</v>
      </c>
      <c r="D305" s="35">
        <v>7.1</v>
      </c>
      <c r="E305" s="35">
        <v>0</v>
      </c>
      <c r="F305" s="35">
        <v>2.3</v>
      </c>
      <c r="G305" s="461">
        <v>28.4</v>
      </c>
      <c r="H305" s="461">
        <v>92.8</v>
      </c>
      <c r="I305" s="461">
        <v>25.8</v>
      </c>
      <c r="J305" s="461">
        <v>12.5</v>
      </c>
      <c r="K305" s="461">
        <v>10.4</v>
      </c>
      <c r="L305" s="35">
        <v>0.1</v>
      </c>
      <c r="M305" s="35">
        <v>1.9</v>
      </c>
      <c r="N305" s="35">
        <v>1.3</v>
      </c>
      <c r="O305" s="126">
        <v>25900000000000</v>
      </c>
    </row>
    <row r="306" spans="1:15" ht="19.5" customHeight="1">
      <c r="A306" s="545" t="s">
        <v>437</v>
      </c>
      <c r="B306" s="547"/>
      <c r="C306" s="37">
        <f>AVERAGE(C3:C39,C46:C77,C83:C114,C117:C152,C154:C190,C197:C228,C238:C277,C278:C305)</f>
        <v>29.645255474452576</v>
      </c>
      <c r="D306" s="37">
        <f>AVERAGE(D3:D39,D46:D77,D83:D114,D117:D152,D154:D190,D197:D228,D238:D277,D278:D305)</f>
        <v>7.25547445255475</v>
      </c>
      <c r="E306" s="37">
        <f>AVERAGE(E3:E39,E46:E77,E83:E114,E117:E152,E154:E190,E197:E228,E238:E277,E278:E305)</f>
        <v>1.5824817518248173</v>
      </c>
      <c r="F306" s="37">
        <f>AVERAGE(F3:F39,F46:F77,F83:F114,F117:F152,F154:F190,F197:F228,F238:F277,F278:F305)</f>
        <v>0.5456204379562043</v>
      </c>
      <c r="G306" s="194">
        <v>12.4</v>
      </c>
      <c r="H306" s="194">
        <f>AVERAGE(H3:H39,H46:H77,H83:H114,H117:H152,H154:H190,H197:H228,H238:H277,H278:H305)</f>
        <v>63.56459854014594</v>
      </c>
      <c r="I306" s="194">
        <v>23.1</v>
      </c>
      <c r="J306" s="194">
        <v>8.3</v>
      </c>
      <c r="K306" s="194">
        <f>AVERAGE(K3:K39,K46:K77,K83:K114,K117:K152,K154:K190,K197:K228,K238:K277,K278:K305)</f>
        <v>5.632234432234433</v>
      </c>
      <c r="L306" s="194">
        <f>AVERAGE(L3:L39,L46:L77,L83:L114,L117:L152,L154:L190,L197:L228,L238:L277,L278:L305)</f>
        <v>0.17335766423357704</v>
      </c>
      <c r="M306" s="37">
        <f>AVERAGE(M3:M39,M46:M77,M83:M114,M117:M152,M154:M190,M197:M228,M238:M277,M278:M305)</f>
        <v>1.9372262773722635</v>
      </c>
      <c r="N306" s="37">
        <v>1</v>
      </c>
      <c r="O306" s="127">
        <v>93100000000000000</v>
      </c>
    </row>
    <row r="307" spans="1:20" s="331" customFormat="1" ht="15" customHeight="1">
      <c r="A307" s="324" t="s">
        <v>438</v>
      </c>
      <c r="B307" s="323"/>
      <c r="C307" s="325"/>
      <c r="D307" s="325"/>
      <c r="E307" s="325"/>
      <c r="F307" s="325"/>
      <c r="G307" s="326"/>
      <c r="H307" s="326"/>
      <c r="I307" s="326"/>
      <c r="J307" s="326"/>
      <c r="K307" s="327"/>
      <c r="L307" s="327"/>
      <c r="M307" s="328"/>
      <c r="N307" s="328"/>
      <c r="O307" s="328"/>
      <c r="P307" s="329"/>
      <c r="Q307" s="329"/>
      <c r="R307" s="329"/>
      <c r="S307" s="329"/>
      <c r="T307" s="330"/>
    </row>
    <row r="308" spans="1:20" s="331" customFormat="1" ht="15" customHeight="1">
      <c r="A308" s="479" t="s">
        <v>950</v>
      </c>
      <c r="B308" s="332"/>
      <c r="C308" s="333"/>
      <c r="D308" s="333"/>
      <c r="E308" s="333"/>
      <c r="F308" s="333"/>
      <c r="G308" s="334"/>
      <c r="H308" s="334"/>
      <c r="I308" s="334"/>
      <c r="J308" s="335"/>
      <c r="K308" s="334"/>
      <c r="L308" s="335"/>
      <c r="M308" s="334"/>
      <c r="N308" s="335"/>
      <c r="O308" s="334"/>
      <c r="P308" s="329"/>
      <c r="Q308" s="329"/>
      <c r="R308" s="329"/>
      <c r="S308" s="329"/>
      <c r="T308" s="330"/>
    </row>
    <row r="309" spans="1:20" s="331" customFormat="1" ht="15" customHeight="1">
      <c r="A309" s="336" t="s">
        <v>777</v>
      </c>
      <c r="C309" s="329"/>
      <c r="D309" s="329"/>
      <c r="E309" s="329"/>
      <c r="F309" s="329"/>
      <c r="G309" s="337"/>
      <c r="H309" s="338"/>
      <c r="I309" s="339"/>
      <c r="J309" s="340"/>
      <c r="K309" s="337"/>
      <c r="L309" s="338"/>
      <c r="M309" s="341"/>
      <c r="N309" s="342"/>
      <c r="O309" s="337"/>
      <c r="P309" s="329"/>
      <c r="Q309" s="329"/>
      <c r="R309" s="329"/>
      <c r="S309" s="329"/>
      <c r="T309" s="330"/>
    </row>
    <row r="310" spans="1:20" s="331" customFormat="1" ht="15" customHeight="1">
      <c r="A310" s="336" t="s">
        <v>778</v>
      </c>
      <c r="C310" s="329"/>
      <c r="D310" s="329"/>
      <c r="E310" s="329"/>
      <c r="F310" s="329"/>
      <c r="G310" s="337"/>
      <c r="H310" s="338"/>
      <c r="I310" s="339"/>
      <c r="J310" s="340"/>
      <c r="K310" s="337"/>
      <c r="L310" s="338"/>
      <c r="M310" s="341"/>
      <c r="N310" s="342"/>
      <c r="O310" s="337"/>
      <c r="P310" s="329"/>
      <c r="Q310" s="329"/>
      <c r="R310" s="329"/>
      <c r="S310" s="329"/>
      <c r="T310" s="330"/>
    </row>
    <row r="311" spans="1:20" s="331" customFormat="1" ht="15" customHeight="1">
      <c r="A311" s="336" t="s">
        <v>779</v>
      </c>
      <c r="C311" s="329"/>
      <c r="D311" s="329"/>
      <c r="E311" s="329"/>
      <c r="F311" s="329"/>
      <c r="G311" s="337"/>
      <c r="H311" s="338"/>
      <c r="I311" s="339"/>
      <c r="J311" s="340"/>
      <c r="K311" s="337"/>
      <c r="L311" s="338"/>
      <c r="M311" s="341"/>
      <c r="N311" s="342"/>
      <c r="O311" s="337"/>
      <c r="P311" s="329"/>
      <c r="Q311" s="329"/>
      <c r="R311" s="329"/>
      <c r="S311" s="329"/>
      <c r="T311" s="330"/>
    </row>
    <row r="312" spans="1:20" s="331" customFormat="1" ht="15" customHeight="1">
      <c r="A312" s="336" t="s">
        <v>780</v>
      </c>
      <c r="C312" s="329"/>
      <c r="D312" s="329"/>
      <c r="E312" s="329"/>
      <c r="F312" s="329"/>
      <c r="G312" s="337"/>
      <c r="H312" s="338"/>
      <c r="I312" s="339"/>
      <c r="J312" s="340"/>
      <c r="K312" s="337"/>
      <c r="L312" s="338"/>
      <c r="M312" s="341"/>
      <c r="N312" s="342"/>
      <c r="O312" s="337"/>
      <c r="P312" s="329"/>
      <c r="Q312" s="329"/>
      <c r="R312" s="329"/>
      <c r="S312" s="329"/>
      <c r="T312" s="330"/>
    </row>
    <row r="313" spans="1:20" s="331" customFormat="1" ht="15" customHeight="1">
      <c r="A313" s="336" t="s">
        <v>781</v>
      </c>
      <c r="B313" s="343"/>
      <c r="C313" s="344"/>
      <c r="D313" s="344"/>
      <c r="E313" s="329"/>
      <c r="F313" s="329"/>
      <c r="G313" s="337"/>
      <c r="H313" s="338"/>
      <c r="I313" s="339"/>
      <c r="J313" s="340"/>
      <c r="K313" s="337"/>
      <c r="L313" s="338"/>
      <c r="M313" s="341"/>
      <c r="N313" s="342"/>
      <c r="O313" s="337"/>
      <c r="P313" s="329"/>
      <c r="Q313" s="329"/>
      <c r="R313" s="329"/>
      <c r="S313" s="329"/>
      <c r="T313" s="330"/>
    </row>
    <row r="314" spans="1:20" s="331" customFormat="1" ht="15" customHeight="1">
      <c r="A314" s="336" t="s">
        <v>782</v>
      </c>
      <c r="C314" s="329"/>
      <c r="D314" s="329"/>
      <c r="E314" s="329"/>
      <c r="F314" s="329"/>
      <c r="G314" s="337"/>
      <c r="H314" s="338"/>
      <c r="I314" s="339"/>
      <c r="J314" s="340"/>
      <c r="K314" s="337"/>
      <c r="L314" s="338"/>
      <c r="M314" s="341"/>
      <c r="N314" s="342"/>
      <c r="O314" s="337"/>
      <c r="P314" s="329"/>
      <c r="Q314" s="329"/>
      <c r="R314" s="329"/>
      <c r="S314" s="329"/>
      <c r="T314" s="330"/>
    </row>
    <row r="315" spans="1:20" s="331" customFormat="1" ht="15" customHeight="1">
      <c r="A315" s="336" t="s">
        <v>783</v>
      </c>
      <c r="C315" s="329"/>
      <c r="D315" s="329"/>
      <c r="E315" s="329"/>
      <c r="F315" s="329"/>
      <c r="G315" s="337"/>
      <c r="H315" s="338"/>
      <c r="I315" s="339"/>
      <c r="J315" s="340"/>
      <c r="K315" s="337"/>
      <c r="L315" s="338"/>
      <c r="M315" s="341"/>
      <c r="N315" s="342"/>
      <c r="O315" s="337"/>
      <c r="P315" s="329"/>
      <c r="Q315" s="329"/>
      <c r="R315" s="329"/>
      <c r="S315" s="329"/>
      <c r="T315" s="330"/>
    </row>
    <row r="316" spans="1:20" s="331" customFormat="1" ht="15" customHeight="1">
      <c r="A316" s="336" t="s">
        <v>784</v>
      </c>
      <c r="C316" s="329"/>
      <c r="D316" s="329"/>
      <c r="E316" s="329"/>
      <c r="F316" s="329"/>
      <c r="G316" s="337"/>
      <c r="H316" s="338"/>
      <c r="I316" s="339"/>
      <c r="J316" s="340"/>
      <c r="K316" s="337"/>
      <c r="L316" s="338"/>
      <c r="M316" s="341"/>
      <c r="N316" s="342"/>
      <c r="O316" s="337"/>
      <c r="P316" s="329"/>
      <c r="Q316" s="329"/>
      <c r="R316" s="329"/>
      <c r="S316" s="329"/>
      <c r="T316" s="330"/>
    </row>
    <row r="317" spans="1:20" s="331" customFormat="1" ht="15" customHeight="1">
      <c r="A317" s="336" t="s">
        <v>843</v>
      </c>
      <c r="B317" s="343"/>
      <c r="C317" s="344"/>
      <c r="D317" s="344"/>
      <c r="E317" s="344"/>
      <c r="F317" s="344"/>
      <c r="G317" s="337"/>
      <c r="H317" s="338"/>
      <c r="I317" s="339"/>
      <c r="J317" s="340"/>
      <c r="K317" s="337"/>
      <c r="L317" s="338"/>
      <c r="M317" s="341"/>
      <c r="N317" s="342"/>
      <c r="O317" s="337"/>
      <c r="P317" s="329"/>
      <c r="Q317" s="329"/>
      <c r="R317" s="329"/>
      <c r="S317" s="329"/>
      <c r="T317" s="330"/>
    </row>
    <row r="318" spans="1:20" s="331" customFormat="1" ht="15" customHeight="1">
      <c r="A318" s="336" t="s">
        <v>785</v>
      </c>
      <c r="B318" s="343"/>
      <c r="C318" s="344"/>
      <c r="D318" s="344"/>
      <c r="E318" s="344"/>
      <c r="F318" s="344"/>
      <c r="G318" s="337"/>
      <c r="H318" s="338"/>
      <c r="I318" s="339"/>
      <c r="J318" s="340"/>
      <c r="K318" s="337"/>
      <c r="L318" s="338"/>
      <c r="M318" s="341"/>
      <c r="N318" s="342"/>
      <c r="O318" s="337"/>
      <c r="P318" s="329"/>
      <c r="Q318" s="329"/>
      <c r="R318" s="329"/>
      <c r="S318" s="329"/>
      <c r="T318" s="330"/>
    </row>
    <row r="319" spans="1:20" s="331" customFormat="1" ht="15" customHeight="1">
      <c r="A319" s="336" t="s">
        <v>786</v>
      </c>
      <c r="B319" s="343"/>
      <c r="C319" s="344"/>
      <c r="D319" s="344"/>
      <c r="E319" s="344"/>
      <c r="F319" s="344"/>
      <c r="G319" s="337"/>
      <c r="H319" s="338"/>
      <c r="I319" s="339"/>
      <c r="J319" s="340"/>
      <c r="K319" s="337"/>
      <c r="L319" s="338"/>
      <c r="M319" s="341"/>
      <c r="N319" s="342"/>
      <c r="O319" s="337"/>
      <c r="P319" s="329"/>
      <c r="Q319" s="329"/>
      <c r="R319" s="329"/>
      <c r="S319" s="329"/>
      <c r="T319" s="330"/>
    </row>
    <row r="320" spans="1:20" s="331" customFormat="1" ht="15" customHeight="1">
      <c r="A320" s="336" t="s">
        <v>845</v>
      </c>
      <c r="C320" s="329"/>
      <c r="D320" s="329"/>
      <c r="E320" s="329"/>
      <c r="F320" s="329"/>
      <c r="G320" s="337"/>
      <c r="H320" s="338"/>
      <c r="I320" s="339"/>
      <c r="J320" s="340"/>
      <c r="K320" s="337"/>
      <c r="L320" s="338"/>
      <c r="M320" s="341"/>
      <c r="N320" s="342"/>
      <c r="O320" s="337"/>
      <c r="P320" s="329"/>
      <c r="Q320" s="329"/>
      <c r="R320" s="329"/>
      <c r="S320" s="329"/>
      <c r="T320" s="330"/>
    </row>
    <row r="321" spans="1:20" s="331" customFormat="1" ht="15" customHeight="1">
      <c r="A321" s="336" t="s">
        <v>844</v>
      </c>
      <c r="C321" s="329"/>
      <c r="D321" s="329"/>
      <c r="E321" s="329"/>
      <c r="F321" s="329"/>
      <c r="G321" s="337"/>
      <c r="H321" s="338"/>
      <c r="I321" s="339"/>
      <c r="J321" s="340"/>
      <c r="K321" s="337"/>
      <c r="L321" s="338"/>
      <c r="M321" s="341"/>
      <c r="N321" s="342"/>
      <c r="O321" s="337"/>
      <c r="P321" s="329"/>
      <c r="Q321" s="329"/>
      <c r="R321" s="329"/>
      <c r="S321" s="329"/>
      <c r="T321" s="330"/>
    </row>
    <row r="322" ht="19.5" customHeight="1">
      <c r="T322" s="34"/>
    </row>
    <row r="323" ht="19.5" customHeight="1">
      <c r="T323" s="34"/>
    </row>
    <row r="324" ht="19.5" customHeight="1">
      <c r="T324" s="34"/>
    </row>
    <row r="325" ht="19.5" customHeight="1">
      <c r="T325" s="34"/>
    </row>
    <row r="326" ht="19.5" customHeight="1">
      <c r="T326" s="34"/>
    </row>
    <row r="327" ht="19.5" customHeight="1">
      <c r="T327" s="34"/>
    </row>
    <row r="328" ht="19.5" customHeight="1">
      <c r="T328" s="34"/>
    </row>
    <row r="329" ht="19.5" customHeight="1">
      <c r="T329" s="34"/>
    </row>
    <row r="330" ht="19.5" customHeight="1">
      <c r="T330" s="34"/>
    </row>
    <row r="331" ht="19.5" customHeight="1">
      <c r="T331" s="34"/>
    </row>
    <row r="332" ht="19.5" customHeight="1">
      <c r="T332" s="36"/>
    </row>
    <row r="335" spans="1:19" s="38" customFormat="1" ht="19.5" customHeight="1">
      <c r="A335" s="132"/>
      <c r="B335" s="9"/>
      <c r="C335" s="13"/>
      <c r="D335" s="13"/>
      <c r="E335" s="13"/>
      <c r="F335" s="13"/>
      <c r="G335" s="316"/>
      <c r="H335" s="317"/>
      <c r="I335" s="314"/>
      <c r="J335" s="318"/>
      <c r="K335" s="316"/>
      <c r="L335" s="317"/>
      <c r="M335" s="315"/>
      <c r="N335" s="319"/>
      <c r="O335" s="316"/>
      <c r="P335" s="40"/>
      <c r="Q335" s="39"/>
      <c r="R335" s="39"/>
      <c r="S335" s="41"/>
    </row>
    <row r="336" spans="1:20" s="322" customFormat="1" ht="19.5" customHeight="1">
      <c r="A336" s="132"/>
      <c r="B336" s="9"/>
      <c r="C336" s="13"/>
      <c r="D336" s="13"/>
      <c r="E336" s="13"/>
      <c r="F336" s="13"/>
      <c r="G336" s="316"/>
      <c r="H336" s="317"/>
      <c r="I336" s="314"/>
      <c r="J336" s="318"/>
      <c r="K336" s="316"/>
      <c r="L336" s="317"/>
      <c r="M336" s="315"/>
      <c r="N336" s="319"/>
      <c r="O336" s="316"/>
      <c r="P336" s="320"/>
      <c r="Q336" s="320"/>
      <c r="R336" s="320"/>
      <c r="S336" s="320"/>
      <c r="T336" s="321"/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</dc:creator>
  <cp:keywords/>
  <dc:description/>
  <cp:lastModifiedBy>DTK Computer</cp:lastModifiedBy>
  <cp:lastPrinted>2015-05-25T04:26:12Z</cp:lastPrinted>
  <dcterms:created xsi:type="dcterms:W3CDTF">2005-01-20T03:57:57Z</dcterms:created>
  <dcterms:modified xsi:type="dcterms:W3CDTF">2015-10-26T09:02:06Z</dcterms:modified>
  <cp:category/>
  <cp:version/>
  <cp:contentType/>
  <cp:contentStatus/>
</cp:coreProperties>
</file>