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25" windowWidth="13095" windowHeight="8475" tabRatio="885" firstSheet="15" activeTab="22"/>
  </bookViews>
  <sheets>
    <sheet name="(77)_ด้าน" sheetId="1" r:id="rId1"/>
    <sheet name="(79)_รถใหม่จดทะเบียน31-12-51" sheetId="2" r:id="rId2"/>
    <sheet name="(81)_สถิติรถใหม่จดทะเบียน" sheetId="3" r:id="rId3"/>
    <sheet name="(82)_องค์การขนส่งมวลชน" sheetId="4" r:id="rId4"/>
    <sheet name="(83-84)_การเดินรถ" sheetId="5" r:id="rId5"/>
    <sheet name="(85)_จ.น.รถใช้+รายได้ ทางด่วน" sheetId="6" r:id="rId6"/>
    <sheet name="(87)_ทางด่วน (1)" sheetId="7" r:id="rId7"/>
    <sheet name="(88-89)_ทางด่วน (2)" sheetId="8" r:id="rId8"/>
    <sheet name="(90)ทางด่วน (3)" sheetId="9" r:id="rId9"/>
    <sheet name="(91)ทางด่วน (4)" sheetId="10" r:id="rId10"/>
    <sheet name="(92)ทางด่วน (5)" sheetId="11" r:id="rId11"/>
    <sheet name="(93)_รถไฟ1" sheetId="12" r:id="rId12"/>
    <sheet name="(94)_สัญญาณไฟ " sheetId="13" r:id="rId13"/>
    <sheet name="(95a)_อุบัติเหตุจราจรทางบก" sheetId="14" r:id="rId14"/>
    <sheet name="(96)_อุบัติเหตุตามยานพาหนะ" sheetId="15" r:id="rId15"/>
    <sheet name="(97)_อุบัติเหตุทางบก" sheetId="16" r:id="rId16"/>
    <sheet name="(101-102)_เวลาเร่งด่วน" sheetId="17" r:id="rId17"/>
    <sheet name="(103a)_บิทีเอส (2)" sheetId="18" r:id="rId18"/>
    <sheet name="(104)_บีทีเอส(2)" sheetId="19" r:id="rId19"/>
    <sheet name="(106a)_รถไฟฟ้ามหานคร" sheetId="20" r:id="rId20"/>
    <sheet name="(107)_รถไฟฟ้ามหานคร(2)" sheetId="21" r:id="rId21"/>
    <sheet name="จักรยาน กทม." sheetId="22" r:id="rId22"/>
    <sheet name="จุดปรับปรุงเชิงสะพาน" sheetId="23" r:id="rId23"/>
  </sheets>
  <definedNames>
    <definedName name="HTML_CodePage" hidden="1">874</definedName>
    <definedName name="HTML_Control" localSheetId="16" hidden="1">{"'ผู้ป่วยนอก-ในตามกลุ่มงาน'!$A$35:$S$59","'เอดส์'!$A$19:$N$33"}</definedName>
    <definedName name="HTML_Control" localSheetId="17" hidden="1">{"'ผู้ป่วยนอก-ในตามกลุ่มงาน'!$A$35:$S$59","'เอดส์'!$A$19:$N$33"}</definedName>
    <definedName name="HTML_Control" localSheetId="18" hidden="1">{"'ผู้ป่วยนอก-ในตามกลุ่มงาน'!$A$35:$S$59","'เอดส์'!$A$19:$N$33"}</definedName>
    <definedName name="HTML_Control" localSheetId="1" hidden="1">{"'ผู้ป่วยนอก-ในตามกลุ่มงาน'!$A$35:$S$59","'เอดส์'!$A$19:$N$33"}</definedName>
    <definedName name="HTML_Control" localSheetId="6" hidden="1">{"'ผู้ป่วยนอก-ในตามกลุ่มงาน'!$A$35:$S$59","'เอดส์'!$A$19:$N$33"}</definedName>
    <definedName name="HTML_Control" localSheetId="7" hidden="1">{"'ผู้ป่วยนอก-ในตามกลุ่มงาน'!$A$35:$S$59","'เอดส์'!$A$19:$N$33"}</definedName>
    <definedName name="HTML_Control" localSheetId="8" hidden="1">{"'ผู้ป่วยนอก-ในตามกลุ่มงาน'!$A$35:$S$59","'เอดส์'!$A$19:$N$33"}</definedName>
    <definedName name="HTML_Control" localSheetId="9" hidden="1">{"'ผู้ป่วยนอก-ในตามกลุ่มงาน'!$A$35:$S$59","'เอดส์'!$A$19:$N$33"}</definedName>
    <definedName name="HTML_Control" localSheetId="10" hidden="1">{"'ผู้ป่วยนอก-ในตามกลุ่มงาน'!$A$35:$S$59","'เอดส์'!$A$19:$N$33"}</definedName>
    <definedName name="HTML_Control" localSheetId="11" hidden="1">{"'ผู้ป่วยนอก-ในตามกลุ่มงาน'!$A$35:$S$59","'เอดส์'!$A$19:$N$33"}</definedName>
    <definedName name="HTML_Control" localSheetId="14" hidden="1">{"'ผู้ป่วยนอก-ในตามกลุ่มงาน'!$A$35:$S$59","'เอดส์'!$A$19:$N$33"}</definedName>
    <definedName name="HTML_Control" localSheetId="15" hidden="1">{"'ผู้ป่วยนอก-ในตามกลุ่มงาน'!$A$35:$S$59","'เอดส์'!$A$19:$N$33"}</definedName>
    <definedName name="HTML_Control" localSheetId="22" hidden="1">{"'ความหนาแน่นกทม.-ประเทศ'!$A$1:$L$20"}</definedName>
    <definedName name="HTML_Control" hidden="1">{"'ผู้ป่วยนอก-ในตามกลุ่มงาน'!$A$35:$S$59","'เอดส์'!$A$19:$N$33"}</definedName>
    <definedName name="HTML_Description" hidden="1">""</definedName>
    <definedName name="HTML_Email" hidden="1">""</definedName>
    <definedName name="HTML_Header" localSheetId="22" hidden="1">"ความหนาแน่นกทม.-ประเทศ"</definedName>
    <definedName name="HTML_Header" hidden="1">""</definedName>
    <definedName name="HTML_LastUpdate" localSheetId="22" hidden="1">"1/9/2003"</definedName>
    <definedName name="HTML_LastUpdate" hidden="1">"30/7/03"</definedName>
    <definedName name="HTML_LineAfter" hidden="1">FALSE</definedName>
    <definedName name="HTML_LineBefore" hidden="1">FALSE</definedName>
    <definedName name="HTML_Name" localSheetId="22" hidden="1">"BMA"</definedName>
    <definedName name="HTML_Name" hidden="1">"Tak"</definedName>
    <definedName name="HTML_OBDlg2" hidden="1">TRUE</definedName>
    <definedName name="HTML_OBDlg4" hidden="1">TRUE</definedName>
    <definedName name="HTML_OS" hidden="1">0</definedName>
    <definedName name="HTML_PathFile" localSheetId="22" hidden="1">"D:\STAT\WEB46\ADMIN\คนน.ไทย-กทม..htm"</definedName>
    <definedName name="HTML_PathFile" hidden="1">"D:\WEB46-2\ทรัพยากรมนุษย์\เอดส์2.htm"</definedName>
    <definedName name="HTML_Title" localSheetId="22" hidden="1">""</definedName>
    <definedName name="HTML_Title" hidden="1">"3 Human"</definedName>
    <definedName name="normal" localSheetId="17">#REF!</definedName>
    <definedName name="normal" localSheetId="18">#REF!</definedName>
    <definedName name="normal" localSheetId="6">#REF!</definedName>
    <definedName name="normal" localSheetId="7">#REF!</definedName>
    <definedName name="normal" localSheetId="8">#REF!</definedName>
    <definedName name="normal" localSheetId="9">#REF!</definedName>
    <definedName name="normal" localSheetId="10">#REF!</definedName>
    <definedName name="normal" localSheetId="11">#REF!</definedName>
    <definedName name="normal">'(83-84)_การเดินรถ'!$A:$XFD</definedName>
    <definedName name="_xlnm.Print_Area" localSheetId="19">'(106a)_รถไฟฟ้ามหานคร'!$A$1:$D$18</definedName>
    <definedName name="_xlnm.Print_Area" localSheetId="20">'(107)_รถไฟฟ้ามหานคร(2)'!$A$2:$N$25</definedName>
    <definedName name="_xlnm.Print_Area" localSheetId="0">'(77)_ด้าน'!$A$1:$J$18</definedName>
    <definedName name="_xlnm.Print_Area" localSheetId="3">'(82)_องค์การขนส่งมวลชน'!$A$1:$I$28</definedName>
    <definedName name="_xlnm.Print_Area" localSheetId="4">'(83-84)_การเดินรถ'!$A$1:$E$56</definedName>
    <definedName name="_xlnm.Print_Area" localSheetId="7">'(88-89)_ทางด่วน (2)'!$A$1:$K$41</definedName>
    <definedName name="_xlnm.Print_Area" localSheetId="8">'(90)ทางด่วน (3)'!$A$1:$K$18</definedName>
    <definedName name="_xlnm.Print_Area" localSheetId="9">'(91)ทางด่วน (4)'!$A$1:$K$21</definedName>
    <definedName name="_xlnm.Print_Area" localSheetId="10">'(92)ทางด่วน (5)'!$A$1:$K$16</definedName>
    <definedName name="_xlnm.Print_Area" localSheetId="14">'(96)_อุบัติเหตุตามยานพาหนะ'!$A$1:$P$21</definedName>
  </definedNames>
  <calcPr fullCalcOnLoad="1"/>
</workbook>
</file>

<file path=xl/sharedStrings.xml><?xml version="1.0" encoding="utf-8"?>
<sst xmlns="http://schemas.openxmlformats.org/spreadsheetml/2006/main" count="1305" uniqueCount="767">
  <si>
    <t>จำนวนรถและเส้นทางขององค์การขนส่งมวลชนกรุงเทพ</t>
  </si>
  <si>
    <t>ประเภทรถ</t>
  </si>
  <si>
    <t>จำนวนเส้นทาง (สาย)</t>
  </si>
  <si>
    <t>จำนวนรถ (คัน)</t>
  </si>
  <si>
    <t>ขสมก.</t>
  </si>
  <si>
    <t xml:space="preserve">      รถร่วม</t>
  </si>
  <si>
    <t xml:space="preserve">          รวม</t>
  </si>
  <si>
    <t xml:space="preserve"> 1. รถโดยสารธรรมดา</t>
  </si>
  <si>
    <t xml:space="preserve"> </t>
  </si>
  <si>
    <t xml:space="preserve">     1.1 ครีม-แดง</t>
  </si>
  <si>
    <t xml:space="preserve">     1.2 รถร่วมวิ่งรวมกับองค์การฯ</t>
  </si>
  <si>
    <t xml:space="preserve">     1.4 รถสีขาววิ่งผสมกับรถแดง</t>
  </si>
  <si>
    <t xml:space="preserve"> 2. รถเมล์เล็ก</t>
  </si>
  <si>
    <t xml:space="preserve">     2.1 รถวิ่งในซอย</t>
  </si>
  <si>
    <t xml:space="preserve">     2.2 รถมินิบัส</t>
  </si>
  <si>
    <t xml:space="preserve">     2.3 รถตู้โดยสาร</t>
  </si>
  <si>
    <t xml:space="preserve"> 3. รถโดยสารปรับอากาศ</t>
  </si>
  <si>
    <t xml:space="preserve">      3.1 วิ่งในเส้นทางรถปรับอากาศ</t>
  </si>
  <si>
    <t xml:space="preserve">      3.2 วิ่งในเส้นทางรถธรรมดาขององค์การฯ</t>
  </si>
  <si>
    <t xml:space="preserve">      3.3 วิ่งในเส้นทางรถธรรมดาของรถร่วม</t>
  </si>
  <si>
    <t>รวมทั้งสิ้น</t>
  </si>
  <si>
    <t xml:space="preserve">แหล่งข้อมูล </t>
  </si>
  <si>
    <t xml:space="preserve">        รายการ</t>
  </si>
  <si>
    <t>จำนวน</t>
  </si>
  <si>
    <t>-</t>
  </si>
  <si>
    <t>รายการ</t>
  </si>
  <si>
    <t>1. ทางพิเศษเฉลิมมหานคร (ทางด่วนขั้นที่ 1)</t>
  </si>
  <si>
    <t xml:space="preserve">  ปีงบประมาณ</t>
  </si>
  <si>
    <t xml:space="preserve">                       จำนวนเงิน (บาท)</t>
  </si>
  <si>
    <t>2. ทางพิเศษศรีรัช (ทางด่วนขั้นที่ 2)</t>
  </si>
  <si>
    <t>3. ทางพิเศษฉลองรัช (ทางด่วนสายรามอินทรา - อาจณรงค์)</t>
  </si>
  <si>
    <t>4. ทางพิเศษบูรพาวิถี (ทางด่วนสายบางนา - ชลบุรี)</t>
  </si>
  <si>
    <t>5. ทางพิเศษอุดรรัถยา (ทางด่วนสายบางปะอิน - ปากเกร็ด)</t>
  </si>
  <si>
    <t>หน่วย : เที่ยว</t>
  </si>
  <si>
    <t xml:space="preserve"> ด่านเก็บเงินค่าผ่านทาง</t>
  </si>
  <si>
    <t xml:space="preserve">           รวม</t>
  </si>
  <si>
    <t>1. รถชำระค่าผ่านทาง</t>
  </si>
  <si>
    <t>2. รถไม่ชำระค่าผ่านทาง</t>
  </si>
  <si>
    <t xml:space="preserve">         (1+2)</t>
  </si>
  <si>
    <t>มากกว่า 10 ล้อ</t>
  </si>
  <si>
    <t>รวม</t>
  </si>
  <si>
    <t>รวมสายดินแดง-ท่าเรือ</t>
  </si>
  <si>
    <t>ดินแดง 1</t>
  </si>
  <si>
    <t>ดินแดง</t>
  </si>
  <si>
    <t>เพชรบุรี</t>
  </si>
  <si>
    <t>สุขุมวิท</t>
  </si>
  <si>
    <t>พระรามสี่ 1</t>
  </si>
  <si>
    <t>พระรามสี่ 2</t>
  </si>
  <si>
    <t>เลียบแม่น้ำ</t>
  </si>
  <si>
    <t>ท่าเรือ 1</t>
  </si>
  <si>
    <t>รวมสายบางนา-ท่าเรือ</t>
  </si>
  <si>
    <t>บางนา</t>
  </si>
  <si>
    <t>สุขุมวิท 62</t>
  </si>
  <si>
    <t>อาจณรงค์</t>
  </si>
  <si>
    <t>ท่าเรือ 2</t>
  </si>
  <si>
    <t>รวมสายดาวคะนอง-ท่าเรือ</t>
  </si>
  <si>
    <t>ดาวคะนอง</t>
  </si>
  <si>
    <t>สุขสวัสดิ์</t>
  </si>
  <si>
    <t>สาธุประดิษฐ์ 1</t>
  </si>
  <si>
    <t>สาธุประดิษฐ์ 2</t>
  </si>
  <si>
    <t xml:space="preserve">  ด่านเก็บเงินค่าผ่านทาง</t>
  </si>
  <si>
    <t>(1+2)</t>
  </si>
  <si>
    <t xml:space="preserve">  รวม</t>
  </si>
  <si>
    <t>ประชาชื่น 1</t>
  </si>
  <si>
    <t>ประชาชื่น 2</t>
  </si>
  <si>
    <t>รัชดาภิเษก</t>
  </si>
  <si>
    <t>บางซื่อ</t>
  </si>
  <si>
    <t>ย่านพหลโยธิน</t>
  </si>
  <si>
    <t>คลองประปา 1</t>
  </si>
  <si>
    <t>คลองประปา 2</t>
  </si>
  <si>
    <t>ยมราช</t>
  </si>
  <si>
    <t>อุรุพงษ์</t>
  </si>
  <si>
    <t>หัวลำโพง</t>
  </si>
  <si>
    <t>สะพานสว่าง</t>
  </si>
  <si>
    <t>สุรวงศ์</t>
  </si>
  <si>
    <t>สาทร</t>
  </si>
  <si>
    <t>จันทน์</t>
  </si>
  <si>
    <t>พระราม 3</t>
  </si>
  <si>
    <t>อโศก 4</t>
  </si>
  <si>
    <t>รถยกเว้น</t>
  </si>
  <si>
    <t>พลการ</t>
  </si>
  <si>
    <t>พหลโยธิน 1</t>
  </si>
  <si>
    <t>พหลโยธิน 2</t>
  </si>
  <si>
    <t>อโศก 1</t>
  </si>
  <si>
    <t>อโศก 2</t>
  </si>
  <si>
    <t>อโศก 3</t>
  </si>
  <si>
    <t>รามคำแหง</t>
  </si>
  <si>
    <t>ศรีนครินทร์</t>
  </si>
  <si>
    <t>พระราม 9</t>
  </si>
  <si>
    <t xml:space="preserve">        รวม</t>
  </si>
  <si>
    <t xml:space="preserve">      (1+2)</t>
  </si>
  <si>
    <t>รามอินทรา</t>
  </si>
  <si>
    <t>โยธินพัฒนา</t>
  </si>
  <si>
    <t>ลาดพร้าว</t>
  </si>
  <si>
    <t>ประชาอุทิศ</t>
  </si>
  <si>
    <t>พระโขนง</t>
  </si>
  <si>
    <t>พัฒนาการ 1</t>
  </si>
  <si>
    <t>พัฒนาการ 2</t>
  </si>
  <si>
    <t>บางแก้ว</t>
  </si>
  <si>
    <t>บางพลี 1</t>
  </si>
  <si>
    <t>บางพลี 2</t>
  </si>
  <si>
    <t>เมืองใหม่บางพลี</t>
  </si>
  <si>
    <t>บางเสาธง</t>
  </si>
  <si>
    <t>บางบ่อ</t>
  </si>
  <si>
    <t>บางพลีน้อย</t>
  </si>
  <si>
    <t>บางสมัคร</t>
  </si>
  <si>
    <t>บางวัว</t>
  </si>
  <si>
    <t>บางปะกง 1</t>
  </si>
  <si>
    <t>บางปะกง 2</t>
  </si>
  <si>
    <t>ชลบุรี</t>
  </si>
  <si>
    <t>เมืองทอง (ขาเข้า)</t>
  </si>
  <si>
    <t>เมืองทอง (ขาออก)</t>
  </si>
  <si>
    <t>ศรีสมาน (ขาเข้า)</t>
  </si>
  <si>
    <t>ศรีสมาน (ขาออก)</t>
  </si>
  <si>
    <t>บางพูน (ขาเข้า)</t>
  </si>
  <si>
    <t>บางพูน (ขาออก)</t>
  </si>
  <si>
    <t>เชียงราก (ขาเข้า)</t>
  </si>
  <si>
    <t>เชียงราก (ขาออก)</t>
  </si>
  <si>
    <t>บางปะอิน (ขาเข้า)</t>
  </si>
  <si>
    <t>บางปะอิน (ขาออก)</t>
  </si>
  <si>
    <t>จำแนกตามประเภทสัญญาณไฟจราจรและเขต  เรียงตามจำนวนสัญญาณไฟจราจรรวม</t>
  </si>
  <si>
    <t>ลำดับที่</t>
  </si>
  <si>
    <t>ทางแยก</t>
  </si>
  <si>
    <t>(ทางแยก)</t>
  </si>
  <si>
    <t>(แห่ง)</t>
  </si>
  <si>
    <t>(จุด)</t>
  </si>
  <si>
    <t>ดุสิต</t>
  </si>
  <si>
    <t>พระนคร</t>
  </si>
  <si>
    <t>ราชเทวี</t>
  </si>
  <si>
    <t>ห้วยขวาง</t>
  </si>
  <si>
    <t>ปทุมวัน</t>
  </si>
  <si>
    <t>ประเวศ</t>
  </si>
  <si>
    <t>จตุจักร</t>
  </si>
  <si>
    <t>วัฒนา</t>
  </si>
  <si>
    <t>หนองจอก</t>
  </si>
  <si>
    <t>พญาไท</t>
  </si>
  <si>
    <t>สวนหลวง</t>
  </si>
  <si>
    <t>บางรัก</t>
  </si>
  <si>
    <t>ทุ่งครุ</t>
  </si>
  <si>
    <t>ยานนาวา</t>
  </si>
  <si>
    <t>คลองสาน</t>
  </si>
  <si>
    <t>บางกอกน้อย</t>
  </si>
  <si>
    <t>จอมทอง</t>
  </si>
  <si>
    <t>คลองเตย</t>
  </si>
  <si>
    <t>บางกะปิ</t>
  </si>
  <si>
    <t>บางคอแหลม</t>
  </si>
  <si>
    <t>ภาษีเจริญ</t>
  </si>
  <si>
    <t>ธนบุรี</t>
  </si>
  <si>
    <t>มีนบุรี</t>
  </si>
  <si>
    <t>วังทองหลาง</t>
  </si>
  <si>
    <t>สัมพันธวงศ์</t>
  </si>
  <si>
    <t>ทวีวัฒนา</t>
  </si>
  <si>
    <t>ราษฎร์บูรณะ</t>
  </si>
  <si>
    <t>บางแค</t>
  </si>
  <si>
    <t>สายไหม</t>
  </si>
  <si>
    <t>บางขุนเทียน</t>
  </si>
  <si>
    <t>บางกอกใหญ่</t>
  </si>
  <si>
    <t>คลองสามวา</t>
  </si>
  <si>
    <t>ดอนเมือง</t>
  </si>
  <si>
    <t>บางเขน</t>
  </si>
  <si>
    <t>หลักสี่</t>
  </si>
  <si>
    <t>บางพลัด</t>
  </si>
  <si>
    <t>สะพานสูง</t>
  </si>
  <si>
    <t>ลาดกระบัง</t>
  </si>
  <si>
    <t>บึงกุ่ม</t>
  </si>
  <si>
    <t>หนองแขม</t>
  </si>
  <si>
    <t>บางบอน</t>
  </si>
  <si>
    <t>คันนายาว</t>
  </si>
  <si>
    <t>ตลิ่งชัน</t>
  </si>
  <si>
    <t xml:space="preserve">สถิติอุบัติเหตุจราจรทางบกในเขตกรุงเทพมหานคร </t>
  </si>
  <si>
    <t>เดือน</t>
  </si>
  <si>
    <t>ประเภทยานพาหนะที่เกิดอุบัติเหตุ (ครั้ง)</t>
  </si>
  <si>
    <t>ม.ค.</t>
  </si>
  <si>
    <t>ก.พ.</t>
  </si>
  <si>
    <t>มี.ค.</t>
  </si>
  <si>
    <t xml:space="preserve">เม.ย. 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</si>
  <si>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</si>
  <si>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</si>
  <si>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</si>
  <si>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</si>
  <si>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</si>
  <si>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</si>
  <si>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</si>
  <si>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</si>
  <si>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จำแนกตามความเสียหาย และจำนวนผู้ต้องหาที่เกี่ยวข้อง</t>
  </si>
  <si>
    <t>ความเสียหายที่เกิดขึ้นกับบุคคล (คน)</t>
  </si>
  <si>
    <t>ผู้ต้องหา (คน)</t>
  </si>
  <si>
    <t>รับแจ้ง</t>
  </si>
  <si>
    <t>(ราย)</t>
  </si>
  <si>
    <t>บาดเจ็บสาหัส</t>
  </si>
  <si>
    <t>บาดเจ็บเล็กน้อย</t>
  </si>
  <si>
    <t>จับกุม</t>
  </si>
  <si>
    <t>หลบหนี</t>
  </si>
  <si>
    <t>ไม่รู้ตัว</t>
  </si>
  <si>
    <t>ชาย</t>
  </si>
  <si>
    <t>หญิง</t>
  </si>
  <si>
    <t>จำนวนอุบัติเหตุจราจรทางบกในเขตกรุงเทพมหานคร</t>
  </si>
  <si>
    <t>พ.ศ.</t>
  </si>
  <si>
    <t>จำนวนอุบัติเหตุ</t>
  </si>
  <si>
    <t>ความเสียหายที่เกิดขึ้น</t>
  </si>
  <si>
    <t>มูลค่าทรัพย์สินเสียหาย</t>
  </si>
  <si>
    <t>(ครั้ง)</t>
  </si>
  <si>
    <t>บาดเจ็บ (คน)</t>
  </si>
  <si>
    <t>(บาท)</t>
  </si>
  <si>
    <t>ระยะทางที่เปิดเดินรถ (กิโลเมตร)</t>
  </si>
  <si>
    <t>ที่หยุดรถ (แห่ง)</t>
  </si>
  <si>
    <t>ป้ายหยุดรถ (ป้าย)</t>
  </si>
  <si>
    <t>รถสินค้า</t>
  </si>
  <si>
    <t>รถโดยสาร</t>
  </si>
  <si>
    <t>รถจักรดีเซล</t>
  </si>
  <si>
    <t>รถดีเซลราง</t>
  </si>
  <si>
    <t>รถจักรไอน้ำ</t>
  </si>
  <si>
    <t>รถรวม</t>
  </si>
  <si>
    <t>รายได้อื่น ๆ</t>
  </si>
  <si>
    <t>ค่าโดยสารชั้นที่ 3</t>
  </si>
  <si>
    <t>ค่าโดยสารชั้นที่ 2</t>
  </si>
  <si>
    <t>ค่าโดยสารชั้นที่ 1</t>
  </si>
  <si>
    <t>รายได้การสินค้า</t>
  </si>
  <si>
    <t>ชั้นที่ 3</t>
  </si>
  <si>
    <t>ชั้นที่ 2</t>
  </si>
  <si>
    <t>ชั้นที่ 1</t>
  </si>
  <si>
    <t>หน่วย : คัน</t>
  </si>
  <si>
    <t xml:space="preserve">  ประเภทรถ</t>
  </si>
  <si>
    <t>ทั่วประเทศ</t>
  </si>
  <si>
    <t>กรุงเทพมหานคร</t>
  </si>
  <si>
    <t>ส่วนภูมิภาค</t>
  </si>
  <si>
    <t>รถยนต์นั่งส่วนบุคคลไม่เกิน 7 คน</t>
  </si>
  <si>
    <t>รถยนต์นั่งส่วนบุคคลเกิน 7 คน</t>
  </si>
  <si>
    <t>รถยนต์บรรทุกส่วนบุคคล</t>
  </si>
  <si>
    <t>รถยนต์สามล้อส่วนบุคคล</t>
  </si>
  <si>
    <t>รถยนต์รับจ้างระหว่างจังหวัด</t>
  </si>
  <si>
    <t>รถยนต์รับจ้างบรรทุกคนโดยสารไม่เกิน 7 คน</t>
  </si>
  <si>
    <t>รถยนต์สี่ล้อเล็กรับจ้าง</t>
  </si>
  <si>
    <t>รถยนต์รับจ้างสามล้อ</t>
  </si>
  <si>
    <t>รถยนต์บริการธุรกิจ</t>
  </si>
  <si>
    <t>รถยนต์บริการทัศนาจร</t>
  </si>
  <si>
    <t>รถยนต์บริการให้เช่า</t>
  </si>
  <si>
    <t>รถจักรยานยนต์</t>
  </si>
  <si>
    <t>รถแทรกเตอร์</t>
  </si>
  <si>
    <t>รถบดถนน</t>
  </si>
  <si>
    <t>รถใช้งานเกษตรกรรม</t>
  </si>
  <si>
    <t>รถพ่วง</t>
  </si>
  <si>
    <t>ข. รวมรถตามกฎหมายว่าด้วยการขนส่งทางบก</t>
  </si>
  <si>
    <t xml:space="preserve">   รวมรถโดยสาร    </t>
  </si>
  <si>
    <t xml:space="preserve">   รวมรถบรรทุก </t>
  </si>
  <si>
    <t xml:space="preserve">                  จำนวน</t>
  </si>
  <si>
    <t xml:space="preserve"> (บาท)</t>
  </si>
  <si>
    <t>สถานีรถไฟ (สถานี)</t>
  </si>
  <si>
    <t xml:space="preserve">   รย.1 </t>
  </si>
  <si>
    <t xml:space="preserve">   รย.2 </t>
  </si>
  <si>
    <t xml:space="preserve">   รย.3</t>
  </si>
  <si>
    <t xml:space="preserve">   รย.4</t>
  </si>
  <si>
    <t xml:space="preserve">   รย.5</t>
  </si>
  <si>
    <t xml:space="preserve">   รย.6</t>
  </si>
  <si>
    <t xml:space="preserve">   รย.7</t>
  </si>
  <si>
    <t xml:space="preserve">   รย.8</t>
  </si>
  <si>
    <t xml:space="preserve">   รย.9</t>
  </si>
  <si>
    <t xml:space="preserve">   รย.10</t>
  </si>
  <si>
    <t xml:space="preserve">   รย.11</t>
  </si>
  <si>
    <t xml:space="preserve">   รย.12</t>
  </si>
  <si>
    <t xml:space="preserve">   รย.13</t>
  </si>
  <si>
    <t xml:space="preserve">   รย.14</t>
  </si>
  <si>
    <t xml:space="preserve">   รย.15</t>
  </si>
  <si>
    <t xml:space="preserve">   รย.16</t>
  </si>
  <si>
    <t xml:space="preserve">   แยกเป็น</t>
  </si>
  <si>
    <t xml:space="preserve"> - ประจำทาง</t>
  </si>
  <si>
    <t xml:space="preserve"> - ไม่ประจำทาง</t>
  </si>
  <si>
    <t xml:space="preserve"> - ส่วนบุคคล</t>
  </si>
  <si>
    <t xml:space="preserve">   รถขนาดเล็ก</t>
  </si>
  <si>
    <t>ช่วงถนนที่ทำการสำรวจ</t>
  </si>
  <si>
    <t>งามวงศ์วาน</t>
  </si>
  <si>
    <t>แยกแคลาย ถึง แยกเกษตร</t>
  </si>
  <si>
    <t>จรัญสนิทวงศ์</t>
  </si>
  <si>
    <t>เจริญกรุง (ต้น)</t>
  </si>
  <si>
    <t>แยก รด. ถึง แยกทรงวาด</t>
  </si>
  <si>
    <t>เจริญกรุง (ปลาย)</t>
  </si>
  <si>
    <t>แยกทรงวาด ถึง แยกสุดถนน</t>
  </si>
  <si>
    <t>เจริญนคร</t>
  </si>
  <si>
    <t>แยกคลองสาน ถึง แยกวัดดาวคะนอง</t>
  </si>
  <si>
    <t>แจ้งวัฒนะ</t>
  </si>
  <si>
    <t>แยกห้าแยกปากเกร็ด ถึง แยกอุโมงค์หลักสี่</t>
  </si>
  <si>
    <t>นราธิวาสราชนครินทร์</t>
  </si>
  <si>
    <t>แยกพระรามที่ 3 ถึง แยกสุรวงศ์</t>
  </si>
  <si>
    <t>บรมราชชนนี</t>
  </si>
  <si>
    <t>ประชาธิปก</t>
  </si>
  <si>
    <t>แยกอนุสาวรีย์ชัยสมรภูมิ ถึง แยกสามย่าน</t>
  </si>
  <si>
    <t>แยกพระรามที่ 2 ถึง แยกกาญจนาภิเษก</t>
  </si>
  <si>
    <t>แยกเชื้อเพลิง ถึง แยกถนนตก</t>
  </si>
  <si>
    <t>แยกสะพานแดง ถึง แยกพาณิชยการ</t>
  </si>
  <si>
    <t>พหลโยธิน</t>
  </si>
  <si>
    <t>แยกหลักสี่ ถึง แยกอนุสาวรีย์ชัยสมรภูมิ</t>
  </si>
  <si>
    <t>พัฒนาการ</t>
  </si>
  <si>
    <t>พิษณุโลก</t>
  </si>
  <si>
    <t>เพชรบุรีตัดใหม่</t>
  </si>
  <si>
    <t>แยกคลองตัน ถึง แยกยมราช</t>
  </si>
  <si>
    <t>เยาวราช</t>
  </si>
  <si>
    <t>ราชดำเนิน</t>
  </si>
  <si>
    <t>แยกป้อมเผด็จ ถึง แยกพระรูป ร.5</t>
  </si>
  <si>
    <t>ราชดำริ</t>
  </si>
  <si>
    <t>แยกศาลาแดง ถึง แยกประตูน้ำ</t>
  </si>
  <si>
    <t>ราชวิถี</t>
  </si>
  <si>
    <t>แยกบางพลัด ถึง แยกอนุสาวรีย์ชัยสมรภูมิ</t>
  </si>
  <si>
    <t>ราชสีมา</t>
  </si>
  <si>
    <t>แยกกระทรวงศึกษา ถึง แยกร่วมจิตต์</t>
  </si>
  <si>
    <t>แยกหมู่บ้านสวนสน ถึง แยกคลองตัน</t>
  </si>
  <si>
    <t>วิภาวดีรังสิต</t>
  </si>
  <si>
    <t>แยกแจ้งวัฒนะ ถึง แยกด่วนดินแดง</t>
  </si>
  <si>
    <t>แยกวัดศรีเอี่ยม ถึง แยกศรีนครินทร์</t>
  </si>
  <si>
    <t>ศรีอยุธยา</t>
  </si>
  <si>
    <t>สวรรคโลก</t>
  </si>
  <si>
    <t>แยกสามเสน ถึง แยกยมราช</t>
  </si>
  <si>
    <t>สีลม</t>
  </si>
  <si>
    <t>แยกศาลาแดง ถึง แยกบางรัก</t>
  </si>
  <si>
    <t>แยกบางนา ถึง แยกใต้ทางด่วนเพลินจิต</t>
  </si>
  <si>
    <t>หลานหลวง</t>
  </si>
  <si>
    <t>แยกยมราช ถึง แยกผ่านฟ้าลีลาศ</t>
  </si>
  <si>
    <t>อโศก-ดินแดง</t>
  </si>
  <si>
    <t>อินทรพิทักษ์-เพชรเกษม</t>
  </si>
  <si>
    <t xml:space="preserve">  เขต</t>
  </si>
  <si>
    <t xml:space="preserve"> -</t>
  </si>
  <si>
    <t>(1)</t>
  </si>
  <si>
    <t>(22)</t>
  </si>
  <si>
    <t>:  สำนักนโยบายและแผน องค์การขนส่งมวลชนกรุงเทพ</t>
  </si>
  <si>
    <t>บางจาก</t>
  </si>
  <si>
    <t>งามวงศ์วาน 1</t>
  </si>
  <si>
    <t>งามวงศ์วาน 2</t>
  </si>
  <si>
    <t>ประชาชื่นขาเข้า (นอกเมือง)</t>
  </si>
  <si>
    <t>ประชาชื่นขาออก</t>
  </si>
  <si>
    <t>ประชาชื่นขาเข้า (ในเมือง)</t>
  </si>
  <si>
    <t>พระราม 9-(1)</t>
  </si>
  <si>
    <t>พระราม 9-(2)</t>
  </si>
  <si>
    <t>แหล่งข้อมูล : งานสถิติและวิจัยอุบัติเหตุ กองกำกับการ 5 กองบังคับการตำรวจจราจร</t>
  </si>
  <si>
    <t xml:space="preserve">   รย.17</t>
  </si>
  <si>
    <t>รถจักรยานยนต์สาธารณะ</t>
  </si>
  <si>
    <t>ก. รวมรถตามกฎหมายว่าด้วยรถยนต์</t>
  </si>
  <si>
    <t xml:space="preserve">                       </t>
  </si>
  <si>
    <t>รถร่วม</t>
  </si>
  <si>
    <t xml:space="preserve">   ขสมก.</t>
  </si>
  <si>
    <t>นอกเร่งด่วน (10.00 น. - 15.00 น.)</t>
  </si>
  <si>
    <t>เร่งด่วนเช้า (07.00 น. - 09.00 น.)</t>
  </si>
  <si>
    <t>เร่งด่วนเย็น (16.00 น. - 18.00 น.)</t>
  </si>
  <si>
    <t>ชื่อถนน</t>
  </si>
  <si>
    <t>เกษตร-นวมินทร์</t>
  </si>
  <si>
    <t>แยกมไหสวรรย์ ถึง แยกวิมุตยาราม</t>
  </si>
  <si>
    <t>นวมินทร์</t>
  </si>
  <si>
    <t>***</t>
  </si>
  <si>
    <t>แยกพุทธมณฑลสาย 2 ถึง แยกผ่านพิภพ</t>
  </si>
  <si>
    <t>บางนา-ตราด</t>
  </si>
  <si>
    <t>ประชาสงเคราะห์</t>
  </si>
  <si>
    <t>แยกตลาดห้วยขวาง ถึง ทางขึ้นถนนจตุรทิศ</t>
  </si>
  <si>
    <t>แยกเพลินจิต ถึง แยกกษัตริย์ศึก</t>
  </si>
  <si>
    <t>แยกหมอมี ถึง แยกพระโขนง</t>
  </si>
  <si>
    <t>แยกด่วนกำแพงเพชร ถึง แยกอุรุพงษ์</t>
  </si>
  <si>
    <t>เดินรถทางเดียว</t>
  </si>
  <si>
    <t>ทางรถมวลชน</t>
  </si>
  <si>
    <t>แยกบางกะปิ ถึง แยกลาดพร้าว</t>
  </si>
  <si>
    <t>ศรีบูรพา</t>
  </si>
  <si>
    <t>แยกนวมินทร์ ถึง แยกบ้านม้า</t>
  </si>
  <si>
    <t>สุรศักดิ์</t>
  </si>
  <si>
    <t>แยกสุรวงศ์ ถึง แยกเจริญราษฎร์-จันทน์</t>
  </si>
  <si>
    <t>เสรีไทย</t>
  </si>
  <si>
    <t>แยกมีนบุรี ถึง แยกบางกะปิ</t>
  </si>
  <si>
    <t>อรุณอัมรินทร์</t>
  </si>
  <si>
    <t>แยกประชาธิปก ถึง แยกจปร.</t>
  </si>
  <si>
    <t>สุดเขตกรุงเทพฯ ถึง แยกวงเวียนใหญ่</t>
  </si>
  <si>
    <t>แหล่งข้อมูล : กลุ่มงานสถิติและข้อมูล กองนโยบายและแผนงาน สำนักการจราจรและขนส่ง กรุงเทพมหานคร</t>
  </si>
  <si>
    <t>แยกสุขาภิบาล 1 ถึง แยกเกษตร</t>
  </si>
  <si>
    <t>แยกทางรถไฟสายเก่า ถึง แยกวัดศรีเอี่ยม</t>
  </si>
  <si>
    <t>แยกเมอรี่คิงส์ ถึง แยกทรงวาด</t>
  </si>
  <si>
    <t>แยกอนุสาวรีย์ชัยสมรภูมิ ถึง แยก อ.ส.ม.ท.</t>
  </si>
  <si>
    <t>หมายเหตุ   : *** ไม่มีการเก็บข้อมูลในช่วงเวลาดังกล่าว</t>
  </si>
  <si>
    <t>ขาเข้า</t>
  </si>
  <si>
    <t>ขาออก</t>
  </si>
  <si>
    <t>สาธุประดิษฐ์ 3</t>
  </si>
  <si>
    <t>อัตราความเร็วในการเดินทาง (กิโลเมตร/ชั่วโมง)</t>
  </si>
  <si>
    <t>ความยาวถนน(กิโลเมตร)</t>
  </si>
  <si>
    <t>ด้านจราจร</t>
  </si>
  <si>
    <t>(23)</t>
  </si>
  <si>
    <t>(45)</t>
  </si>
  <si>
    <t>หมายเหตุ</t>
  </si>
  <si>
    <t>- จากตั๋วม้วน</t>
  </si>
  <si>
    <t>- จากคูปองตั๋วโดยสาร</t>
  </si>
  <si>
    <t>- รายได้ต่อวัน</t>
  </si>
  <si>
    <t>- รายได้ต่อคันต่อวัน</t>
  </si>
  <si>
    <t>- รายได้ต่อกิโลเมตรรวม</t>
  </si>
  <si>
    <t>- รายได้ต่อเที่ยว</t>
  </si>
  <si>
    <t>รายได้ค่าโดยสารรวม (บาท)</t>
  </si>
  <si>
    <t>1.</t>
  </si>
  <si>
    <t>รถประจำการ (คัน)</t>
  </si>
  <si>
    <t>- จำนวนรถประจำการต่อวัน</t>
  </si>
  <si>
    <t>รถออกวิ่ง (คัน)</t>
  </si>
  <si>
    <t>- จำนวนรถออกวิ่งต่อวัน</t>
  </si>
  <si>
    <t>- ร้อยละของการออกวิ่งบริการ</t>
  </si>
  <si>
    <t>- รถไม่ออกวิ่งบริการ</t>
  </si>
  <si>
    <t>2.</t>
  </si>
  <si>
    <t>เที่ยววิ่งรวม (เที่ยว)</t>
  </si>
  <si>
    <t>- จำนวนเที่ยววิ่งรวมต่อวัน</t>
  </si>
  <si>
    <t>เที่ยววิ่งเสริม (เที่ยว)</t>
  </si>
  <si>
    <t>- จำนวนเที่ยววิ่งเสริมต่อวัน</t>
  </si>
  <si>
    <t>- จำนวนเที่ยววิ่งต่อคันต่อวัน</t>
  </si>
  <si>
    <t>3.</t>
  </si>
  <si>
    <t>กิโลเมตรบริการ (กิโลเมตร)</t>
  </si>
  <si>
    <t>- กิโลเมตรบริการต่อวัน</t>
  </si>
  <si>
    <t>กิโลเมตรสูญเปล่า (กิโลเมตร)</t>
  </si>
  <si>
    <t>- กิโลเมตรสูญเปล่าต่อวัน</t>
  </si>
  <si>
    <t>กิโลเมตรทำการ (กิโลเมตร)</t>
  </si>
  <si>
    <t>- กิโลเมตรทำการต่อวัน</t>
  </si>
  <si>
    <t>- กิโลเมตรทำการต่อคันต่อวัน</t>
  </si>
  <si>
    <t>รถโดยสารเสีย (คัน)</t>
  </si>
  <si>
    <t>- รถโดยสารเสียต่อวัน</t>
  </si>
  <si>
    <t>5.</t>
  </si>
  <si>
    <t>4.</t>
  </si>
  <si>
    <t>น้ำมันเชื้อเพลิง (ลิตร)</t>
  </si>
  <si>
    <t>- น้ำมันเชื้อเพลิงต่อวัน</t>
  </si>
  <si>
    <t>- น้ำมันเชื้อเพลิงต่อคันต่อวัน</t>
  </si>
  <si>
    <t>- กิโลเมตรต่อลิตร</t>
  </si>
  <si>
    <t>ก๊าซ (ลูกบาศก์เมตร)</t>
  </si>
  <si>
    <t>- ก๊าซต่อวัน</t>
  </si>
  <si>
    <t>- ก๊าซต่อคันต่อวัน</t>
  </si>
  <si>
    <t>- กิโลเมตรต่อลูกบาศก์เมตร</t>
  </si>
  <si>
    <t>จำนวนผู้โดยสารที่ใช้บริการรถโดยสารปรับอากาศ</t>
  </si>
  <si>
    <t>จำนวนผู้โดยสารที่ใช้บริการรถโดยสารธรรมดา</t>
  </si>
  <si>
    <t>8.</t>
  </si>
  <si>
    <t>7.</t>
  </si>
  <si>
    <t>6.</t>
  </si>
  <si>
    <t>พขร. (คน)</t>
  </si>
  <si>
    <t>พกส. (คน)</t>
  </si>
  <si>
    <t>แหล่งข้อมูล</t>
  </si>
  <si>
    <t>: สำนักนโยบายและแผน องค์การขนส่งมวลชนกรุงเทพ</t>
  </si>
  <si>
    <t>ฉลองรัช (บางนา กม. 6 ขาเข้า)</t>
  </si>
  <si>
    <t>บางนา กม. 6 (ขาเข้า)</t>
  </si>
  <si>
    <r>
      <t>แหล่งข้อมูล</t>
    </r>
    <r>
      <rPr>
        <sz val="11"/>
        <rFont val="EucrosiaUPC"/>
        <family val="1"/>
      </rPr>
      <t xml:space="preserve"> : แผนกสถิติ กองประเมินผล ฝ่ายนโยบายและแผน การทางพิเศษแห่งประเทศไทย</t>
    </r>
  </si>
  <si>
    <r>
      <t xml:space="preserve">แหล่งข้อมูล : </t>
    </r>
    <r>
      <rPr>
        <sz val="11"/>
        <rFont val="EucrosiaUPC"/>
        <family val="1"/>
      </rPr>
      <t>แผนกสถิติ กองประเมินผล ฝ่ายนโยบายและแผน การทางพิเศษแห่งประเทศไทย</t>
    </r>
  </si>
  <si>
    <t>แหล่งข้อมูล : แผนกสถิติ กองประเมินผล ฝ่ายนโยบายและแผน การทางพิเศษแห่งประเทศไทย</t>
  </si>
  <si>
    <t>ประเภทสัญญาณไฟจราจร</t>
  </si>
  <si>
    <t>พระรามที่ 1</t>
  </si>
  <si>
    <t>พระรามที่ 2</t>
  </si>
  <si>
    <t>พระรามที่ 3</t>
  </si>
  <si>
    <t>พระรามที่ 4</t>
  </si>
  <si>
    <t>พระรามที่ 5</t>
  </si>
  <si>
    <t>พระรามที่ 6</t>
  </si>
  <si>
    <t>พระรามที่ 9</t>
  </si>
  <si>
    <t>รามคำแหง (ปลาย)</t>
  </si>
  <si>
    <t>แยกสุวินทวงศ์ ถึง แยกหมู่บ้านสวนสน</t>
  </si>
  <si>
    <t>สามเสน</t>
  </si>
  <si>
    <t>แยกเกียกกาย ถึง แยกถนนพระสุเมรุ</t>
  </si>
  <si>
    <t>แยกรัชวิภา ถึง แยกพระรามที่ 9</t>
  </si>
  <si>
    <t>แยกพระรามที่ 9-ศรีนครินทร์ ถึง แยกพระรามที่ 9</t>
  </si>
  <si>
    <t>แยกอ่อนนุช-พัฒนาการ ถึง แยกคลองตัน</t>
  </si>
  <si>
    <t>แยกรามอินทรา-สุขาภิบาล 1 ถึง วัดพระศรีมหาธาตุ</t>
  </si>
  <si>
    <t>แยกวิทยุ ถึง แยกสาทร-เจริญกรุง</t>
  </si>
  <si>
    <t>บางนา กม. 6 ขาเข้า (บางนา-ชลบุรี)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</si>
  <si>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</si>
  <si>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</si>
  <si>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</si>
  <si>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</si>
  <si>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</si>
  <si>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</si>
  <si>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</si>
  <si>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</si>
  <si>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</si>
  <si>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</si>
  <si>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</si>
  <si>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</si>
  <si>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แหล่งข้อมูล  :  บริษัท ระบบขนส่งมวลชนกรุงเทพ จำกัด (มหาชน)</t>
  </si>
  <si>
    <t>หมอชิต</t>
  </si>
  <si>
    <t>สะพานควาย</t>
  </si>
  <si>
    <t>อารีย์</t>
  </si>
  <si>
    <t>สนามเป้า</t>
  </si>
  <si>
    <t>อนุสาวรีย์ชัยสมรภูมิ</t>
  </si>
  <si>
    <t>สยาม</t>
  </si>
  <si>
    <t>ชิดลม</t>
  </si>
  <si>
    <t>เพลินจิต</t>
  </si>
  <si>
    <t>นานา</t>
  </si>
  <si>
    <t>อโศก</t>
  </si>
  <si>
    <t>พร้อมพงษ์</t>
  </si>
  <si>
    <t>ทองหล่อ</t>
  </si>
  <si>
    <t>เอกมัย</t>
  </si>
  <si>
    <t>อ่อนนุช</t>
  </si>
  <si>
    <t>สนามกีฬาแห่งชาติ</t>
  </si>
  <si>
    <t>ศาลาแดง</t>
  </si>
  <si>
    <t>ช่องนนทรี</t>
  </si>
  <si>
    <t>สะพานตากสิน</t>
  </si>
  <si>
    <t>จำนวนผู้โดยสาร</t>
  </si>
  <si>
    <t xml:space="preserve">ตุลาคม </t>
  </si>
  <si>
    <t>หน่วย  :  เที่ยวคน</t>
  </si>
  <si>
    <t>ชื่อสถานี</t>
  </si>
  <si>
    <t>กำแพงเพชร</t>
  </si>
  <si>
    <t>สวนจตุจักร</t>
  </si>
  <si>
    <t>สุทธิสาร</t>
  </si>
  <si>
    <t>ศูนย์วัฒนธรรมแห่งประเทศไทย</t>
  </si>
  <si>
    <t>ศูนย์การประชุมแห่งชาติสิริกิติ์</t>
  </si>
  <si>
    <t>ลุมพินี</t>
  </si>
  <si>
    <t>สามย่าน</t>
  </si>
  <si>
    <t>หน่วย : เที่ยวคน</t>
  </si>
  <si>
    <t>แหล่งข้อมูล  :  ฝ่ายการตลาดและพัฒนาเชิงพาณิชย์ ส่วนพัฒนาธุรกิจ บริษัท รถไฟฟ้ากรุงเทพ จำกัด (มหาชน)</t>
  </si>
  <si>
    <t>จำนวนตั๋วที่ผู้โดยสารใช้บริการต่อวัน (ตั๋ว)</t>
  </si>
  <si>
    <t xml:space="preserve">จำนวนรถยนต์ที่ใช้ทางด่วน ขั้นที่ 1, ขั้นที่ 2 ทางด่วนสายรามอินทรา - อาจณรงค์ </t>
  </si>
  <si>
    <t xml:space="preserve">ทางด่วนสายบางนา - ชลบุรี และทางด่วนสายบางปะอิน - ปากเกร็ด </t>
  </si>
  <si>
    <t>อาจณรงค์ 1 (ไปบางนา)</t>
  </si>
  <si>
    <t>อาจณรงค์ 1 (ไปท่าเรือ)</t>
  </si>
  <si>
    <r>
      <t xml:space="preserve">รวมสายพญาไท-ศรีนครินทร์ </t>
    </r>
    <r>
      <rPr>
        <b/>
        <sz val="11"/>
        <rFont val="EucrosiaUPC"/>
        <family val="1"/>
      </rPr>
      <t>(ช่วงพญาไท-อโศก)</t>
    </r>
  </si>
  <si>
    <r>
      <t xml:space="preserve">รวมสายพญาไท-ศรีนครินทร์ </t>
    </r>
    <r>
      <rPr>
        <b/>
        <sz val="11"/>
        <rFont val="EucrosiaUPC"/>
        <family val="1"/>
      </rPr>
      <t>(ช่วงอโศก-ศรีนครินทร์)</t>
    </r>
  </si>
  <si>
    <t>ใช้บัตร</t>
  </si>
  <si>
    <t>4 ล้อ</t>
  </si>
  <si>
    <t>รวมสายแจ้งวัฒนะ-บางโคล่ (ช่วงแจ้งวัฒนะ-ประชาชื่น)</t>
  </si>
  <si>
    <t>รวมสายแจ้งวัฒนะ-บางโคล่ (ช่วงประชาชื่น-บางโคล่)</t>
  </si>
  <si>
    <t>อาจณรงค์ 2 (บางนา)</t>
  </si>
  <si>
    <t>คนข้ามถนนชนิดกดปุ่ม</t>
  </si>
  <si>
    <t>ไฟกะพริบทางข้าม</t>
  </si>
  <si>
    <t>ไฟกะพริบหัวเกาะ</t>
  </si>
  <si>
    <t>ไฟสลับทิศทาง</t>
  </si>
  <si>
    <t>ป้อมปราบศัตรูพ่าย</t>
  </si>
  <si>
    <t>ไฟกะพริบจุดอันตราย</t>
  </si>
  <si>
    <t>จำนวนรถที่จดทะเบียนใหม่ตามกฎหมายว่าด้วยรถยนต์ และกฎหมายว่าด้วยการขนส่งทางบก</t>
  </si>
  <si>
    <t xml:space="preserve">   2. ตัวเลขในวงเล็บ ( ) คือ จำนวนสายที่วิ่งรวมกับเส้นทางของรถประจำทางของรถประเภทอื่นจะไม่คิดรวม เพียงแสดงจำนวนรถ</t>
  </si>
  <si>
    <t xml:space="preserve">       ไว้เท่านั้น</t>
  </si>
  <si>
    <t>วงแหวนรอบนอก (บางแก้ว)</t>
  </si>
  <si>
    <t>อาจณรงค์ 2 (ท่าเรือ)</t>
  </si>
  <si>
    <t>แหล่งข้อมูล : ฝ่ายสถิติ กลุ่มวิชาการและวางแผน สำนักจัดระบบการขนส่งทางบก กรมการขนส่งทางบก กระทรวงคมนาคม</t>
  </si>
  <si>
    <t>เสียชีวิต (คน)</t>
  </si>
  <si>
    <t>รับแจ้ง (ราย)</t>
  </si>
  <si>
    <t xml:space="preserve">ม.ค.  </t>
  </si>
  <si>
    <t xml:space="preserve">ก.พ.  </t>
  </si>
  <si>
    <t xml:space="preserve">มี.ค.  </t>
  </si>
  <si>
    <t xml:space="preserve">เม.ย.  </t>
  </si>
  <si>
    <t xml:space="preserve">พ.ค.  </t>
  </si>
  <si>
    <t xml:space="preserve">มิ.ย.  </t>
  </si>
  <si>
    <t xml:space="preserve">ก.ค.  </t>
  </si>
  <si>
    <t xml:space="preserve">ส.ค.  </t>
  </si>
  <si>
    <t xml:space="preserve">ก.ย.  </t>
  </si>
  <si>
    <t xml:space="preserve">ต.ค.  </t>
  </si>
  <si>
    <t xml:space="preserve">พ.ย.  </t>
  </si>
  <si>
    <t xml:space="preserve">ธ.ค.  </t>
  </si>
  <si>
    <t xml:space="preserve">รวม     </t>
  </si>
  <si>
    <t>จำนวนรถแยกตามประเภทที่จดทะเบียน ณ วันที่ 31 ธันวาคม 2551</t>
  </si>
  <si>
    <t>ตั้งแต่วันที่ 1 มกราคม - 31 ธันวาคม 2551</t>
  </si>
  <si>
    <t>ประจำปีงบประมาณ 2551</t>
  </si>
  <si>
    <t xml:space="preserve">     2.4 รถตู้ NGV</t>
  </si>
  <si>
    <t xml:space="preserve">     1.3 รถสีขาว (ค่าโดยสาร 8.50 บาท)</t>
  </si>
  <si>
    <t>(15)</t>
  </si>
  <si>
    <t>(16)</t>
  </si>
  <si>
    <t>(54)</t>
  </si>
  <si>
    <t>:  1. ข้อมูล ณ เดือนกันยายน 2551</t>
  </si>
  <si>
    <t>การเดินรถขององค์การขนส่งมวลชนกรุงเทพ ปีงบประมาณ 2551</t>
  </si>
  <si>
    <t>: 1. ข้อมูลเฉพาะรถขององค์การขนส่งมวลชนกรุงเทพเท่านั้น</t>
  </si>
  <si>
    <t xml:space="preserve">  2. รายได้ค่าโดยสาร และจำนวนตั๋ว ไม่รวมรถธรรมดาวิ่งบริการฟรี จำนวน 800 คัน</t>
  </si>
  <si>
    <t>รายได้จากการเก็บค่าผ่านทางพิเศษ ปีงบประมาณ 2551</t>
  </si>
  <si>
    <t>ปีงบประมาณ 2538 - 2551</t>
  </si>
  <si>
    <t>จำนวนรถยนต์ที่ใช้ทางพิเศษเฉลิมมหานคร (ทางด่วนขั้นที่ 1) จำแนกตามประเภทของรถเป็นรายด่าน ปีงบประมาณ 2551</t>
  </si>
  <si>
    <t>จำนวนรถยนต์ที่ใช้ทางพิเศษฉลองรัช (ทางด่วนสายรามอินทรา - อาจณรงค์) จำแนกตามประเภทของรถเป็นรายด่าน ปีงบประมาณ 2551</t>
  </si>
  <si>
    <t>จำนวนรถยนต์ที่ใช้ทางพิเศษบูรพาวิถี (ทางด่วนสายบางนา - ชลบุรี) จำแนกตามประเภทของรถเป็นรายด่าน ปีงบประมาณ 2551</t>
  </si>
  <si>
    <t>จำนวนรถยนต์ที่ใช้ทางพิเศษอุดรรัถยา (ทางด่วนสายบางปะอิน - ปากเกร็ด) จำแนกตามประเภทของรถเป็นรายด่าน ปีงบประมาณ 2551</t>
  </si>
  <si>
    <t>การรถไฟแห่งประเทศไทย ปีงบประมาณ 2551</t>
  </si>
  <si>
    <t>กิโลเมตรขบวนรถ (กิโลเมตร)</t>
  </si>
  <si>
    <t>รายได้จากการโดยสาร (บาท)</t>
  </si>
  <si>
    <t>จำนวนสัญญาณไฟจราจรในเขตกรุงเทพมหานคร พ.ศ. 2551</t>
  </si>
  <si>
    <t>คนข้ามถนนอัจฉริยะ</t>
  </si>
  <si>
    <t>เสียชีวิต</t>
  </si>
  <si>
    <t>จำแนกตามประเภทยานพาหนะที่เกิดอุบัติเหตุ พ.ศ. 2551</t>
  </si>
  <si>
    <t>สถิติอุบัติเหตุจราจรทางบกในเขตกรุงเทพมหานคร พ.ศ. 2551</t>
  </si>
  <si>
    <t>อัตราความเร็วเฉลี่ยในการเดินทางบนถนนในเขตกรุงเทพมหานคร ประจำปี พ.ศ. 2551</t>
  </si>
  <si>
    <t>รามคำแหง (ต้น)</t>
  </si>
  <si>
    <t>จำนวนผู้โดยสารที่ใช้บริการรถไฟฟ้ามหานคร (MRT) สายเฉลิมรัชมงคล พ.ศ. 2549-2551</t>
  </si>
  <si>
    <t xml:space="preserve"> จำนวนผู้โดยสารที่ใช้บริการรถไฟฟ้ามหานคร (MRT) สายเฉลิมรัชมงคล แยกตามรายสถานี พ.ศ. 2551</t>
  </si>
  <si>
    <t>ชื่อถนน/เส้นทาง</t>
  </si>
  <si>
    <t>ต้นทาง</t>
  </si>
  <si>
    <t>ปลายทาง</t>
  </si>
  <si>
    <t>ระยะทาง</t>
  </si>
  <si>
    <t>ทางจักรยานทั้งหมดในเขตกรุงเทพมหานครในปี 2551</t>
  </si>
  <si>
    <t>จัดเรียงตามเส้นทางที่มีระยะทางมากไปหาน้อย</t>
  </si>
  <si>
    <t>เส้นทางจักรยานถนนลาดพร้าว</t>
  </si>
  <si>
    <t>เส้นทางจักรยานถนนพหลโยธิน</t>
  </si>
  <si>
    <t>เส้นทางจักรยานถนนเพชรเกษม</t>
  </si>
  <si>
    <t>เส้นทางจักรยานถนนรามคำแหง</t>
  </si>
  <si>
    <t>เส้นทางจักรยานถนนจรัญสนิทวงศ์</t>
  </si>
  <si>
    <t>เส้นทางจักรยานถนนสุขาภิบาล 5 (สายไหม)</t>
  </si>
  <si>
    <t>เส้นทางจักรยานถนนราษฎร์บูรณะ</t>
  </si>
  <si>
    <t>เส้นทางจักรยานถนนนราธิวาสราชนครินทร์</t>
  </si>
  <si>
    <t>เส้นทางจักรยานถนนเจริญนคร</t>
  </si>
  <si>
    <t>เส้นทางจักรยานถนนสมเด็จพระเจ้าตากสิน</t>
  </si>
  <si>
    <t>เส้นทางจักรยานถนนกรุงธนบุรี</t>
  </si>
  <si>
    <t>เส้นทางจักรยานรถจักรยานซอยวัดอินทราวาส</t>
  </si>
  <si>
    <t>เส้นทางจักรยานถนนสรงประภา</t>
  </si>
  <si>
    <t>เส้นทางจักรยานถนนอุทยาน</t>
  </si>
  <si>
    <t>เส้นทางจักรยานบริเวณรอบเกาะรัตนโกสินทร์ ระยะที่ 1</t>
  </si>
  <si>
    <t>เส้นทางจักรยานถนนราชดำริ</t>
  </si>
  <si>
    <t>เส้นทางจักรยานถนนสุขุมวิท</t>
  </si>
  <si>
    <t>ถนนพระรามที่ 9</t>
  </si>
  <si>
    <t>ห้าแยกลาดพร้าว</t>
  </si>
  <si>
    <t>สะพานข้ามคลองบางซื่อ</t>
  </si>
  <si>
    <t>แยกกาญจนาภิเษก</t>
  </si>
  <si>
    <t>คลองบางยี่ขัน</t>
  </si>
  <si>
    <t>ซอยจรัญสนิทวงศ์ 5</t>
  </si>
  <si>
    <t>ถนนออเงิน</t>
  </si>
  <si>
    <t>ถนนเจริญนคร</t>
  </si>
  <si>
    <t>แยกถนนสุรวงศ์</t>
  </si>
  <si>
    <t>ถนนลาดหญ้า</t>
  </si>
  <si>
    <t>วงเวียนใหญ่</t>
  </si>
  <si>
    <t>ถนนสมเด็จพระเจ้าตากสิน</t>
  </si>
  <si>
    <t>ถนนราชพฤกษ์</t>
  </si>
  <si>
    <t>ซอยโรงเรียนผ่องเพ็ญวิทยา</t>
  </si>
  <si>
    <t>ถนนพุทธมณฑลสาย 3</t>
  </si>
  <si>
    <t>ถนนพระอาทิตย์</t>
  </si>
  <si>
    <t>ถนนพระรามที่ 1</t>
  </si>
  <si>
    <t>ทางรถไฟสายท่าเรือ</t>
  </si>
  <si>
    <t>ถนนรามอินทรา</t>
  </si>
  <si>
    <t>ถนนแฮปปี้แลนด์สาย 1</t>
  </si>
  <si>
    <t>อนุสาวรีย์พิทักษ์รัฐธรรมนูญ</t>
  </si>
  <si>
    <t>สุดเขตกรุงเทพมหานคร</t>
  </si>
  <si>
    <t>แยกร่มเกล้า</t>
  </si>
  <si>
    <t>ซอยจรัญสนิทวงศ์ 65</t>
  </si>
  <si>
    <t>ซอยพหลโยธิน 54</t>
  </si>
  <si>
    <t>แยกถนนพระรามที่ 3</t>
  </si>
  <si>
    <t>ถนนราษฎร์บูรณะ</t>
  </si>
  <si>
    <t>ถนนกาญจนาภิเษก</t>
  </si>
  <si>
    <t>วัดสีกัน</t>
  </si>
  <si>
    <t>ถนนพุทธมณฑลสาย 4</t>
  </si>
  <si>
    <t>ถนนราชินี</t>
  </si>
  <si>
    <t>ถนนพระรามที่ 4</t>
  </si>
  <si>
    <t>ถนนสุขุมวิท 81</t>
  </si>
  <si>
    <t>เส้นทางจักรยานเฉพาะ</t>
  </si>
  <si>
    <t>ใช้ร่วมกับทางเดินเท้า</t>
  </si>
  <si>
    <t>เส้นทางจักรยานเฉพาะบนผิวจราจร</t>
  </si>
  <si>
    <t>เส้นทางจักรยานถนนสาทร (เหนือ-ใต้)</t>
  </si>
  <si>
    <t>ถนนนราธิวาส</t>
  </si>
  <si>
    <t>(บริเวณใต้สะพานพระราม 8)</t>
  </si>
  <si>
    <t>เส้นทางจักรยานถนนประชาชื่น</t>
  </si>
  <si>
    <t>เส้นทางจักรยานทางเดินเลียบคลองไผ่สิงห์โต</t>
  </si>
  <si>
    <t>เส้นทางจักรยานถนนดวงพิทักษ์</t>
  </si>
  <si>
    <t>เส้นทางจักรยานบนสะพาน ค.ส.ล.</t>
  </si>
  <si>
    <t>ซอยประชาชื่น 34</t>
  </si>
  <si>
    <t>สวนลุมพินี</t>
  </si>
  <si>
    <t>ถนนพระยามนธาตุราชศรีพิจิตร์</t>
  </si>
  <si>
    <t>แม่น้ำเจ้าพระยา</t>
  </si>
  <si>
    <t>คลองบางเขน</t>
  </si>
  <si>
    <t>ซอยสุขุมวิท 10</t>
  </si>
  <si>
    <t>คลองไผ่สิงห์โต</t>
  </si>
  <si>
    <t>จุดสิ้นสุดโครงการ</t>
  </si>
  <si>
    <t xml:space="preserve">  4. จำนวนคูปองตั๋วโดยสารได้คำนวณเป็นตั๋วม้วนแล้ว</t>
  </si>
  <si>
    <t xml:space="preserve">  5. รถโดยสารเสีย หมายถึง รถเสียในเส้นทางเท่านั้น</t>
  </si>
  <si>
    <t xml:space="preserve"> คนเดินเท้า</t>
  </si>
  <si>
    <t xml:space="preserve"> จักรยาน</t>
  </si>
  <si>
    <t xml:space="preserve"> สามล้อ</t>
  </si>
  <si>
    <t xml:space="preserve"> จักรยานยนต์</t>
  </si>
  <si>
    <t xml:space="preserve"> สามล้อเครื่อง</t>
  </si>
  <si>
    <t xml:space="preserve"> รถยนต์นั่ง</t>
  </si>
  <si>
    <t xml:space="preserve"> รถโดยสารขนาดเล็ก (ตู้)</t>
  </si>
  <si>
    <t xml:space="preserve"> รถบรรทุกขนาดเล็ก (ปิคอัพ)</t>
  </si>
  <si>
    <t xml:space="preserve"> รถโดยสารขนาดใหญ่</t>
  </si>
  <si>
    <t xml:space="preserve"> รถบรรทุก 6 ล้อ</t>
  </si>
  <si>
    <t xml:space="preserve"> รถบรรทุก 10 ล้อ หรือมากกว่า</t>
  </si>
  <si>
    <t xml:space="preserve"> รถอีแต๋น</t>
  </si>
  <si>
    <t xml:space="preserve"> รถแท็กซี่</t>
  </si>
  <si>
    <t xml:space="preserve"> อื่น ๆ</t>
  </si>
  <si>
    <t>รายได้จากการสินค้า (บาท)</t>
  </si>
  <si>
    <t>จำนวนผู้โดยสาร (คน)</t>
  </si>
  <si>
    <t>จำนวนผู้โดยสารที่ใช้บริการรถไฟฟ้าบีทีเอส พ.ศ. 2549-2551</t>
  </si>
  <si>
    <t xml:space="preserve">  3. รายได้ต่อวัน, รายได้ต่อคันต่อวัน, รายได้ต่อกิโลเมตรรวม และรายได้ต่อเที่ยว คำนวณโดยใช้รายได้จากตั๋วม้วนและคูปองตั๋วโดยสาร</t>
  </si>
  <si>
    <t>6 - 10 ล้อ</t>
  </si>
  <si>
    <t xml:space="preserve">พระราม 9-(1) </t>
  </si>
  <si>
    <t>จำนวนรถ (คัน)  ณ  วันที่  15  ธันวาคม  2551</t>
  </si>
  <si>
    <t>กิโลเมตรผู้โดยสาร (กิโลเมตร)</t>
  </si>
  <si>
    <t>แหล่งข้อมูล : กองโดยสาร ฝ่ายการเดินรถ การรถไฟแห่งประเทศไทย</t>
  </si>
  <si>
    <t>พ.ศ. 2539 - 2551</t>
  </si>
  <si>
    <t>แยกสุขาภิบาล 1-2 ถึง แยกนวมินทร์-รามอินทรา</t>
  </si>
  <si>
    <t>แยกบ้านแขก ถึง แยกตากสิน</t>
  </si>
  <si>
    <t>จำนวนผู้โดยสารที่ใช้บริการรถไฟฟ้าบีทีเอส แยกตามรายสถานี พ.ศ. 2551</t>
  </si>
  <si>
    <t>แหล่งข้อมูล : ฝ่ายการตลาดและพัฒนาเชิงพาณิชย์ ส่วนพัฒนาธุรกิจ บริษัท รถไฟฟ้ากรุงเทพ จำกัด (มหาชน)</t>
  </si>
  <si>
    <t>(กิโลเมตร)</t>
  </si>
  <si>
    <t>เส้นทางจักรยานถนนอรุณอัมรินทร์ตัดใหญ่</t>
  </si>
  <si>
    <t xml:space="preserve">      ตาม 6 มาตรการ 6 เดือนฝ่าวิกฤติเพื่อคนไทยทุกคนของรัฐบาล ซึ่งเริ่มบริการ ตั้งแต่เดือน ส.ค. 2551</t>
  </si>
  <si>
    <t>จำนวนรถยนต์ (เที่ยว)</t>
  </si>
  <si>
    <t>แหล่งข้อมูล : กลุ่มงานสัญญาณไฟจราจร และกลุ่มงานวางแผนและออกแบบ สำนักงานวิศวกรรมจราจร สำนักการจราจรและขนส่ง กรุงเทพมหานคร</t>
  </si>
  <si>
    <t xml:space="preserve">                 กลุ่มงานระบบจราจรอัจฉริยะ กองพัฒนาระบบจราจร สำนักการจราจรและขนส่ง กรุงเทพมหานคร</t>
  </si>
  <si>
    <t xml:space="preserve">   เดือน                     ปี</t>
  </si>
  <si>
    <t xml:space="preserve">   เดือน                    ปี</t>
  </si>
  <si>
    <t>เส้นทางจักรยานถนนประดิษฐ์มนูธรรม</t>
  </si>
  <si>
    <t>จำนวนรถยนต์ที่ใช้ทางพิเศษศรีรัช (ทางด่วนขั้นที่ 2) จำแนกตามประเภทของรถเป็นรายด่าน ปีงบประมาณ 2551</t>
  </si>
  <si>
    <t>แยกยมราช ถึง แยกเทเวศร์</t>
  </si>
  <si>
    <t>แยกมักกะสัน ถึง แยกสี่เสาเทเวศร์</t>
  </si>
  <si>
    <t>ซอยสมเด็จพระเจ้าตากสิน 46</t>
  </si>
  <si>
    <t>ถนนสุขุมวิท</t>
  </si>
  <si>
    <t>แหล่งข้อมูล : กลุ่มงานวางแผนและออกแบบ สำนักงานวิศวกรรมจราจร สำนักการจราจรและขนส่ง กรุงเทพมหานคร</t>
  </si>
  <si>
    <t>รายการจุดการปรับปรุงเชิงสะพานหรือหัวเกาะทางแยกในเขตกรุงเทพมหานคร</t>
  </si>
  <si>
    <t>จำนวน 70 จุด ประจำปีงบประมาณ 2551</t>
  </si>
  <si>
    <t>ลำดับ</t>
  </si>
  <si>
    <t>ถนน</t>
  </si>
  <si>
    <t>บริเวณติดตั้ง</t>
  </si>
  <si>
    <t>ติดตั้งใหม่</t>
  </si>
  <si>
    <t>พื้นที่เขต</t>
  </si>
  <si>
    <t>พื้นที่สน.</t>
  </si>
  <si>
    <t>หัวเกาะทางแยกบ้านอรุณพัฒน์</t>
  </si>
  <si>
    <t>บางโพงพาง</t>
  </si>
  <si>
    <t>ประชาราษฎร์สาย 1</t>
  </si>
  <si>
    <t>สะพานพิบูลย์สงคราม</t>
  </si>
  <si>
    <t>เตาปูน</t>
  </si>
  <si>
    <t>ประชาราษฎร์สาย 2</t>
  </si>
  <si>
    <t>หัวเกาะก่อนถึงโค้งวัดเขมาฯ (ซอย 32/1)</t>
  </si>
  <si>
    <t>พิบูลย์สงคราม</t>
  </si>
  <si>
    <t>หัวเกาะแยกพิบูลย์</t>
  </si>
  <si>
    <t>ประชาชื่น</t>
  </si>
  <si>
    <t>หัวเกาะแยกไปซอยรามคำแหง 24</t>
  </si>
  <si>
    <t>หัวหมาก</t>
  </si>
  <si>
    <t>สะพานรถข้ามอโศก-รัชดา</t>
  </si>
  <si>
    <t>รามคำแหง 24</t>
  </si>
  <si>
    <t>หัวเกาะหน้าม.อัสสัญชัญ (ABAC)</t>
  </si>
  <si>
    <t>รามคำแหง 39</t>
  </si>
  <si>
    <t>สะดานข้ามคลองแสนแสบ (วีดเทพลีลา)</t>
  </si>
  <si>
    <t>มีนพัฒนา</t>
  </si>
  <si>
    <t>สะพานข้ามคลองแสนแสบ (ร้านอาหารรุ่งเรือง)</t>
  </si>
  <si>
    <t>สีหบุรานุกิจ</t>
  </si>
  <si>
    <t>สะพานข้ามคลองสามวา ตลาดมีนบุรี</t>
  </si>
  <si>
    <t>มิตรไมตรี</t>
  </si>
  <si>
    <t>หัวเกาะโค้งหน้ามัสยิดซออลาฮุดดิน</t>
  </si>
  <si>
    <t>เลียบวารี</t>
  </si>
  <si>
    <t>สะพานรถข้ามคลองลำปลาทิว (แฟลตกรุงเทพมหานคร เลียบวารี)</t>
  </si>
  <si>
    <t>หัวเกาะหน้าโรงเรียนสุเหร่าหะยีมินา</t>
  </si>
  <si>
    <t>หัวเกาะเยื้องปั๊มบางจาก</t>
  </si>
  <si>
    <t>สะพานข้ามคลองหนองปรือ</t>
  </si>
  <si>
    <t>จรเข้</t>
  </si>
  <si>
    <t>สะพานข้ามคลองหนองคา</t>
  </si>
  <si>
    <t>บำรุงเมือง</t>
  </si>
  <si>
    <t>หัวเกาะถนนบำรุงเมือง (วัดสุทัศน์)</t>
  </si>
  <si>
    <t>สำราญราษฎร์</t>
  </si>
  <si>
    <t>ฉลองกรุง</t>
  </si>
  <si>
    <t>สะพานข้ามคลองลำมะขาม</t>
  </si>
  <si>
    <t>หัวเกาะปากทางขาออกไปถนนพหลโยธิน(อุโมงค์บางบัว)</t>
  </si>
  <si>
    <t>หัวเกาะถนนตัดใหม่</t>
  </si>
  <si>
    <t>ใกล้คลองหลุมไผ่</t>
  </si>
  <si>
    <t>(อุโมงค์บางบัว)</t>
  </si>
  <si>
    <t>เกษตร - นวมินทร์</t>
  </si>
  <si>
    <t>หัวเกาะถนนตัดใหม่ใต้สะพานจุดกลับรถ</t>
  </si>
  <si>
    <t>โชคชัย</t>
  </si>
  <si>
    <t>ถนนเกษตร-นวมินทร์ ไปอุดมงค์บางบัว</t>
  </si>
  <si>
    <t>สะพานข้ามแยกรัชโยธิน</t>
  </si>
  <si>
    <t>สะพานข้ามแยกลาดพร้าว</t>
  </si>
  <si>
    <t>อุโมงค์สุทธิสาร</t>
  </si>
  <si>
    <t>อุโมงค์ห้วยขวาง</t>
  </si>
  <si>
    <t>สะพานข้ามแยกสาธุประดิษฐ์</t>
  </si>
  <si>
    <t>สะพานยกระดับข้ามถนนวิภาวดี</t>
  </si>
  <si>
    <t>(แยกซ้ายไปหมอชิต แยกขวาไปวงศ์สว่าง)</t>
  </si>
  <si>
    <t>เทียมร่วมมิตร</t>
  </si>
  <si>
    <t>หัวเกาะแยกเทียมร่วมมิตร (มาจากถนนวัฒนธรรม)</t>
  </si>
  <si>
    <t>ข้างบึงมักกะสัน</t>
  </si>
  <si>
    <t>สะพานข้ามบึงมักกะสัน-หัวเกาะ (ก่อนสงถนนอโศก-ดินแดง)</t>
  </si>
  <si>
    <t>ลอยฟ้าบรมราชชนนี</t>
  </si>
  <si>
    <t>หัวเกาะแยกไปโรงพยาบาลศิริราช</t>
  </si>
  <si>
    <t>บางยี่ขัน</t>
  </si>
  <si>
    <t>หัวเกาะเลยห้างพาต้า</t>
  </si>
  <si>
    <t>หัวเกาะแยกพระราม 8</t>
  </si>
  <si>
    <t>หัวเกาะกลางถนนก่อนข้ามคลองบางกอกน้อย</t>
  </si>
  <si>
    <t>โรงพยาบาลพญาไท 1 และหน้าโชว์รูมรถยนต์ฮอนด้า</t>
  </si>
  <si>
    <t>สะพานข้ามแยกมักกะสันทางลงไปประตูน้ำ</t>
  </si>
  <si>
    <t>หัวเกาะถนนโยธี</t>
  </si>
  <si>
    <t>สาทรเหนือ</t>
  </si>
  <si>
    <t>ซอยสาทร 12</t>
  </si>
  <si>
    <t>ทุ่งมหาเมฆ</t>
  </si>
  <si>
    <t>สะพานข้ามแยกสีลม (ก่อนลงหัวลำโพง)</t>
  </si>
  <si>
    <t>สะพานข้ามแยกวิทยุ</t>
  </si>
  <si>
    <t>หัวเกาะซอยพระรามที่ 6 ซอย 1</t>
  </si>
  <si>
    <t>เฉลิมพงษ์</t>
  </si>
  <si>
    <t>หัวเกาะเชิงสะพานข้ามคลองหกวา</t>
  </si>
  <si>
    <t>รวมจุดติดตั้ง</t>
  </si>
  <si>
    <t>แหล่งข้อมูล : สำนักการจราจรและขนส่ง กรุงเทพมหานคร</t>
  </si>
  <si>
    <t xml:space="preserve">หมายเหตุ   : หัวเกาะหรือจุดกลับรถที่มีปัญหาการจราจรต่างๆ ที่หน่วยงาน หรือประชาชนร้องเรียนให้ดำเนินการฯ  </t>
  </si>
  <si>
    <t>เกาะกลางเชิงสะพานรถข้ามถนนจรัญสนิทวงศ์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</si>
</sst>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-* #,##0_-;\-* #,##0_-;_-* &quot;-&quot;??_-;_-@_-"/>
    <numFmt numFmtId="201" formatCode="0;[Red]0"/>
    <numFmt numFmtId="202" formatCode="#,##0.00;[Red]#,##0.00"/>
    <numFmt numFmtId="203" formatCode="#,##0.0"/>
    <numFmt numFmtId="204" formatCode="#,##0.00_ ;\-#,##0.00\ "/>
    <numFmt numFmtId="205" formatCode="0.0"/>
  </numFmts>
  <fonts count="61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6"/>
      <name val="EucrosiaUPC"/>
      <family val="1"/>
    </font>
    <font>
      <sz val="16"/>
      <name val="EucrosiaUPC"/>
      <family val="1"/>
    </font>
    <font>
      <sz val="12"/>
      <name val="EucrosiaUPC"/>
      <family val="1"/>
    </font>
    <font>
      <sz val="10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2"/>
      <name val="FreesiaDSE"/>
      <family val="2"/>
    </font>
    <font>
      <b/>
      <sz val="18"/>
      <name val="EucrosiaUPC"/>
      <family val="1"/>
    </font>
    <font>
      <b/>
      <sz val="17"/>
      <name val="EucrosiaUPC"/>
      <family val="1"/>
    </font>
    <font>
      <sz val="11"/>
      <name val="EucrosiaUPC"/>
      <family val="1"/>
    </font>
    <font>
      <b/>
      <sz val="11"/>
      <name val="EucrosiaUPC"/>
      <family val="1"/>
    </font>
    <font>
      <b/>
      <sz val="14"/>
      <name val="Cordia New"/>
      <family val="2"/>
    </font>
    <font>
      <sz val="32"/>
      <name val="DilleniaUPC"/>
      <family val="1"/>
    </font>
    <font>
      <sz val="32"/>
      <name val="EucrosiaUPC"/>
      <family val="1"/>
    </font>
    <font>
      <sz val="8"/>
      <name val="Cordia New"/>
      <family val="2"/>
    </font>
    <font>
      <b/>
      <sz val="13"/>
      <name val="EucrosiaUPC"/>
      <family val="1"/>
    </font>
    <font>
      <sz val="13"/>
      <name val="EucrosiaUPC"/>
      <family val="1"/>
    </font>
    <font>
      <b/>
      <sz val="45"/>
      <color indexed="48"/>
      <name val="EucrosiaUPC"/>
      <family val="1"/>
    </font>
    <font>
      <sz val="14"/>
      <color indexed="48"/>
      <name val="Cordia New"/>
      <family val="2"/>
    </font>
    <font>
      <b/>
      <sz val="12"/>
      <color indexed="12"/>
      <name val="EucrosiaUPC"/>
      <family val="1"/>
    </font>
    <font>
      <sz val="16"/>
      <name val="DilleniaUPC"/>
      <family val="0"/>
    </font>
    <font>
      <sz val="8"/>
      <name val="Dilleni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>
      <alignment/>
      <protection/>
    </xf>
  </cellStyleXfs>
  <cellXfs count="52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49" fontId="9" fillId="0" borderId="0" xfId="0" applyNumberFormat="1" applyFont="1" applyAlignment="1" quotePrefix="1">
      <alignment/>
    </xf>
    <xf numFmtId="0" fontId="5" fillId="0" borderId="0" xfId="0" applyFont="1" applyAlignment="1" applyProtection="1">
      <alignment horizontal="fill" vertical="center"/>
      <protection/>
    </xf>
    <xf numFmtId="0" fontId="9" fillId="33" borderId="0" xfId="0" applyFont="1" applyFill="1" applyAlignment="1">
      <alignment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202" fontId="5" fillId="0" borderId="0" xfId="42" applyNumberFormat="1" applyFont="1" applyAlignment="1" applyProtection="1">
      <alignment horizontal="right" vertical="center"/>
      <protection/>
    </xf>
    <xf numFmtId="0" fontId="5" fillId="33" borderId="0" xfId="0" applyFont="1" applyFill="1" applyAlignment="1">
      <alignment vertical="center"/>
    </xf>
    <xf numFmtId="202" fontId="5" fillId="33" borderId="0" xfId="42" applyNumberFormat="1" applyFont="1" applyFill="1" applyAlignment="1" applyProtection="1">
      <alignment horizontal="right" vertical="center"/>
      <protection/>
    </xf>
    <xf numFmtId="202" fontId="5" fillId="0" borderId="0" xfId="42" applyNumberFormat="1" applyFont="1" applyAlignment="1">
      <alignment horizontal="right" vertical="center"/>
    </xf>
    <xf numFmtId="4" fontId="5" fillId="0" borderId="0" xfId="60" applyNumberFormat="1" applyFont="1" applyAlignment="1" applyProtection="1" quotePrefix="1">
      <alignment horizontal="right" vertical="center"/>
      <protection/>
    </xf>
    <xf numFmtId="4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202" fontId="5" fillId="0" borderId="0" xfId="42" applyNumberFormat="1" applyFont="1" applyBorder="1" applyAlignment="1" applyProtection="1">
      <alignment horizontal="right" vertical="center"/>
      <protection/>
    </xf>
    <xf numFmtId="202" fontId="5" fillId="33" borderId="0" xfId="42" applyNumberFormat="1" applyFont="1" applyFill="1" applyAlignment="1">
      <alignment horizontal="right" vertical="center"/>
    </xf>
    <xf numFmtId="0" fontId="5" fillId="0" borderId="12" xfId="0" applyFont="1" applyBorder="1" applyAlignment="1">
      <alignment vertical="center"/>
    </xf>
    <xf numFmtId="202" fontId="5" fillId="0" borderId="12" xfId="42" applyNumberFormat="1" applyFont="1" applyBorder="1" applyAlignment="1">
      <alignment horizontal="right" vertical="center"/>
    </xf>
    <xf numFmtId="0" fontId="5" fillId="33" borderId="0" xfId="0" applyFont="1" applyFill="1" applyAlignment="1">
      <alignment vertical="top"/>
    </xf>
    <xf numFmtId="202" fontId="5" fillId="33" borderId="0" xfId="42" applyNumberFormat="1" applyFont="1" applyFill="1" applyAlignment="1">
      <alignment horizontal="right" vertical="top"/>
    </xf>
    <xf numFmtId="202" fontId="5" fillId="0" borderId="0" xfId="42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43" fontId="5" fillId="0" borderId="0" xfId="42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 applyProtection="1">
      <alignment horizontal="right" vertical="center"/>
      <protection/>
    </xf>
    <xf numFmtId="3" fontId="9" fillId="0" borderId="11" xfId="42" applyNumberFormat="1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fill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" fontId="5" fillId="0" borderId="0" xfId="42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7" fontId="9" fillId="33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14" xfId="0" applyFont="1" applyBorder="1" applyAlignment="1">
      <alignment horizontal="center"/>
    </xf>
    <xf numFmtId="3" fontId="5" fillId="0" borderId="0" xfId="42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5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199" fontId="5" fillId="0" borderId="0" xfId="42" applyNumberFormat="1" applyFont="1" applyFill="1" applyBorder="1" applyAlignment="1" applyProtection="1">
      <alignment vertical="center"/>
      <protection/>
    </xf>
    <xf numFmtId="199" fontId="5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3" fontId="5" fillId="0" borderId="0" xfId="42" applyNumberFormat="1" applyFont="1" applyAlignment="1" applyProtection="1">
      <alignment horizontal="right" vertical="center"/>
      <protection/>
    </xf>
    <xf numFmtId="3" fontId="5" fillId="0" borderId="0" xfId="42" applyNumberFormat="1" applyFont="1" applyAlignment="1">
      <alignment horizontal="right" vertical="center"/>
    </xf>
    <xf numFmtId="3" fontId="5" fillId="0" borderId="0" xfId="42" applyNumberFormat="1" applyFont="1" applyAlignment="1" applyProtection="1" quotePrefix="1">
      <alignment horizontal="right" vertical="center"/>
      <protection/>
    </xf>
    <xf numFmtId="3" fontId="9" fillId="33" borderId="11" xfId="42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Alignment="1">
      <alignment/>
    </xf>
    <xf numFmtId="204" fontId="5" fillId="0" borderId="0" xfId="42" applyNumberFormat="1" applyFont="1" applyAlignment="1">
      <alignment vertical="justify"/>
    </xf>
    <xf numFmtId="0" fontId="5" fillId="33" borderId="0" xfId="0" applyFont="1" applyFill="1" applyBorder="1" applyAlignment="1" applyProtection="1">
      <alignment horizontal="left" vertical="center"/>
      <protection/>
    </xf>
    <xf numFmtId="202" fontId="5" fillId="33" borderId="0" xfId="0" applyNumberFormat="1" applyFont="1" applyFill="1" applyBorder="1" applyAlignment="1">
      <alignment horizontal="right" vertical="center"/>
    </xf>
    <xf numFmtId="202" fontId="5" fillId="0" borderId="0" xfId="42" applyNumberFormat="1" applyFont="1" applyAlignment="1" applyProtection="1">
      <alignment horizontal="right" vertical="top"/>
      <protection/>
    </xf>
    <xf numFmtId="0" fontId="14" fillId="0" borderId="0" xfId="0" applyFont="1" applyAlignment="1" applyProtection="1">
      <alignment horizontal="left" vertical="center"/>
      <protection/>
    </xf>
    <xf numFmtId="199" fontId="9" fillId="0" borderId="0" xfId="42" applyNumberFormat="1" applyFont="1" applyFill="1" applyBorder="1" applyAlignment="1" applyProtection="1">
      <alignment vertical="center"/>
      <protection/>
    </xf>
    <xf numFmtId="49" fontId="5" fillId="0" borderId="0" xfId="42" applyNumberFormat="1" applyFont="1" applyAlignment="1" applyProtection="1">
      <alignment horizontal="right" vertical="center"/>
      <protection/>
    </xf>
    <xf numFmtId="49" fontId="9" fillId="0" borderId="11" xfId="42" applyNumberFormat="1" applyFont="1" applyBorder="1" applyAlignment="1" applyProtection="1">
      <alignment horizontal="right" vertical="center"/>
      <protection/>
    </xf>
    <xf numFmtId="49" fontId="5" fillId="0" borderId="0" xfId="42" applyNumberFormat="1" applyFont="1" applyBorder="1" applyAlignment="1" applyProtection="1">
      <alignment horizontal="right" vertical="center"/>
      <protection/>
    </xf>
    <xf numFmtId="11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/>
    </xf>
    <xf numFmtId="200" fontId="5" fillId="0" borderId="0" xfId="42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2" fontId="5" fillId="0" borderId="0" xfId="0" applyNumberFormat="1" applyFont="1" applyAlignment="1">
      <alignment vertical="center"/>
    </xf>
    <xf numFmtId="49" fontId="5" fillId="0" borderId="0" xfId="0" applyNumberFormat="1" applyFont="1" applyAlignment="1" applyProtection="1">
      <alignment horizontal="left" vertical="top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49" fontId="5" fillId="33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Border="1" applyAlignment="1" applyProtection="1">
      <alignment horizontal="left" vertical="top"/>
      <protection/>
    </xf>
    <xf numFmtId="2" fontId="5" fillId="0" borderId="14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3" fillId="0" borderId="0" xfId="0" applyFont="1" applyBorder="1" applyAlignment="1" applyProtection="1">
      <alignment horizontal="center" vertical="top"/>
      <protection/>
    </xf>
    <xf numFmtId="3" fontId="5" fillId="0" borderId="0" xfId="42" applyNumberFormat="1" applyFont="1" applyAlignment="1" applyProtection="1">
      <alignment horizontal="right"/>
      <protection locked="0"/>
    </xf>
    <xf numFmtId="3" fontId="5" fillId="0" borderId="0" xfId="42" applyNumberFormat="1" applyFont="1" applyAlignment="1" applyProtection="1">
      <alignment horizontal="right"/>
      <protection/>
    </xf>
    <xf numFmtId="3" fontId="5" fillId="0" borderId="0" xfId="42" applyNumberFormat="1" applyFont="1" applyBorder="1" applyAlignment="1" applyProtection="1">
      <alignment horizontal="right"/>
      <protection/>
    </xf>
    <xf numFmtId="0" fontId="5" fillId="0" borderId="0" xfId="0" applyFont="1" applyAlignment="1">
      <alignment vertical="justify"/>
    </xf>
    <xf numFmtId="0" fontId="8" fillId="0" borderId="12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center" vertical="center"/>
    </xf>
    <xf numFmtId="2" fontId="8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201" fontId="5" fillId="0" borderId="0" xfId="0" applyNumberFormat="1" applyFont="1" applyBorder="1" applyAlignment="1">
      <alignment horizontal="center" vertical="center"/>
    </xf>
    <xf numFmtId="3" fontId="9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2" xfId="42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 textRotation="90"/>
    </xf>
    <xf numFmtId="1" fontId="8" fillId="0" borderId="16" xfId="0" applyNumberFormat="1" applyFont="1" applyFill="1" applyBorder="1" applyAlignment="1">
      <alignment horizontal="center" textRotation="90"/>
    </xf>
    <xf numFmtId="1" fontId="8" fillId="0" borderId="13" xfId="0" applyNumberFormat="1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Continuous" vertical="justify"/>
    </xf>
    <xf numFmtId="0" fontId="4" fillId="0" borderId="0" xfId="0" applyFont="1" applyBorder="1" applyAlignment="1">
      <alignment vertical="justify"/>
    </xf>
    <xf numFmtId="0" fontId="4" fillId="0" borderId="0" xfId="0" applyFont="1" applyAlignment="1">
      <alignment vertical="justify"/>
    </xf>
    <xf numFmtId="0" fontId="5" fillId="0" borderId="2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2" fontId="5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19" fillId="0" borderId="16" xfId="0" applyFont="1" applyBorder="1" applyAlignment="1">
      <alignment horizontal="center"/>
    </xf>
    <xf numFmtId="3" fontId="7" fillId="0" borderId="22" xfId="0" applyNumberFormat="1" applyFont="1" applyBorder="1" applyAlignment="1">
      <alignment vertical="center"/>
    </xf>
    <xf numFmtId="3" fontId="5" fillId="0" borderId="16" xfId="42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3" fillId="33" borderId="0" xfId="0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99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/>
      <protection/>
    </xf>
    <xf numFmtId="199" fontId="9" fillId="0" borderId="11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99" fontId="9" fillId="0" borderId="11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left" vertical="center"/>
      <protection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2" fontId="8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shrinkToFit="1"/>
    </xf>
    <xf numFmtId="3" fontId="13" fillId="0" borderId="0" xfId="42" applyNumberFormat="1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3" fontId="14" fillId="0" borderId="11" xfId="42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5" fillId="0" borderId="0" xfId="42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1" xfId="42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42" applyNumberFormat="1" applyFont="1" applyBorder="1" applyAlignment="1" applyProtection="1">
      <alignment horizontal="right" vertical="center"/>
      <protection/>
    </xf>
    <xf numFmtId="0" fontId="5" fillId="0" borderId="0" xfId="42" applyNumberFormat="1" applyFont="1" applyAlignment="1" applyProtection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9" fillId="0" borderId="11" xfId="42" applyNumberFormat="1" applyFont="1" applyBorder="1" applyAlignment="1" applyProtection="1">
      <alignment horizontal="right" vertical="center" indent="1"/>
      <protection/>
    </xf>
    <xf numFmtId="3" fontId="9" fillId="0" borderId="0" xfId="42" applyNumberFormat="1" applyFont="1" applyBorder="1" applyAlignment="1" applyProtection="1">
      <alignment horizontal="right" vertical="center" indent="1"/>
      <protection/>
    </xf>
    <xf numFmtId="3" fontId="9" fillId="0" borderId="12" xfId="42" applyNumberFormat="1" applyFont="1" applyBorder="1" applyAlignment="1" applyProtection="1">
      <alignment horizontal="right" vertical="center" indent="1"/>
      <protection/>
    </xf>
    <xf numFmtId="3" fontId="13" fillId="0" borderId="0" xfId="42" applyNumberFormat="1" applyFont="1" applyBorder="1" applyAlignment="1" applyProtection="1">
      <alignment horizontal="right" vertical="center" indent="1"/>
      <protection/>
    </xf>
    <xf numFmtId="3" fontId="13" fillId="0" borderId="0" xfId="42" applyNumberFormat="1" applyFont="1" applyBorder="1" applyAlignment="1">
      <alignment horizontal="right" vertical="center" indent="1"/>
    </xf>
    <xf numFmtId="3" fontId="13" fillId="0" borderId="12" xfId="42" applyNumberFormat="1" applyFont="1" applyBorder="1" applyAlignment="1" applyProtection="1">
      <alignment horizontal="right" vertical="center" indent="1"/>
      <protection/>
    </xf>
    <xf numFmtId="3" fontId="5" fillId="0" borderId="0" xfId="0" applyNumberFormat="1" applyFont="1" applyBorder="1" applyAlignment="1" applyProtection="1">
      <alignment horizontal="right" vertical="center" indent="1"/>
      <protection/>
    </xf>
    <xf numFmtId="3" fontId="5" fillId="0" borderId="0" xfId="42" applyNumberFormat="1" applyFont="1" applyBorder="1" applyAlignment="1" applyProtection="1">
      <alignment horizontal="right" vertical="center" indent="1"/>
      <protection/>
    </xf>
    <xf numFmtId="3" fontId="5" fillId="0" borderId="0" xfId="0" applyNumberFormat="1" applyFont="1" applyBorder="1" applyAlignment="1">
      <alignment horizontal="right" vertical="center" indent="1"/>
    </xf>
    <xf numFmtId="3" fontId="5" fillId="0" borderId="12" xfId="42" applyNumberFormat="1" applyFont="1" applyBorder="1" applyAlignment="1" applyProtection="1">
      <alignment horizontal="right" vertical="center" indent="1"/>
      <protection/>
    </xf>
    <xf numFmtId="3" fontId="5" fillId="0" borderId="12" xfId="0" applyNumberFormat="1" applyFont="1" applyBorder="1" applyAlignment="1" applyProtection="1">
      <alignment horizontal="right" vertical="center" indent="1"/>
      <protection/>
    </xf>
    <xf numFmtId="3" fontId="9" fillId="0" borderId="0" xfId="0" applyNumberFormat="1" applyFont="1" applyBorder="1" applyAlignment="1" applyProtection="1">
      <alignment horizontal="right" vertical="center" indent="1"/>
      <protection/>
    </xf>
    <xf numFmtId="3" fontId="9" fillId="0" borderId="12" xfId="0" applyNumberFormat="1" applyFont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3" fontId="5" fillId="33" borderId="12" xfId="42" applyNumberFormat="1" applyFont="1" applyFill="1" applyBorder="1" applyAlignment="1">
      <alignment horizontal="right" vertical="justify" indent="1"/>
    </xf>
    <xf numFmtId="3" fontId="9" fillId="0" borderId="11" xfId="42" applyNumberFormat="1" applyFont="1" applyBorder="1" applyAlignment="1" applyProtection="1">
      <alignment horizontal="right" vertical="center" indent="2"/>
      <protection/>
    </xf>
    <xf numFmtId="3" fontId="5" fillId="0" borderId="0" xfId="0" applyNumberFormat="1" applyFont="1" applyBorder="1" applyAlignment="1" applyProtection="1">
      <alignment horizontal="right" vertical="center" indent="2"/>
      <protection/>
    </xf>
    <xf numFmtId="3" fontId="5" fillId="0" borderId="12" xfId="0" applyNumberFormat="1" applyFont="1" applyBorder="1" applyAlignment="1">
      <alignment horizontal="right" vertical="center" indent="2"/>
    </xf>
    <xf numFmtId="3" fontId="5" fillId="0" borderId="12" xfId="0" applyNumberFormat="1" applyFont="1" applyBorder="1" applyAlignment="1" applyProtection="1">
      <alignment horizontal="right" vertical="center" indent="2"/>
      <protection/>
    </xf>
    <xf numFmtId="3" fontId="5" fillId="0" borderId="0" xfId="42" applyNumberFormat="1" applyFont="1" applyBorder="1" applyAlignment="1" applyProtection="1">
      <alignment horizontal="right" vertical="center" indent="2"/>
      <protection/>
    </xf>
    <xf numFmtId="0" fontId="5" fillId="0" borderId="0" xfId="0" applyFont="1" applyBorder="1" applyAlignment="1">
      <alignment horizontal="right" vertical="center" indent="1"/>
    </xf>
    <xf numFmtId="201" fontId="5" fillId="0" borderId="0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9" fillId="0" borderId="11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2"/>
    </xf>
    <xf numFmtId="201" fontId="5" fillId="0" borderId="0" xfId="0" applyNumberFormat="1" applyFont="1" applyBorder="1" applyAlignment="1">
      <alignment horizontal="right" vertical="center" indent="2"/>
    </xf>
    <xf numFmtId="0" fontId="5" fillId="0" borderId="0" xfId="0" applyFont="1" applyFill="1" applyBorder="1" applyAlignment="1">
      <alignment horizontal="right" vertical="center" indent="2"/>
    </xf>
    <xf numFmtId="0" fontId="9" fillId="0" borderId="11" xfId="0" applyFont="1" applyBorder="1" applyAlignment="1">
      <alignment horizontal="right" vertical="center" indent="2"/>
    </xf>
    <xf numFmtId="201" fontId="5" fillId="0" borderId="0" xfId="0" applyNumberFormat="1" applyFont="1" applyBorder="1" applyAlignment="1">
      <alignment horizontal="right" vertical="center" indent="4"/>
    </xf>
    <xf numFmtId="0" fontId="5" fillId="0" borderId="0" xfId="0" applyFont="1" applyBorder="1" applyAlignment="1">
      <alignment horizontal="right" vertical="center" indent="4"/>
    </xf>
    <xf numFmtId="201" fontId="5" fillId="0" borderId="0" xfId="0" applyNumberFormat="1" applyFont="1" applyFill="1" applyBorder="1" applyAlignment="1">
      <alignment horizontal="right" vertical="center" indent="4"/>
    </xf>
    <xf numFmtId="0" fontId="9" fillId="0" borderId="11" xfId="0" applyFont="1" applyBorder="1" applyAlignment="1">
      <alignment horizontal="right" vertical="center" indent="4"/>
    </xf>
    <xf numFmtId="3" fontId="9" fillId="0" borderId="11" xfId="42" applyNumberFormat="1" applyFont="1" applyBorder="1" applyAlignment="1">
      <alignment horizontal="right" vertical="center" indent="2"/>
    </xf>
    <xf numFmtId="201" fontId="5" fillId="0" borderId="0" xfId="0" applyNumberFormat="1" applyFont="1" applyBorder="1" applyAlignment="1">
      <alignment horizontal="right" vertical="center" indent="3"/>
    </xf>
    <xf numFmtId="0" fontId="5" fillId="0" borderId="0" xfId="0" applyFont="1" applyBorder="1" applyAlignment="1">
      <alignment horizontal="right" vertical="center" indent="3"/>
    </xf>
    <xf numFmtId="0" fontId="9" fillId="0" borderId="11" xfId="0" applyFont="1" applyBorder="1" applyAlignment="1">
      <alignment horizontal="right" vertical="center" indent="3"/>
    </xf>
    <xf numFmtId="3" fontId="9" fillId="0" borderId="11" xfId="42" applyNumberFormat="1" applyFont="1" applyBorder="1" applyAlignment="1">
      <alignment horizontal="right" vertical="center" indent="3"/>
    </xf>
    <xf numFmtId="3" fontId="5" fillId="0" borderId="20" xfId="42" applyNumberFormat="1" applyFont="1" applyBorder="1" applyAlignment="1">
      <alignment horizontal="right" indent="3"/>
    </xf>
    <xf numFmtId="3" fontId="5" fillId="0" borderId="14" xfId="42" applyNumberFormat="1" applyFont="1" applyBorder="1" applyAlignment="1">
      <alignment horizontal="right" indent="3"/>
    </xf>
    <xf numFmtId="3" fontId="9" fillId="0" borderId="16" xfId="42" applyNumberFormat="1" applyFont="1" applyFill="1" applyBorder="1" applyAlignment="1">
      <alignment horizontal="right" indent="3"/>
    </xf>
    <xf numFmtId="3" fontId="5" fillId="0" borderId="15" xfId="42" applyNumberFormat="1" applyFont="1" applyBorder="1" applyAlignment="1">
      <alignment horizontal="right" indent="1"/>
    </xf>
    <xf numFmtId="3" fontId="5" fillId="0" borderId="23" xfId="42" applyNumberFormat="1" applyFont="1" applyBorder="1" applyAlignment="1">
      <alignment horizontal="right" indent="1"/>
    </xf>
    <xf numFmtId="3" fontId="5" fillId="0" borderId="10" xfId="42" applyNumberFormat="1" applyFont="1" applyBorder="1" applyAlignment="1">
      <alignment horizontal="right" indent="1"/>
    </xf>
    <xf numFmtId="3" fontId="5" fillId="0" borderId="17" xfId="42" applyNumberFormat="1" applyFont="1" applyBorder="1" applyAlignment="1">
      <alignment horizontal="right" indent="1"/>
    </xf>
    <xf numFmtId="3" fontId="5" fillId="0" borderId="19" xfId="42" applyNumberFormat="1" applyFont="1" applyBorder="1" applyAlignment="1">
      <alignment horizontal="right" indent="1"/>
    </xf>
    <xf numFmtId="3" fontId="5" fillId="0" borderId="0" xfId="42" applyNumberFormat="1" applyFont="1" applyBorder="1" applyAlignment="1">
      <alignment horizontal="right" indent="1"/>
    </xf>
    <xf numFmtId="3" fontId="5" fillId="0" borderId="18" xfId="42" applyNumberFormat="1" applyFont="1" applyBorder="1" applyAlignment="1">
      <alignment horizontal="right" indent="1"/>
    </xf>
    <xf numFmtId="3" fontId="9" fillId="0" borderId="13" xfId="42" applyNumberFormat="1" applyFont="1" applyFill="1" applyBorder="1" applyAlignment="1">
      <alignment horizontal="right" indent="1"/>
    </xf>
    <xf numFmtId="3" fontId="9" fillId="0" borderId="22" xfId="42" applyNumberFormat="1" applyFont="1" applyFill="1" applyBorder="1" applyAlignment="1">
      <alignment horizontal="right" indent="1"/>
    </xf>
    <xf numFmtId="3" fontId="9" fillId="0" borderId="11" xfId="42" applyNumberFormat="1" applyFont="1" applyFill="1" applyBorder="1" applyAlignment="1">
      <alignment horizontal="right" indent="1"/>
    </xf>
    <xf numFmtId="3" fontId="5" fillId="0" borderId="23" xfId="42" applyNumberFormat="1" applyFont="1" applyBorder="1" applyAlignment="1">
      <alignment horizontal="right"/>
    </xf>
    <xf numFmtId="3" fontId="5" fillId="0" borderId="19" xfId="42" applyNumberFormat="1" applyFont="1" applyBorder="1" applyAlignment="1">
      <alignment horizontal="right"/>
    </xf>
    <xf numFmtId="3" fontId="9" fillId="0" borderId="22" xfId="42" applyNumberFormat="1" applyFont="1" applyFill="1" applyBorder="1" applyAlignment="1">
      <alignment horizontal="right"/>
    </xf>
    <xf numFmtId="3" fontId="5" fillId="0" borderId="23" xfId="42" applyNumberFormat="1" applyFont="1" applyBorder="1" applyAlignment="1">
      <alignment/>
    </xf>
    <xf numFmtId="3" fontId="5" fillId="0" borderId="19" xfId="42" applyNumberFormat="1" applyFont="1" applyBorder="1" applyAlignment="1">
      <alignment/>
    </xf>
    <xf numFmtId="3" fontId="9" fillId="0" borderId="22" xfId="42" applyNumberFormat="1" applyFont="1" applyFill="1" applyBorder="1" applyAlignment="1">
      <alignment/>
    </xf>
    <xf numFmtId="3" fontId="5" fillId="0" borderId="15" xfId="42" applyNumberFormat="1" applyFont="1" applyBorder="1" applyAlignment="1">
      <alignment horizontal="right" indent="2"/>
    </xf>
    <xf numFmtId="3" fontId="5" fillId="0" borderId="23" xfId="42" applyNumberFormat="1" applyFont="1" applyBorder="1" applyAlignment="1">
      <alignment horizontal="right" indent="2"/>
    </xf>
    <xf numFmtId="3" fontId="5" fillId="0" borderId="17" xfId="42" applyNumberFormat="1" applyFont="1" applyBorder="1" applyAlignment="1">
      <alignment horizontal="right" indent="2"/>
    </xf>
    <xf numFmtId="3" fontId="5" fillId="0" borderId="19" xfId="42" applyNumberFormat="1" applyFont="1" applyBorder="1" applyAlignment="1">
      <alignment horizontal="right" indent="2"/>
    </xf>
    <xf numFmtId="3" fontId="9" fillId="0" borderId="13" xfId="42" applyNumberFormat="1" applyFont="1" applyFill="1" applyBorder="1" applyAlignment="1">
      <alignment horizontal="right" indent="2"/>
    </xf>
    <xf numFmtId="3" fontId="9" fillId="0" borderId="22" xfId="42" applyNumberFormat="1" applyFont="1" applyFill="1" applyBorder="1" applyAlignment="1">
      <alignment horizontal="right" indent="2"/>
    </xf>
    <xf numFmtId="3" fontId="5" fillId="0" borderId="15" xfId="0" applyNumberFormat="1" applyFont="1" applyBorder="1" applyAlignment="1">
      <alignment horizontal="right" indent="1"/>
    </xf>
    <xf numFmtId="0" fontId="5" fillId="0" borderId="17" xfId="0" applyFont="1" applyBorder="1" applyAlignment="1">
      <alignment horizontal="right" indent="1"/>
    </xf>
    <xf numFmtId="0" fontId="5" fillId="0" borderId="15" xfId="0" applyFont="1" applyBorder="1" applyAlignment="1">
      <alignment horizontal="right" indent="2"/>
    </xf>
    <xf numFmtId="0" fontId="5" fillId="0" borderId="17" xfId="0" applyFont="1" applyBorder="1" applyAlignment="1">
      <alignment horizontal="right" indent="2"/>
    </xf>
    <xf numFmtId="2" fontId="5" fillId="0" borderId="14" xfId="0" applyNumberFormat="1" applyFont="1" applyBorder="1" applyAlignment="1">
      <alignment horizontal="right" vertical="center" indent="3"/>
    </xf>
    <xf numFmtId="2" fontId="5" fillId="0" borderId="14" xfId="0" applyNumberFormat="1" applyFont="1" applyFill="1" applyBorder="1" applyAlignment="1">
      <alignment horizontal="right" indent="3"/>
    </xf>
    <xf numFmtId="2" fontId="5" fillId="0" borderId="21" xfId="0" applyNumberFormat="1" applyFont="1" applyFill="1" applyBorder="1" applyAlignment="1">
      <alignment horizontal="right" indent="3"/>
    </xf>
    <xf numFmtId="2" fontId="5" fillId="0" borderId="17" xfId="0" applyNumberFormat="1" applyFont="1" applyFill="1" applyBorder="1" applyAlignment="1">
      <alignment horizontal="right" indent="3"/>
    </xf>
    <xf numFmtId="3" fontId="5" fillId="0" borderId="18" xfId="42" applyNumberFormat="1" applyFont="1" applyBorder="1" applyAlignment="1">
      <alignment horizontal="right" indent="2"/>
    </xf>
    <xf numFmtId="3" fontId="9" fillId="0" borderId="13" xfId="42" applyNumberFormat="1" applyFont="1" applyBorder="1" applyAlignment="1">
      <alignment horizontal="right" indent="2"/>
    </xf>
    <xf numFmtId="0" fontId="5" fillId="0" borderId="2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0" borderId="20" xfId="0" applyFont="1" applyBorder="1" applyAlignment="1">
      <alignment horizontal="left" indent="4"/>
    </xf>
    <xf numFmtId="0" fontId="5" fillId="0" borderId="14" xfId="0" applyFont="1" applyBorder="1" applyAlignment="1">
      <alignment horizontal="left" indent="4"/>
    </xf>
    <xf numFmtId="0" fontId="5" fillId="0" borderId="21" xfId="0" applyFont="1" applyBorder="1" applyAlignment="1">
      <alignment horizontal="left" indent="4"/>
    </xf>
    <xf numFmtId="3" fontId="5" fillId="0" borderId="20" xfId="42" applyNumberFormat="1" applyFont="1" applyBorder="1" applyAlignment="1">
      <alignment horizontal="right" indent="4"/>
    </xf>
    <xf numFmtId="3" fontId="5" fillId="0" borderId="15" xfId="42" applyNumberFormat="1" applyFont="1" applyBorder="1" applyAlignment="1">
      <alignment horizontal="right" indent="4"/>
    </xf>
    <xf numFmtId="3" fontId="5" fillId="0" borderId="14" xfId="42" applyNumberFormat="1" applyFont="1" applyBorder="1" applyAlignment="1">
      <alignment horizontal="right" indent="4"/>
    </xf>
    <xf numFmtId="3" fontId="5" fillId="0" borderId="17" xfId="42" applyNumberFormat="1" applyFont="1" applyBorder="1" applyAlignment="1">
      <alignment horizontal="right" indent="4"/>
    </xf>
    <xf numFmtId="3" fontId="19" fillId="0" borderId="16" xfId="42" applyNumberFormat="1" applyFont="1" applyBorder="1" applyAlignment="1">
      <alignment horizontal="right" indent="4"/>
    </xf>
    <xf numFmtId="3" fontId="19" fillId="0" borderId="13" xfId="42" applyNumberFormat="1" applyFont="1" applyBorder="1" applyAlignment="1">
      <alignment horizontal="right" indent="4"/>
    </xf>
    <xf numFmtId="205" fontId="5" fillId="0" borderId="23" xfId="0" applyNumberFormat="1" applyFont="1" applyBorder="1" applyAlignment="1">
      <alignment horizontal="right" vertical="center" wrapText="1" indent="2"/>
    </xf>
    <xf numFmtId="205" fontId="5" fillId="0" borderId="19" xfId="0" applyNumberFormat="1" applyFont="1" applyBorder="1" applyAlignment="1">
      <alignment horizontal="right" vertical="center" wrapText="1" indent="2"/>
    </xf>
    <xf numFmtId="205" fontId="5" fillId="0" borderId="24" xfId="0" applyNumberFormat="1" applyFont="1" applyBorder="1" applyAlignment="1">
      <alignment horizontal="right" vertical="center" wrapText="1" indent="2"/>
    </xf>
    <xf numFmtId="205" fontId="5" fillId="0" borderId="0" xfId="0" applyNumberFormat="1" applyFont="1" applyBorder="1" applyAlignment="1">
      <alignment horizontal="center" vertical="center" wrapText="1"/>
    </xf>
    <xf numFmtId="205" fontId="9" fillId="0" borderId="13" xfId="0" applyNumberFormat="1" applyFont="1" applyBorder="1" applyAlignment="1">
      <alignment horizontal="right" vertical="center" wrapText="1" indent="2"/>
    </xf>
    <xf numFmtId="0" fontId="3" fillId="0" borderId="0" xfId="66" applyFont="1" applyAlignment="1">
      <alignment/>
      <protection/>
    </xf>
    <xf numFmtId="0" fontId="24" fillId="0" borderId="0" xfId="66" applyAlignment="1">
      <alignment/>
      <protection/>
    </xf>
    <xf numFmtId="0" fontId="24" fillId="0" borderId="0" xfId="66">
      <alignment/>
      <protection/>
    </xf>
    <xf numFmtId="0" fontId="3" fillId="0" borderId="0" xfId="66" applyFont="1" applyAlignment="1">
      <alignment horizontal="center" vertical="center"/>
      <protection/>
    </xf>
    <xf numFmtId="0" fontId="24" fillId="0" borderId="0" xfId="66" applyAlignment="1">
      <alignment horizontal="center"/>
      <protection/>
    </xf>
    <xf numFmtId="0" fontId="8" fillId="0" borderId="10" xfId="66" applyFont="1" applyBorder="1" applyAlignment="1">
      <alignment horizontal="center" vertical="center"/>
      <protection/>
    </xf>
    <xf numFmtId="0" fontId="4" fillId="0" borderId="0" xfId="66" applyFont="1">
      <alignment/>
      <protection/>
    </xf>
    <xf numFmtId="0" fontId="8" fillId="0" borderId="12" xfId="66" applyFont="1" applyBorder="1" applyAlignment="1">
      <alignment horizontal="center" vertical="center"/>
      <protection/>
    </xf>
    <xf numFmtId="0" fontId="5" fillId="0" borderId="13" xfId="66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0" fontId="24" fillId="0" borderId="0" xfId="66" applyAlignment="1">
      <alignment horizontal="center" vertical="center"/>
      <protection/>
    </xf>
    <xf numFmtId="0" fontId="5" fillId="0" borderId="15" xfId="66" applyFont="1" applyBorder="1" applyAlignment="1">
      <alignment horizontal="center" vertical="top"/>
      <protection/>
    </xf>
    <xf numFmtId="0" fontId="5" fillId="0" borderId="18" xfId="66" applyFont="1" applyBorder="1" applyAlignment="1">
      <alignment horizontal="center" vertical="top"/>
      <protection/>
    </xf>
    <xf numFmtId="0" fontId="5" fillId="0" borderId="15" xfId="66" applyFont="1" applyBorder="1" applyAlignment="1">
      <alignment vertical="top"/>
      <protection/>
    </xf>
    <xf numFmtId="0" fontId="5" fillId="0" borderId="18" xfId="66" applyFont="1" applyBorder="1" applyAlignment="1">
      <alignment vertical="top"/>
      <protection/>
    </xf>
    <xf numFmtId="0" fontId="5" fillId="0" borderId="0" xfId="66" applyFont="1" applyAlignment="1">
      <alignment horizontal="left" vertical="center"/>
      <protection/>
    </xf>
    <xf numFmtId="0" fontId="4" fillId="0" borderId="0" xfId="66" applyFont="1" applyAlignment="1">
      <alignment horizontal="left"/>
      <protection/>
    </xf>
    <xf numFmtId="0" fontId="5" fillId="0" borderId="13" xfId="66" applyFont="1" applyBorder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24" fillId="0" borderId="0" xfId="66" applyAlignment="1">
      <alignment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5" fillId="0" borderId="18" xfId="66" applyFont="1" applyBorder="1" applyAlignment="1">
      <alignment horizontal="center" vertical="center"/>
      <protection/>
    </xf>
    <xf numFmtId="0" fontId="5" fillId="0" borderId="18" xfId="66" applyFont="1" applyBorder="1" applyAlignment="1">
      <alignment vertical="center"/>
      <protection/>
    </xf>
    <xf numFmtId="0" fontId="5" fillId="0" borderId="13" xfId="66" applyFont="1" applyBorder="1" applyAlignment="1">
      <alignment horizontal="left" vertical="center"/>
      <protection/>
    </xf>
    <xf numFmtId="0" fontId="5" fillId="0" borderId="15" xfId="66" applyFont="1" applyBorder="1" applyAlignment="1">
      <alignment horizontal="left" vertical="center"/>
      <protection/>
    </xf>
    <xf numFmtId="0" fontId="5" fillId="0" borderId="15" xfId="66" applyFont="1" applyBorder="1" applyAlignment="1">
      <alignment horizontal="left" vertical="top"/>
      <protection/>
    </xf>
    <xf numFmtId="0" fontId="5" fillId="0" borderId="18" xfId="66" applyFont="1" applyBorder="1" applyAlignment="1">
      <alignment horizontal="left" vertical="top"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justify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37" fontId="5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justify"/>
      <protection/>
    </xf>
    <xf numFmtId="37" fontId="5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2" xfId="0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justify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justify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2" fontId="8" fillId="0" borderId="15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12" xfId="0" applyFont="1" applyBorder="1" applyAlignment="1">
      <alignment horizontal="right"/>
    </xf>
    <xf numFmtId="0" fontId="19" fillId="0" borderId="25" xfId="0" applyFont="1" applyBorder="1" applyAlignment="1">
      <alignment vertical="center"/>
    </xf>
    <xf numFmtId="0" fontId="0" fillId="0" borderId="26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4" fillId="0" borderId="0" xfId="0" applyFont="1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justify"/>
    </xf>
    <xf numFmtId="0" fontId="19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22" xfId="66" applyFont="1" applyBorder="1" applyAlignment="1">
      <alignment horizontal="center" vertical="top"/>
      <protection/>
    </xf>
    <xf numFmtId="0" fontId="5" fillId="0" borderId="13" xfId="66" applyFont="1" applyBorder="1" applyAlignment="1">
      <alignment horizontal="center" vertical="top"/>
      <protection/>
    </xf>
    <xf numFmtId="0" fontId="5" fillId="0" borderId="22" xfId="66" applyFont="1" applyBorder="1" applyAlignment="1">
      <alignment horizontal="left" vertical="top"/>
      <protection/>
    </xf>
    <xf numFmtId="0" fontId="5" fillId="0" borderId="23" xfId="66" applyFont="1" applyBorder="1" applyAlignment="1">
      <alignment horizontal="left"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15" xfId="66" applyFont="1" applyBorder="1" applyAlignment="1">
      <alignment horizontal="center" vertical="top"/>
      <protection/>
    </xf>
    <xf numFmtId="0" fontId="5" fillId="0" borderId="18" xfId="66" applyFont="1" applyBorder="1" applyAlignment="1">
      <alignment horizontal="center" vertical="top"/>
      <protection/>
    </xf>
    <xf numFmtId="0" fontId="5" fillId="0" borderId="21" xfId="66" applyFont="1" applyBorder="1" applyAlignment="1">
      <alignment horizontal="left" vertical="top"/>
      <protection/>
    </xf>
    <xf numFmtId="0" fontId="5" fillId="0" borderId="16" xfId="66" applyFont="1" applyBorder="1" applyAlignment="1">
      <alignment horizontal="left" vertical="top"/>
      <protection/>
    </xf>
    <xf numFmtId="0" fontId="5" fillId="0" borderId="13" xfId="66" applyFont="1" applyBorder="1" applyAlignment="1">
      <alignment horizontal="left" vertical="top"/>
      <protection/>
    </xf>
    <xf numFmtId="0" fontId="5" fillId="0" borderId="16" xfId="66" applyFont="1" applyBorder="1" applyAlignment="1">
      <alignment horizontal="center" vertical="top"/>
      <protection/>
    </xf>
    <xf numFmtId="0" fontId="3" fillId="0" borderId="0" xfId="66" applyFont="1" applyAlignment="1">
      <alignment horizontal="center"/>
      <protection/>
    </xf>
    <xf numFmtId="0" fontId="8" fillId="0" borderId="15" xfId="66" applyFont="1" applyBorder="1" applyAlignment="1">
      <alignment horizontal="center" vertical="center"/>
      <protection/>
    </xf>
    <xf numFmtId="0" fontId="8" fillId="0" borderId="18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8" fillId="0" borderId="23" xfId="66" applyFont="1" applyBorder="1" applyAlignment="1">
      <alignment horizontal="center" vertical="center"/>
      <protection/>
    </xf>
    <xf numFmtId="0" fontId="8" fillId="0" borderId="24" xfId="66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เชื่อมโยงหลายมิติ" xfId="64"/>
    <cellStyle name="ตามการเชื่อมโยงหลายมิติ" xfId="65"/>
    <cellStyle name="ปกติ_6_Quality Life-5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38</xdr:row>
      <xdr:rowOff>0</xdr:rowOff>
    </xdr:from>
    <xdr:to>
      <xdr:col>0</xdr:col>
      <xdr:colOff>152400</xdr:colOff>
      <xdr:row>39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2400" y="89439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152400</xdr:colOff>
      <xdr:row>54</xdr:row>
      <xdr:rowOff>180975</xdr:rowOff>
    </xdr:from>
    <xdr:to>
      <xdr:col>0</xdr:col>
      <xdr:colOff>152400</xdr:colOff>
      <xdr:row>55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400" y="12782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180975</xdr:rowOff>
    </xdr:from>
    <xdr:to>
      <xdr:col>0</xdr:col>
      <xdr:colOff>152400</xdr:colOff>
      <xdr:row>54</xdr:row>
      <xdr:rowOff>95250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52400" y="12553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352425</xdr:colOff>
      <xdr:row>38</xdr:row>
      <xdr:rowOff>0</xdr:rowOff>
    </xdr:from>
    <xdr:to>
      <xdr:col>1</xdr:col>
      <xdr:colOff>352425</xdr:colOff>
      <xdr:row>39</xdr:row>
      <xdr:rowOff>28575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04825" y="89439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54</xdr:row>
      <xdr:rowOff>180975</xdr:rowOff>
    </xdr:from>
    <xdr:to>
      <xdr:col>2</xdr:col>
      <xdr:colOff>600075</xdr:colOff>
      <xdr:row>55</xdr:row>
      <xdr:rowOff>95250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847725" y="12782550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53</xdr:row>
      <xdr:rowOff>180975</xdr:rowOff>
    </xdr:from>
    <xdr:to>
      <xdr:col>2</xdr:col>
      <xdr:colOff>600075</xdr:colOff>
      <xdr:row>54</xdr:row>
      <xdr:rowOff>95250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847725" y="12553950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52</xdr:row>
      <xdr:rowOff>180975</xdr:rowOff>
    </xdr:from>
    <xdr:to>
      <xdr:col>2</xdr:col>
      <xdr:colOff>600075</xdr:colOff>
      <xdr:row>53</xdr:row>
      <xdr:rowOff>95250</xdr:rowOff>
    </xdr:to>
    <xdr:sp fLocksText="0">
      <xdr:nvSpPr>
        <xdr:cNvPr id="7" name="Text Box 6"/>
        <xdr:cNvSpPr txBox="1">
          <a:spLocks noChangeArrowheads="1"/>
        </xdr:cNvSpPr>
      </xdr:nvSpPr>
      <xdr:spPr>
        <a:xfrm>
          <a:off x="847725" y="12325350"/>
          <a:ext cx="257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5962650" y="18764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45720" anchor="b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ขนาดใหญ่</a:t>
          </a:r>
        </a:p>
      </xdr:txBody>
    </xdr:sp>
    <xdr:clientData/>
  </xdr:twoCellAnchor>
  <xdr:twoCellAnchor>
    <xdr:from>
      <xdr:col>8</xdr:col>
      <xdr:colOff>219075</xdr:colOff>
      <xdr:row>6</xdr:row>
      <xdr:rowOff>0</xdr:rowOff>
    </xdr:from>
    <xdr:to>
      <xdr:col>8</xdr:col>
      <xdr:colOff>304800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6181725" y="1876425"/>
          <a:ext cx="85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0" bIns="45720" anchor="ctr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 ล้อ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962650" y="18764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45720" anchor="b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ขนาดใหญ่</a:t>
          </a:r>
        </a:p>
      </xdr:txBody>
    </xdr:sp>
    <xdr:clientData/>
  </xdr:twoCellAnchor>
  <xdr:twoCellAnchor>
    <xdr:from>
      <xdr:col>8</xdr:col>
      <xdr:colOff>219075</xdr:colOff>
      <xdr:row>6</xdr:row>
      <xdr:rowOff>0</xdr:rowOff>
    </xdr:from>
    <xdr:to>
      <xdr:col>8</xdr:col>
      <xdr:colOff>304800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6181725" y="1876425"/>
          <a:ext cx="85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0" bIns="45720" anchor="ctr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 ล้อ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J5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9.140625" defaultRowHeight="21.75"/>
  <sheetData>
    <row r="1" spans="1:10" s="127" customFormat="1" ht="279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</row>
    <row r="2" spans="1:10" s="128" customFormat="1" ht="45.75">
      <c r="A2" s="396" t="s">
        <v>376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s="128" customFormat="1" ht="45.75">
      <c r="A3" s="397"/>
      <c r="B3" s="397"/>
      <c r="C3" s="397"/>
      <c r="D3" s="397"/>
      <c r="E3" s="397"/>
      <c r="F3" s="397"/>
      <c r="G3" s="397"/>
      <c r="H3" s="397"/>
      <c r="I3" s="397"/>
      <c r="J3" s="397"/>
    </row>
    <row r="4" spans="1:10" s="127" customFormat="1" ht="46.5">
      <c r="A4" s="397"/>
      <c r="B4" s="397"/>
      <c r="C4" s="397"/>
      <c r="D4" s="397"/>
      <c r="E4" s="397"/>
      <c r="F4" s="397"/>
      <c r="G4" s="397"/>
      <c r="H4" s="397"/>
      <c r="I4" s="397"/>
      <c r="J4" s="397"/>
    </row>
    <row r="5" spans="1:10" ht="21.75">
      <c r="A5" s="398"/>
      <c r="B5" s="399"/>
      <c r="C5" s="399"/>
      <c r="D5" s="399"/>
      <c r="E5" s="399"/>
      <c r="F5" s="399"/>
      <c r="G5" s="399"/>
      <c r="H5" s="399"/>
      <c r="I5" s="399"/>
      <c r="J5" s="399"/>
    </row>
  </sheetData>
  <sheetProtection/>
  <mergeCells count="2">
    <mergeCell ref="A2:J4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R105"/>
  <sheetViews>
    <sheetView showGridLines="0" view="pageBreakPreview" zoomScaleSheetLayoutView="100" zoomScalePageLayoutView="130" workbookViewId="0" topLeftCell="A1">
      <selection activeCell="M7" sqref="M7"/>
    </sheetView>
  </sheetViews>
  <sheetFormatPr defaultColWidth="9.7109375" defaultRowHeight="21.75"/>
  <cols>
    <col min="1" max="1" width="40.00390625" style="46" customWidth="1"/>
    <col min="2" max="3" width="12.140625" style="46" customWidth="1"/>
    <col min="4" max="4" width="12.140625" style="65" customWidth="1"/>
    <col min="5" max="5" width="12.140625" style="46" customWidth="1"/>
    <col min="6" max="6" width="14.421875" style="46" customWidth="1"/>
    <col min="7" max="7" width="2.421875" style="46" customWidth="1"/>
    <col min="8" max="11" width="12.140625" style="46" customWidth="1"/>
    <col min="12" max="12" width="10.8515625" style="46" customWidth="1"/>
    <col min="13" max="13" width="9.8515625" style="46" customWidth="1"/>
    <col min="14" max="14" width="3.00390625" style="46" customWidth="1"/>
    <col min="15" max="15" width="12.140625" style="46" customWidth="1"/>
    <col min="16" max="16384" width="9.7109375" style="46" customWidth="1"/>
  </cols>
  <sheetData>
    <row r="1" spans="1:12" s="73" customFormat="1" ht="24" customHeight="1">
      <c r="A1" s="438" t="s">
        <v>551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206"/>
    </row>
    <row r="2" spans="1:12" s="54" customFormat="1" ht="17.25" customHeight="1">
      <c r="A2" s="404" t="s">
        <v>33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71"/>
    </row>
    <row r="3" spans="1:11" s="56" customFormat="1" ht="24" customHeight="1">
      <c r="A3" s="416" t="s">
        <v>60</v>
      </c>
      <c r="B3" s="227" t="s">
        <v>89</v>
      </c>
      <c r="C3" s="416" t="s">
        <v>36</v>
      </c>
      <c r="D3" s="416"/>
      <c r="E3" s="416"/>
      <c r="F3" s="416"/>
      <c r="G3" s="3"/>
      <c r="H3" s="416" t="s">
        <v>37</v>
      </c>
      <c r="I3" s="416"/>
      <c r="J3" s="416"/>
      <c r="K3" s="416"/>
    </row>
    <row r="4" spans="1:11" s="56" customFormat="1" ht="24" customHeight="1">
      <c r="A4" s="417"/>
      <c r="B4" s="225" t="s">
        <v>90</v>
      </c>
      <c r="C4" s="159" t="s">
        <v>40</v>
      </c>
      <c r="D4" s="159" t="s">
        <v>504</v>
      </c>
      <c r="E4" s="159" t="s">
        <v>659</v>
      </c>
      <c r="F4" s="159" t="s">
        <v>39</v>
      </c>
      <c r="G4" s="226"/>
      <c r="H4" s="159" t="s">
        <v>40</v>
      </c>
      <c r="I4" s="159" t="s">
        <v>503</v>
      </c>
      <c r="J4" s="159" t="s">
        <v>79</v>
      </c>
      <c r="K4" s="159" t="s">
        <v>80</v>
      </c>
    </row>
    <row r="5" spans="1:12" s="28" customFormat="1" ht="25.5" customHeight="1">
      <c r="A5" s="221" t="s">
        <v>40</v>
      </c>
      <c r="B5" s="279">
        <f>C5+H5</f>
        <v>26017712</v>
      </c>
      <c r="C5" s="279">
        <f>SUM(D5:F5)</f>
        <v>25882372</v>
      </c>
      <c r="D5" s="279">
        <f>SUM(D6:D20)</f>
        <v>24248922</v>
      </c>
      <c r="E5" s="279">
        <f>SUM(E6:E20)</f>
        <v>1436363</v>
      </c>
      <c r="F5" s="279">
        <f>SUM(F6:F20)</f>
        <v>197087</v>
      </c>
      <c r="G5" s="279"/>
      <c r="H5" s="279">
        <f>SUM(I5:K5)</f>
        <v>135340</v>
      </c>
      <c r="I5" s="295">
        <f>SUM(I6:I20)</f>
        <v>78626</v>
      </c>
      <c r="J5" s="295">
        <f>SUM(J6:J20)</f>
        <v>56592</v>
      </c>
      <c r="K5" s="295">
        <f>SUM(K6:K20)</f>
        <v>122</v>
      </c>
      <c r="L5" s="74"/>
    </row>
    <row r="6" spans="1:13" s="19" customFormat="1" ht="18" customHeight="1">
      <c r="A6" s="18" t="s">
        <v>430</v>
      </c>
      <c r="B6" s="280">
        <f>C6+H6</f>
        <v>1557958</v>
      </c>
      <c r="C6" s="280">
        <f>SUM(D6:F6)</f>
        <v>1557896</v>
      </c>
      <c r="D6" s="285">
        <v>1471801</v>
      </c>
      <c r="E6" s="285">
        <v>81176</v>
      </c>
      <c r="F6" s="285">
        <v>4919</v>
      </c>
      <c r="G6" s="285"/>
      <c r="H6" s="280">
        <f>SUM(I6:K6)</f>
        <v>62</v>
      </c>
      <c r="I6" s="296">
        <v>12</v>
      </c>
      <c r="J6" s="296">
        <v>50</v>
      </c>
      <c r="K6" s="296" t="s">
        <v>319</v>
      </c>
      <c r="L6" s="69"/>
      <c r="M6" s="69"/>
    </row>
    <row r="7" spans="1:18" s="12" customFormat="1" ht="18" customHeight="1">
      <c r="A7" s="18" t="s">
        <v>98</v>
      </c>
      <c r="B7" s="280">
        <f>C7+H7</f>
        <v>541244</v>
      </c>
      <c r="C7" s="280">
        <f>SUM(D7:F7)</f>
        <v>523538</v>
      </c>
      <c r="D7" s="285">
        <v>505661</v>
      </c>
      <c r="E7" s="285">
        <v>14789</v>
      </c>
      <c r="F7" s="285">
        <v>3088</v>
      </c>
      <c r="G7" s="285"/>
      <c r="H7" s="280">
        <f>SUM(I7:K7)</f>
        <v>17706</v>
      </c>
      <c r="I7" s="296">
        <v>14477</v>
      </c>
      <c r="J7" s="296">
        <v>3171</v>
      </c>
      <c r="K7" s="296">
        <v>58</v>
      </c>
      <c r="L7" s="69"/>
      <c r="M7" s="69"/>
      <c r="N7" s="19"/>
      <c r="O7" s="19"/>
      <c r="P7" s="19"/>
      <c r="Q7" s="19"/>
      <c r="R7" s="19"/>
    </row>
    <row r="8" spans="1:18" s="12" customFormat="1" ht="18" customHeight="1">
      <c r="A8" s="18" t="s">
        <v>517</v>
      </c>
      <c r="B8" s="280">
        <f aca="true" t="shared" si="0" ref="B8:B20">C8+H8</f>
        <v>1039726</v>
      </c>
      <c r="C8" s="280">
        <f aca="true" t="shared" si="1" ref="C8:C20">SUM(D8:F8)</f>
        <v>1037815</v>
      </c>
      <c r="D8" s="285">
        <v>987651</v>
      </c>
      <c r="E8" s="285">
        <v>47046</v>
      </c>
      <c r="F8" s="285">
        <v>3118</v>
      </c>
      <c r="G8" s="285"/>
      <c r="H8" s="280">
        <f aca="true" t="shared" si="2" ref="H8:H20">SUM(I8:K8)</f>
        <v>1911</v>
      </c>
      <c r="I8" s="296">
        <v>179</v>
      </c>
      <c r="J8" s="296">
        <v>1731</v>
      </c>
      <c r="K8" s="296">
        <v>1</v>
      </c>
      <c r="L8" s="69"/>
      <c r="M8" s="69"/>
      <c r="N8" s="19"/>
      <c r="O8" s="19"/>
      <c r="P8" s="19"/>
      <c r="Q8" s="19"/>
      <c r="R8" s="19"/>
    </row>
    <row r="9" spans="1:18" s="12" customFormat="1" ht="18" customHeight="1">
      <c r="A9" s="18" t="s">
        <v>99</v>
      </c>
      <c r="B9" s="280">
        <f t="shared" si="0"/>
        <v>772914</v>
      </c>
      <c r="C9" s="280">
        <f t="shared" si="1"/>
        <v>766062</v>
      </c>
      <c r="D9" s="285">
        <v>738501</v>
      </c>
      <c r="E9" s="285">
        <v>24734</v>
      </c>
      <c r="F9" s="285">
        <v>2827</v>
      </c>
      <c r="G9" s="285"/>
      <c r="H9" s="280">
        <f t="shared" si="2"/>
        <v>6852</v>
      </c>
      <c r="I9" s="296">
        <v>4004</v>
      </c>
      <c r="J9" s="296">
        <v>2847</v>
      </c>
      <c r="K9" s="296">
        <v>1</v>
      </c>
      <c r="L9" s="69"/>
      <c r="M9" s="69"/>
      <c r="N9" s="19"/>
      <c r="O9" s="19"/>
      <c r="P9" s="19"/>
      <c r="Q9" s="19"/>
      <c r="R9" s="19"/>
    </row>
    <row r="10" spans="1:18" s="12" customFormat="1" ht="18" customHeight="1">
      <c r="A10" s="18" t="s">
        <v>100</v>
      </c>
      <c r="B10" s="280">
        <f t="shared" si="0"/>
        <v>2705845</v>
      </c>
      <c r="C10" s="280">
        <f t="shared" si="1"/>
        <v>2691687</v>
      </c>
      <c r="D10" s="285">
        <v>2388675</v>
      </c>
      <c r="E10" s="285">
        <v>248194</v>
      </c>
      <c r="F10" s="285">
        <v>54818</v>
      </c>
      <c r="G10" s="285"/>
      <c r="H10" s="280">
        <f t="shared" si="2"/>
        <v>14158</v>
      </c>
      <c r="I10" s="296">
        <v>9421</v>
      </c>
      <c r="J10" s="296">
        <v>4733</v>
      </c>
      <c r="K10" s="296">
        <v>4</v>
      </c>
      <c r="L10" s="19"/>
      <c r="M10" s="19"/>
      <c r="N10" s="19"/>
      <c r="O10" s="19"/>
      <c r="P10" s="19"/>
      <c r="Q10" s="19"/>
      <c r="R10" s="19"/>
    </row>
    <row r="11" spans="1:18" s="12" customFormat="1" ht="18" customHeight="1">
      <c r="A11" s="18" t="s">
        <v>101</v>
      </c>
      <c r="B11" s="280">
        <f t="shared" si="0"/>
        <v>1061031</v>
      </c>
      <c r="C11" s="280">
        <f t="shared" si="1"/>
        <v>1054816</v>
      </c>
      <c r="D11" s="285">
        <v>976120</v>
      </c>
      <c r="E11" s="285">
        <v>71500</v>
      </c>
      <c r="F11" s="285">
        <v>7196</v>
      </c>
      <c r="G11" s="285"/>
      <c r="H11" s="280">
        <f t="shared" si="2"/>
        <v>6215</v>
      </c>
      <c r="I11" s="296">
        <v>3231</v>
      </c>
      <c r="J11" s="296">
        <v>2984</v>
      </c>
      <c r="K11" s="296" t="s">
        <v>319</v>
      </c>
      <c r="L11" s="69"/>
      <c r="M11" s="69"/>
      <c r="N11" s="19"/>
      <c r="O11" s="19"/>
      <c r="P11" s="19"/>
      <c r="Q11" s="19"/>
      <c r="R11" s="19"/>
    </row>
    <row r="12" spans="1:18" s="12" customFormat="1" ht="18" customHeight="1">
      <c r="A12" s="18" t="s">
        <v>102</v>
      </c>
      <c r="B12" s="280">
        <f t="shared" si="0"/>
        <v>1541622</v>
      </c>
      <c r="C12" s="280">
        <f t="shared" si="1"/>
        <v>1534152</v>
      </c>
      <c r="D12" s="285">
        <v>1474479</v>
      </c>
      <c r="E12" s="285">
        <v>50880</v>
      </c>
      <c r="F12" s="285">
        <v>8793</v>
      </c>
      <c r="G12" s="285"/>
      <c r="H12" s="280">
        <f t="shared" si="2"/>
        <v>7470</v>
      </c>
      <c r="I12" s="296">
        <v>3695</v>
      </c>
      <c r="J12" s="296">
        <v>3774</v>
      </c>
      <c r="K12" s="296">
        <v>1</v>
      </c>
      <c r="L12" s="19"/>
      <c r="M12" s="19"/>
      <c r="N12" s="19"/>
      <c r="O12" s="19"/>
      <c r="P12" s="19"/>
      <c r="Q12" s="19"/>
      <c r="R12" s="19"/>
    </row>
    <row r="13" spans="1:18" s="12" customFormat="1" ht="18" customHeight="1">
      <c r="A13" s="18" t="s">
        <v>103</v>
      </c>
      <c r="B13" s="280">
        <f t="shared" si="0"/>
        <v>575982</v>
      </c>
      <c r="C13" s="280">
        <f t="shared" si="1"/>
        <v>570763</v>
      </c>
      <c r="D13" s="285">
        <v>517537</v>
      </c>
      <c r="E13" s="285">
        <v>46115</v>
      </c>
      <c r="F13" s="285">
        <v>7111</v>
      </c>
      <c r="G13" s="285"/>
      <c r="H13" s="280">
        <f t="shared" si="2"/>
        <v>5219</v>
      </c>
      <c r="I13" s="296">
        <v>3398</v>
      </c>
      <c r="J13" s="296">
        <v>1820</v>
      </c>
      <c r="K13" s="296">
        <v>1</v>
      </c>
      <c r="L13" s="19"/>
      <c r="M13" s="19"/>
      <c r="N13" s="19"/>
      <c r="O13" s="19"/>
      <c r="P13" s="19"/>
      <c r="Q13" s="19"/>
      <c r="R13" s="19"/>
    </row>
    <row r="14" spans="1:18" s="12" customFormat="1" ht="18" customHeight="1">
      <c r="A14" s="18" t="s">
        <v>104</v>
      </c>
      <c r="B14" s="280">
        <f t="shared" si="0"/>
        <v>760612</v>
      </c>
      <c r="C14" s="280">
        <f t="shared" si="1"/>
        <v>756935</v>
      </c>
      <c r="D14" s="285">
        <v>695686</v>
      </c>
      <c r="E14" s="285">
        <v>53411</v>
      </c>
      <c r="F14" s="285">
        <v>7838</v>
      </c>
      <c r="G14" s="285"/>
      <c r="H14" s="280">
        <f t="shared" si="2"/>
        <v>3677</v>
      </c>
      <c r="I14" s="296">
        <v>2899</v>
      </c>
      <c r="J14" s="296">
        <v>778</v>
      </c>
      <c r="K14" s="296" t="s">
        <v>319</v>
      </c>
      <c r="L14" s="69"/>
      <c r="M14" s="69"/>
      <c r="N14" s="19"/>
      <c r="O14" s="19"/>
      <c r="P14" s="19"/>
      <c r="Q14" s="19"/>
      <c r="R14" s="19"/>
    </row>
    <row r="15" spans="1:18" s="12" customFormat="1" ht="18" customHeight="1">
      <c r="A15" s="18" t="s">
        <v>105</v>
      </c>
      <c r="B15" s="280">
        <f t="shared" si="0"/>
        <v>1500051</v>
      </c>
      <c r="C15" s="280">
        <f t="shared" si="1"/>
        <v>1495934</v>
      </c>
      <c r="D15" s="285">
        <v>1380245</v>
      </c>
      <c r="E15" s="285">
        <v>103980</v>
      </c>
      <c r="F15" s="285">
        <v>11709</v>
      </c>
      <c r="G15" s="285"/>
      <c r="H15" s="280">
        <f t="shared" si="2"/>
        <v>4117</v>
      </c>
      <c r="I15" s="296">
        <v>2364</v>
      </c>
      <c r="J15" s="296">
        <v>1753</v>
      </c>
      <c r="K15" s="296" t="s">
        <v>319</v>
      </c>
      <c r="L15" s="69"/>
      <c r="M15" s="69"/>
      <c r="N15" s="19"/>
      <c r="O15" s="19"/>
      <c r="P15" s="19"/>
      <c r="Q15" s="19"/>
      <c r="R15" s="19"/>
    </row>
    <row r="16" spans="1:18" s="12" customFormat="1" ht="18" customHeight="1">
      <c r="A16" s="18" t="s">
        <v>106</v>
      </c>
      <c r="B16" s="280">
        <f t="shared" si="0"/>
        <v>61592</v>
      </c>
      <c r="C16" s="280">
        <f t="shared" si="1"/>
        <v>59427</v>
      </c>
      <c r="D16" s="285">
        <v>54345</v>
      </c>
      <c r="E16" s="285">
        <v>4900</v>
      </c>
      <c r="F16" s="285">
        <v>182</v>
      </c>
      <c r="G16" s="285"/>
      <c r="H16" s="280">
        <f t="shared" si="2"/>
        <v>2165</v>
      </c>
      <c r="I16" s="296">
        <v>1924</v>
      </c>
      <c r="J16" s="296">
        <v>241</v>
      </c>
      <c r="K16" s="296" t="s">
        <v>319</v>
      </c>
      <c r="L16" s="69"/>
      <c r="M16" s="69"/>
      <c r="N16" s="19"/>
      <c r="O16" s="19"/>
      <c r="P16" s="19"/>
      <c r="Q16" s="19"/>
      <c r="R16" s="19"/>
    </row>
    <row r="17" spans="1:18" s="12" customFormat="1" ht="18" customHeight="1">
      <c r="A17" s="18" t="s">
        <v>107</v>
      </c>
      <c r="B17" s="280">
        <f t="shared" si="0"/>
        <v>744204</v>
      </c>
      <c r="C17" s="280">
        <f t="shared" si="1"/>
        <v>739283</v>
      </c>
      <c r="D17" s="285">
        <v>668746</v>
      </c>
      <c r="E17" s="285">
        <v>63552</v>
      </c>
      <c r="F17" s="285">
        <v>6985</v>
      </c>
      <c r="G17" s="285"/>
      <c r="H17" s="280">
        <f>SUM(I17:K17)</f>
        <v>4921</v>
      </c>
      <c r="I17" s="296">
        <v>3175</v>
      </c>
      <c r="J17" s="296">
        <v>1740</v>
      </c>
      <c r="K17" s="296">
        <v>6</v>
      </c>
      <c r="L17" s="19"/>
      <c r="M17" s="19"/>
      <c r="N17" s="19"/>
      <c r="O17" s="19"/>
      <c r="P17" s="19"/>
      <c r="Q17" s="19"/>
      <c r="R17" s="19"/>
    </row>
    <row r="18" spans="1:18" s="12" customFormat="1" ht="18" customHeight="1">
      <c r="A18" s="18" t="s">
        <v>108</v>
      </c>
      <c r="B18" s="280">
        <f t="shared" si="0"/>
        <v>32687</v>
      </c>
      <c r="C18" s="280">
        <f t="shared" si="1"/>
        <v>30079</v>
      </c>
      <c r="D18" s="285">
        <v>28645</v>
      </c>
      <c r="E18" s="285">
        <v>1256</v>
      </c>
      <c r="F18" s="285">
        <v>178</v>
      </c>
      <c r="G18" s="285"/>
      <c r="H18" s="280">
        <f t="shared" si="2"/>
        <v>2608</v>
      </c>
      <c r="I18" s="296">
        <v>1982</v>
      </c>
      <c r="J18" s="296">
        <v>624</v>
      </c>
      <c r="K18" s="296">
        <v>2</v>
      </c>
      <c r="L18" s="69"/>
      <c r="M18" s="69"/>
      <c r="N18" s="19"/>
      <c r="O18" s="19"/>
      <c r="P18" s="19"/>
      <c r="Q18" s="19"/>
      <c r="R18" s="19"/>
    </row>
    <row r="19" spans="1:11" s="19" customFormat="1" ht="18" customHeight="1">
      <c r="A19" s="18" t="s">
        <v>109</v>
      </c>
      <c r="B19" s="280">
        <f t="shared" si="0"/>
        <v>6092717</v>
      </c>
      <c r="C19" s="280">
        <f t="shared" si="1"/>
        <v>6076352</v>
      </c>
      <c r="D19" s="285">
        <v>5678957</v>
      </c>
      <c r="E19" s="285">
        <v>345238</v>
      </c>
      <c r="F19" s="285">
        <v>52157</v>
      </c>
      <c r="G19" s="285"/>
      <c r="H19" s="280">
        <f t="shared" si="2"/>
        <v>16365</v>
      </c>
      <c r="I19" s="296">
        <v>5936</v>
      </c>
      <c r="J19" s="296">
        <v>10416</v>
      </c>
      <c r="K19" s="296">
        <v>13</v>
      </c>
    </row>
    <row r="20" spans="1:11" s="12" customFormat="1" ht="18" customHeight="1">
      <c r="A20" s="40" t="s">
        <v>451</v>
      </c>
      <c r="B20" s="281">
        <f t="shared" si="0"/>
        <v>7029527</v>
      </c>
      <c r="C20" s="281">
        <f t="shared" si="1"/>
        <v>6987633</v>
      </c>
      <c r="D20" s="294">
        <v>6681873</v>
      </c>
      <c r="E20" s="289">
        <v>279592</v>
      </c>
      <c r="F20" s="289">
        <v>26168</v>
      </c>
      <c r="G20" s="289"/>
      <c r="H20" s="281">
        <f t="shared" si="2"/>
        <v>41894</v>
      </c>
      <c r="I20" s="297">
        <v>21929</v>
      </c>
      <c r="J20" s="297">
        <v>19930</v>
      </c>
      <c r="K20" s="298">
        <v>35</v>
      </c>
    </row>
    <row r="21" spans="1:18" s="12" customFormat="1" ht="18" customHeight="1">
      <c r="A21" s="61" t="s">
        <v>433</v>
      </c>
      <c r="B21" s="207"/>
      <c r="C21" s="207"/>
      <c r="D21" s="5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24.75" customHeight="1">
      <c r="A22" s="208"/>
      <c r="B22" s="208"/>
      <c r="C22" s="209"/>
      <c r="D22" s="6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3:18" ht="17.25">
      <c r="C23" s="60"/>
      <c r="D23" s="6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3:18" ht="17.25">
      <c r="C24" s="60"/>
      <c r="D24" s="6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3:18" ht="17.25">
      <c r="C25" s="60"/>
      <c r="D25" s="6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3:18" ht="17.25">
      <c r="C26" s="60"/>
      <c r="D26" s="6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3:18" ht="17.25">
      <c r="C27" s="60"/>
      <c r="D27" s="6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3:18" ht="17.25">
      <c r="C28" s="60"/>
      <c r="D28" s="6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3:18" ht="17.25">
      <c r="C29" s="60"/>
      <c r="D29" s="6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3:18" ht="17.25">
      <c r="C30" s="60"/>
      <c r="D30" s="6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18" ht="17.25">
      <c r="C31" s="60"/>
      <c r="D31" s="6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3:18" ht="17.25">
      <c r="C32" s="60"/>
      <c r="D32" s="6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ht="17.25">
      <c r="C33" s="60"/>
      <c r="D33" s="6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ht="17.25">
      <c r="C34" s="60"/>
      <c r="D34" s="6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ht="17.25">
      <c r="C35" s="60"/>
      <c r="D35" s="6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3:18" ht="17.25">
      <c r="C36" s="60"/>
      <c r="D36" s="6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8" ht="17.25">
      <c r="C37" s="60"/>
      <c r="D37" s="6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3:18" ht="17.25">
      <c r="C38" s="60"/>
      <c r="D38" s="6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3:18" ht="17.25">
      <c r="C39" s="60"/>
      <c r="D39" s="6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3:18" ht="17.25">
      <c r="C40" s="60"/>
      <c r="D40" s="6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3:18" ht="17.25">
      <c r="C41" s="60"/>
      <c r="D41" s="6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3:18" ht="17.25">
      <c r="C42" s="60"/>
      <c r="D42" s="6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3:18" ht="17.25">
      <c r="C43" s="60"/>
      <c r="D43" s="6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3:18" ht="17.25">
      <c r="C44" s="60"/>
      <c r="D44" s="64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3:18" ht="17.25">
      <c r="C45" s="60"/>
      <c r="D45" s="64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3:18" ht="17.25">
      <c r="C46" s="60"/>
      <c r="D46" s="64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3:18" ht="17.25">
      <c r="C47" s="60"/>
      <c r="D47" s="6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3:18" ht="17.25">
      <c r="C48" s="60"/>
      <c r="D48" s="6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3:18" ht="17.25">
      <c r="C49" s="60"/>
      <c r="D49" s="6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3:18" ht="17.25">
      <c r="C50" s="60"/>
      <c r="D50" s="6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3:18" ht="17.25">
      <c r="C51" s="60"/>
      <c r="D51" s="6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3:18" ht="17.25">
      <c r="C52" s="60"/>
      <c r="D52" s="6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3:18" ht="17.25">
      <c r="C53" s="60"/>
      <c r="D53" s="64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3:18" ht="17.25">
      <c r="C54" s="60"/>
      <c r="D54" s="6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3:18" ht="17.25">
      <c r="C55" s="60"/>
      <c r="D55" s="6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3:18" ht="17.25">
      <c r="C56" s="60"/>
      <c r="D56" s="6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3:18" ht="17.25">
      <c r="C57" s="60"/>
      <c r="D57" s="6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3:18" ht="17.25">
      <c r="C58" s="60"/>
      <c r="D58" s="6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7.25">
      <c r="C59" s="60"/>
      <c r="D59" s="6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3:18" ht="17.25">
      <c r="C60" s="60"/>
      <c r="D60" s="6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3:18" ht="17.25">
      <c r="C61" s="60"/>
      <c r="D61" s="6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3:18" ht="17.25">
      <c r="C62" s="60"/>
      <c r="D62" s="6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3:18" ht="17.25">
      <c r="C63" s="60"/>
      <c r="D63" s="6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3:18" ht="17.25">
      <c r="C64" s="60"/>
      <c r="D64" s="6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3:18" ht="17.25">
      <c r="C65" s="60"/>
      <c r="D65" s="6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3:18" ht="17.25">
      <c r="C66" s="60"/>
      <c r="D66" s="6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3:18" ht="17.25">
      <c r="C67" s="60"/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3:18" ht="17.25">
      <c r="C68" s="60"/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3:18" ht="17.25">
      <c r="C69" s="60"/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3:18" ht="17.25">
      <c r="C70" s="60"/>
      <c r="D70" s="6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3:18" ht="17.25">
      <c r="C71" s="60"/>
      <c r="D71" s="6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3:18" ht="17.25">
      <c r="C72" s="60"/>
      <c r="D72" s="6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3:18" ht="17.25">
      <c r="C73" s="60"/>
      <c r="D73" s="6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3:18" ht="17.25">
      <c r="C74" s="60"/>
      <c r="D74" s="6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3:18" ht="17.25">
      <c r="C75" s="60"/>
      <c r="D75" s="6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3:18" ht="17.25">
      <c r="C76" s="60"/>
      <c r="D76" s="6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3:18" ht="17.25">
      <c r="C77" s="60"/>
      <c r="D77" s="6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3:18" ht="17.25">
      <c r="C78" s="60"/>
      <c r="D78" s="6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3:18" ht="17.25">
      <c r="C79" s="60"/>
      <c r="D79" s="6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3:18" ht="17.25">
      <c r="C80" s="60"/>
      <c r="D80" s="6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3:18" ht="17.25">
      <c r="C81" s="60"/>
      <c r="D81" s="6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3:18" ht="17.25">
      <c r="C82" s="60"/>
      <c r="D82" s="6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3:18" ht="17.25">
      <c r="C83" s="60"/>
      <c r="D83" s="6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3:18" ht="17.25">
      <c r="C84" s="60"/>
      <c r="D84" s="6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3:18" ht="17.25">
      <c r="C85" s="60"/>
      <c r="D85" s="6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3:18" ht="17.25">
      <c r="C86" s="60"/>
      <c r="D86" s="6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3:18" ht="17.25">
      <c r="C87" s="60"/>
      <c r="D87" s="6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3:18" ht="17.25">
      <c r="C88" s="60"/>
      <c r="D88" s="6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3:18" ht="17.25">
      <c r="C89" s="60"/>
      <c r="D89" s="6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3:18" ht="17.25">
      <c r="C90" s="60"/>
      <c r="D90" s="6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3:18" ht="17.25">
      <c r="C91" s="60"/>
      <c r="D91" s="6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3:18" ht="17.25">
      <c r="C92" s="60"/>
      <c r="D92" s="64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3:18" ht="17.25">
      <c r="C93" s="60"/>
      <c r="D93" s="6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3:18" ht="17.25">
      <c r="C94" s="60"/>
      <c r="D94" s="6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3:18" ht="17.25">
      <c r="C95" s="60"/>
      <c r="D95" s="6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3:18" ht="17.25">
      <c r="C96" s="60"/>
      <c r="D96" s="6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3:18" ht="17.25">
      <c r="C97" s="60"/>
      <c r="D97" s="6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3:18" ht="17.25">
      <c r="C98" s="60"/>
      <c r="D98" s="6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3:18" ht="17.25">
      <c r="C99" s="60"/>
      <c r="D99" s="6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3:18" ht="17.25">
      <c r="C100" s="60"/>
      <c r="D100" s="6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3:18" ht="17.25">
      <c r="C101" s="60"/>
      <c r="D101" s="6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3:18" ht="17.25">
      <c r="C102" s="60"/>
      <c r="D102" s="6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3:18" ht="17.25">
      <c r="C103" s="60"/>
      <c r="D103" s="6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3:18" ht="17.25">
      <c r="C104" s="60"/>
      <c r="D104" s="6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3:18" ht="17.25">
      <c r="C105" s="60"/>
      <c r="D105" s="6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</sheetData>
  <sheetProtection/>
  <mergeCells count="5">
    <mergeCell ref="H3:K3"/>
    <mergeCell ref="A1:K1"/>
    <mergeCell ref="A3:A4"/>
    <mergeCell ref="C3:F3"/>
    <mergeCell ref="A2:K2"/>
  </mergeCells>
  <printOptions/>
  <pageMargins left="0.905511811023622" right="0.8267716535433071" top="0.7874015748031497" bottom="0.7874015748031497" header="0.5118110236220472" footer="0.5118110236220472"/>
  <pageSetup horizontalDpi="600" verticalDpi="600" orientation="landscape" paperSize="9" scale="90" r:id="rId1"/>
  <rowBreaks count="1" manualBreakCount="1">
    <brk id="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R100"/>
  <sheetViews>
    <sheetView showGridLines="0" view="pageBreakPreview" zoomScaleSheetLayoutView="100" zoomScalePageLayoutView="140" workbookViewId="0" topLeftCell="A1">
      <selection activeCell="M5" sqref="M5"/>
    </sheetView>
  </sheetViews>
  <sheetFormatPr defaultColWidth="11.00390625" defaultRowHeight="21.75"/>
  <cols>
    <col min="1" max="1" width="36.7109375" style="46" customWidth="1"/>
    <col min="2" max="2" width="12.8515625" style="46" customWidth="1"/>
    <col min="3" max="3" width="11.8515625" style="46" customWidth="1"/>
    <col min="4" max="4" width="11.8515625" style="65" customWidth="1"/>
    <col min="5" max="5" width="11.8515625" style="46" customWidth="1"/>
    <col min="6" max="6" width="13.8515625" style="46" customWidth="1"/>
    <col min="7" max="7" width="2.28125" style="46" customWidth="1"/>
    <col min="8" max="11" width="11.421875" style="46" customWidth="1"/>
    <col min="12" max="12" width="10.8515625" style="46" customWidth="1"/>
    <col min="13" max="13" width="9.8515625" style="46" customWidth="1"/>
    <col min="14" max="14" width="3.00390625" style="46" customWidth="1"/>
    <col min="15" max="15" width="12.140625" style="46" customWidth="1"/>
    <col min="16" max="16384" width="11.00390625" style="46" customWidth="1"/>
  </cols>
  <sheetData>
    <row r="1" spans="1:12" s="73" customFormat="1" ht="19.5" customHeight="1">
      <c r="A1" s="439" t="s">
        <v>552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206"/>
    </row>
    <row r="2" spans="1:12" s="54" customFormat="1" ht="22.5" customHeight="1">
      <c r="A2" s="404" t="s">
        <v>33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71"/>
    </row>
    <row r="3" spans="1:11" s="56" customFormat="1" ht="24" customHeight="1">
      <c r="A3" s="416" t="s">
        <v>60</v>
      </c>
      <c r="B3" s="227" t="s">
        <v>89</v>
      </c>
      <c r="C3" s="416" t="s">
        <v>36</v>
      </c>
      <c r="D3" s="416"/>
      <c r="E3" s="416"/>
      <c r="F3" s="416"/>
      <c r="G3" s="3"/>
      <c r="H3" s="416" t="s">
        <v>37</v>
      </c>
      <c r="I3" s="416"/>
      <c r="J3" s="416"/>
      <c r="K3" s="416"/>
    </row>
    <row r="4" spans="1:11" s="56" customFormat="1" ht="24" customHeight="1">
      <c r="A4" s="432"/>
      <c r="B4" s="225" t="s">
        <v>90</v>
      </c>
      <c r="C4" s="159" t="s">
        <v>40</v>
      </c>
      <c r="D4" s="159" t="s">
        <v>504</v>
      </c>
      <c r="E4" s="159" t="s">
        <v>659</v>
      </c>
      <c r="F4" s="159" t="s">
        <v>39</v>
      </c>
      <c r="G4" s="226"/>
      <c r="H4" s="159" t="s">
        <v>40</v>
      </c>
      <c r="I4" s="159" t="s">
        <v>503</v>
      </c>
      <c r="J4" s="159" t="s">
        <v>79</v>
      </c>
      <c r="K4" s="159" t="s">
        <v>80</v>
      </c>
    </row>
    <row r="5" spans="1:12" s="28" customFormat="1" ht="27.75" customHeight="1">
      <c r="A5" s="221" t="s">
        <v>40</v>
      </c>
      <c r="B5" s="279">
        <f>C5+H5</f>
        <v>19678192</v>
      </c>
      <c r="C5" s="279">
        <f>SUM(D5:F5)</f>
        <v>19459344</v>
      </c>
      <c r="D5" s="279">
        <f>SUM(D6:D15)</f>
        <v>18962469</v>
      </c>
      <c r="E5" s="279">
        <f>SUM(E6:E15)</f>
        <v>413460</v>
      </c>
      <c r="F5" s="279">
        <f>SUM(F6:F15)</f>
        <v>83415</v>
      </c>
      <c r="G5" s="279"/>
      <c r="H5" s="279">
        <f>SUM(I5:K5)</f>
        <v>218848</v>
      </c>
      <c r="I5" s="295">
        <f>SUM(I6:I15)</f>
        <v>98826</v>
      </c>
      <c r="J5" s="295">
        <f>SUM(J6:J15)</f>
        <v>110899</v>
      </c>
      <c r="K5" s="295">
        <f>SUM(K6:K15)</f>
        <v>9123</v>
      </c>
      <c r="L5" s="74"/>
    </row>
    <row r="6" spans="1:13" s="19" customFormat="1" ht="18" customHeight="1">
      <c r="A6" s="18" t="s">
        <v>110</v>
      </c>
      <c r="B6" s="280">
        <f>C6+H6</f>
        <v>1847689</v>
      </c>
      <c r="C6" s="280">
        <f>SUM(D6:F6)</f>
        <v>1828894</v>
      </c>
      <c r="D6" s="285">
        <v>1809518</v>
      </c>
      <c r="E6" s="285">
        <v>18282</v>
      </c>
      <c r="F6" s="285">
        <v>1094</v>
      </c>
      <c r="G6" s="285"/>
      <c r="H6" s="280">
        <f>SUM(I6:K6)</f>
        <v>18795</v>
      </c>
      <c r="I6" s="299">
        <v>11325</v>
      </c>
      <c r="J6" s="296">
        <v>6122</v>
      </c>
      <c r="K6" s="296">
        <v>1348</v>
      </c>
      <c r="L6" s="69"/>
      <c r="M6" s="69"/>
    </row>
    <row r="7" spans="1:18" s="12" customFormat="1" ht="18" customHeight="1">
      <c r="A7" s="18" t="s">
        <v>111</v>
      </c>
      <c r="B7" s="280">
        <f>C7+H7</f>
        <v>879700</v>
      </c>
      <c r="C7" s="280">
        <f>SUM(D7:F7)</f>
        <v>864445</v>
      </c>
      <c r="D7" s="285">
        <v>850957</v>
      </c>
      <c r="E7" s="285">
        <v>13102</v>
      </c>
      <c r="F7" s="285">
        <v>386</v>
      </c>
      <c r="G7" s="285"/>
      <c r="H7" s="280">
        <f>SUM(I7:K7)</f>
        <v>15255</v>
      </c>
      <c r="I7" s="296">
        <v>8622</v>
      </c>
      <c r="J7" s="296">
        <v>5479</v>
      </c>
      <c r="K7" s="296">
        <v>1154</v>
      </c>
      <c r="L7" s="69"/>
      <c r="M7" s="69"/>
      <c r="N7" s="19"/>
      <c r="O7" s="19"/>
      <c r="P7" s="19"/>
      <c r="Q7" s="19"/>
      <c r="R7" s="19"/>
    </row>
    <row r="8" spans="1:18" s="12" customFormat="1" ht="18" customHeight="1">
      <c r="A8" s="18" t="s">
        <v>112</v>
      </c>
      <c r="B8" s="280">
        <f aca="true" t="shared" si="0" ref="B8:B15">C8+H8</f>
        <v>2313154</v>
      </c>
      <c r="C8" s="280">
        <f aca="true" t="shared" si="1" ref="C8:C15">SUM(D8:F8)</f>
        <v>2284317</v>
      </c>
      <c r="D8" s="285">
        <v>2239182</v>
      </c>
      <c r="E8" s="285">
        <v>33674</v>
      </c>
      <c r="F8" s="285">
        <v>11461</v>
      </c>
      <c r="G8" s="285"/>
      <c r="H8" s="280">
        <f aca="true" t="shared" si="2" ref="H8:H15">SUM(I8:K8)</f>
        <v>28837</v>
      </c>
      <c r="I8" s="296">
        <v>5386</v>
      </c>
      <c r="J8" s="296">
        <v>22111</v>
      </c>
      <c r="K8" s="296">
        <v>1340</v>
      </c>
      <c r="L8" s="69"/>
      <c r="M8" s="69"/>
      <c r="N8" s="19"/>
      <c r="O8" s="19"/>
      <c r="P8" s="19"/>
      <c r="Q8" s="19"/>
      <c r="R8" s="19"/>
    </row>
    <row r="9" spans="1:18" s="12" customFormat="1" ht="18" customHeight="1">
      <c r="A9" s="18" t="s">
        <v>113</v>
      </c>
      <c r="B9" s="280">
        <f t="shared" si="0"/>
        <v>2005071</v>
      </c>
      <c r="C9" s="280">
        <f t="shared" si="1"/>
        <v>1977068</v>
      </c>
      <c r="D9" s="285">
        <v>1931648</v>
      </c>
      <c r="E9" s="285">
        <v>34464</v>
      </c>
      <c r="F9" s="285">
        <v>10956</v>
      </c>
      <c r="G9" s="285"/>
      <c r="H9" s="280">
        <f t="shared" si="2"/>
        <v>28003</v>
      </c>
      <c r="I9" s="296">
        <v>5180</v>
      </c>
      <c r="J9" s="296">
        <v>21350</v>
      </c>
      <c r="K9" s="296">
        <v>1473</v>
      </c>
      <c r="L9" s="69"/>
      <c r="M9" s="69"/>
      <c r="N9" s="19"/>
      <c r="O9" s="19"/>
      <c r="P9" s="19"/>
      <c r="Q9" s="19"/>
      <c r="R9" s="19"/>
    </row>
    <row r="10" spans="1:18" s="12" customFormat="1" ht="18" customHeight="1">
      <c r="A10" s="18" t="s">
        <v>114</v>
      </c>
      <c r="B10" s="280">
        <f t="shared" si="0"/>
        <v>2566836</v>
      </c>
      <c r="C10" s="280">
        <f t="shared" si="1"/>
        <v>2540248</v>
      </c>
      <c r="D10" s="285">
        <v>2485580</v>
      </c>
      <c r="E10" s="285">
        <v>45620</v>
      </c>
      <c r="F10" s="285">
        <v>9048</v>
      </c>
      <c r="G10" s="285"/>
      <c r="H10" s="280">
        <f t="shared" si="2"/>
        <v>26588</v>
      </c>
      <c r="I10" s="296">
        <v>17217</v>
      </c>
      <c r="J10" s="296">
        <v>8289</v>
      </c>
      <c r="K10" s="296">
        <v>1082</v>
      </c>
      <c r="L10" s="19"/>
      <c r="M10" s="19"/>
      <c r="N10" s="19"/>
      <c r="O10" s="19"/>
      <c r="P10" s="19"/>
      <c r="Q10" s="19"/>
      <c r="R10" s="19"/>
    </row>
    <row r="11" spans="1:18" s="12" customFormat="1" ht="18" customHeight="1">
      <c r="A11" s="18" t="s">
        <v>115</v>
      </c>
      <c r="B11" s="280">
        <f t="shared" si="0"/>
        <v>2296111</v>
      </c>
      <c r="C11" s="280">
        <f t="shared" si="1"/>
        <v>2272990</v>
      </c>
      <c r="D11" s="285">
        <v>2220018</v>
      </c>
      <c r="E11" s="285">
        <v>42174</v>
      </c>
      <c r="F11" s="285">
        <v>10798</v>
      </c>
      <c r="G11" s="285"/>
      <c r="H11" s="280">
        <f t="shared" si="2"/>
        <v>23121</v>
      </c>
      <c r="I11" s="296">
        <v>14395</v>
      </c>
      <c r="J11" s="296">
        <v>8302</v>
      </c>
      <c r="K11" s="296">
        <v>424</v>
      </c>
      <c r="L11" s="69"/>
      <c r="M11" s="69"/>
      <c r="N11" s="19"/>
      <c r="O11" s="19"/>
      <c r="P11" s="19"/>
      <c r="Q11" s="19"/>
      <c r="R11" s="19"/>
    </row>
    <row r="12" spans="1:18" s="12" customFormat="1" ht="18" customHeight="1">
      <c r="A12" s="18" t="s">
        <v>116</v>
      </c>
      <c r="B12" s="280">
        <f t="shared" si="0"/>
        <v>1882633</v>
      </c>
      <c r="C12" s="280">
        <f t="shared" si="1"/>
        <v>1868838</v>
      </c>
      <c r="D12" s="285">
        <v>1827201</v>
      </c>
      <c r="E12" s="285">
        <v>37538</v>
      </c>
      <c r="F12" s="285">
        <v>4099</v>
      </c>
      <c r="G12" s="285"/>
      <c r="H12" s="280">
        <f t="shared" si="2"/>
        <v>13795</v>
      </c>
      <c r="I12" s="296">
        <v>7016</v>
      </c>
      <c r="J12" s="296">
        <v>6406</v>
      </c>
      <c r="K12" s="296">
        <v>373</v>
      </c>
      <c r="L12" s="19"/>
      <c r="M12" s="19"/>
      <c r="N12" s="19"/>
      <c r="O12" s="19"/>
      <c r="P12" s="19"/>
      <c r="Q12" s="19"/>
      <c r="R12" s="19"/>
    </row>
    <row r="13" spans="1:18" s="12" customFormat="1" ht="18" customHeight="1">
      <c r="A13" s="18" t="s">
        <v>117</v>
      </c>
      <c r="B13" s="280">
        <f t="shared" si="0"/>
        <v>1696133</v>
      </c>
      <c r="C13" s="280">
        <f t="shared" si="1"/>
        <v>1684139</v>
      </c>
      <c r="D13" s="285">
        <v>1637302</v>
      </c>
      <c r="E13" s="285">
        <v>40353</v>
      </c>
      <c r="F13" s="285">
        <v>6484</v>
      </c>
      <c r="G13" s="285"/>
      <c r="H13" s="280">
        <f t="shared" si="2"/>
        <v>11994</v>
      </c>
      <c r="I13" s="296">
        <v>5995</v>
      </c>
      <c r="J13" s="296">
        <v>5782</v>
      </c>
      <c r="K13" s="296">
        <v>217</v>
      </c>
      <c r="L13" s="19"/>
      <c r="M13" s="19"/>
      <c r="N13" s="19"/>
      <c r="O13" s="19"/>
      <c r="P13" s="19"/>
      <c r="Q13" s="19"/>
      <c r="R13" s="19"/>
    </row>
    <row r="14" spans="1:18" s="12" customFormat="1" ht="18" customHeight="1">
      <c r="A14" s="18" t="s">
        <v>118</v>
      </c>
      <c r="B14" s="280">
        <f t="shared" si="0"/>
        <v>2033541</v>
      </c>
      <c r="C14" s="280">
        <f t="shared" si="1"/>
        <v>2007332</v>
      </c>
      <c r="D14" s="285">
        <v>1914138</v>
      </c>
      <c r="E14" s="285">
        <v>75720</v>
      </c>
      <c r="F14" s="285">
        <v>17474</v>
      </c>
      <c r="G14" s="285"/>
      <c r="H14" s="280">
        <f t="shared" si="2"/>
        <v>26209</v>
      </c>
      <c r="I14" s="296">
        <v>11394</v>
      </c>
      <c r="J14" s="296">
        <v>13683</v>
      </c>
      <c r="K14" s="296">
        <v>1132</v>
      </c>
      <c r="L14" s="69"/>
      <c r="M14" s="69"/>
      <c r="N14" s="19"/>
      <c r="O14" s="19"/>
      <c r="P14" s="19"/>
      <c r="Q14" s="19"/>
      <c r="R14" s="19"/>
    </row>
    <row r="15" spans="1:18" s="12" customFormat="1" ht="18" customHeight="1">
      <c r="A15" s="230" t="s">
        <v>119</v>
      </c>
      <c r="B15" s="281">
        <f t="shared" si="0"/>
        <v>2157324</v>
      </c>
      <c r="C15" s="281">
        <f t="shared" si="1"/>
        <v>2131073</v>
      </c>
      <c r="D15" s="289">
        <v>2046925</v>
      </c>
      <c r="E15" s="289">
        <v>72533</v>
      </c>
      <c r="F15" s="289">
        <v>11615</v>
      </c>
      <c r="G15" s="289"/>
      <c r="H15" s="281">
        <f t="shared" si="2"/>
        <v>26251</v>
      </c>
      <c r="I15" s="298">
        <v>12296</v>
      </c>
      <c r="J15" s="298">
        <v>13375</v>
      </c>
      <c r="K15" s="298">
        <v>580</v>
      </c>
      <c r="L15" s="69"/>
      <c r="M15" s="69"/>
      <c r="N15" s="19"/>
      <c r="O15" s="19"/>
      <c r="P15" s="19"/>
      <c r="Q15" s="19"/>
      <c r="R15" s="19"/>
    </row>
    <row r="16" spans="1:18" s="12" customFormat="1" ht="18" customHeight="1">
      <c r="A16" s="61" t="s">
        <v>433</v>
      </c>
      <c r="B16" s="61"/>
      <c r="C16" s="61"/>
      <c r="D16" s="5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8.25" customHeight="1">
      <c r="A17" s="208"/>
      <c r="B17" s="208"/>
      <c r="C17" s="209"/>
      <c r="D17" s="64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3:18" ht="17.25">
      <c r="C18" s="60"/>
      <c r="D18" s="6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3:18" ht="17.25">
      <c r="C19" s="60"/>
      <c r="D19" s="6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3:18" ht="17.25">
      <c r="C20" s="60"/>
      <c r="D20" s="6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3:18" ht="17.25">
      <c r="C21" s="60"/>
      <c r="D21" s="6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3:18" ht="17.25">
      <c r="C22" s="60"/>
      <c r="D22" s="6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3:18" ht="17.25">
      <c r="C23" s="60"/>
      <c r="D23" s="6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3:18" ht="17.25">
      <c r="C24" s="60"/>
      <c r="D24" s="6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3:18" ht="17.25">
      <c r="C25" s="60"/>
      <c r="D25" s="6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3:18" ht="17.25">
      <c r="C26" s="60"/>
      <c r="D26" s="6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3:18" ht="17.25">
      <c r="C27" s="60"/>
      <c r="D27" s="6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3:18" ht="17.25">
      <c r="C28" s="60"/>
      <c r="D28" s="6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3:18" ht="17.25">
      <c r="C29" s="60"/>
      <c r="D29" s="6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3:18" ht="17.25">
      <c r="C30" s="60"/>
      <c r="D30" s="6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18" ht="17.25">
      <c r="C31" s="60"/>
      <c r="D31" s="6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3:18" ht="17.25">
      <c r="C32" s="60"/>
      <c r="D32" s="6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3:18" ht="17.25">
      <c r="C33" s="60"/>
      <c r="D33" s="6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3:18" ht="17.25">
      <c r="C34" s="60"/>
      <c r="D34" s="6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3:18" ht="17.25">
      <c r="C35" s="60"/>
      <c r="D35" s="6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3:18" ht="17.25">
      <c r="C36" s="60"/>
      <c r="D36" s="6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3:18" ht="17.25">
      <c r="C37" s="60"/>
      <c r="D37" s="6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3:18" ht="17.25">
      <c r="C38" s="60"/>
      <c r="D38" s="6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3:18" ht="17.25">
      <c r="C39" s="60"/>
      <c r="D39" s="6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3:18" ht="17.25">
      <c r="C40" s="60"/>
      <c r="D40" s="6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3:18" ht="17.25">
      <c r="C41" s="60"/>
      <c r="D41" s="6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3:18" ht="17.25">
      <c r="C42" s="60"/>
      <c r="D42" s="6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3:18" ht="17.25">
      <c r="C43" s="60"/>
      <c r="D43" s="6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3:18" ht="17.25">
      <c r="C44" s="60"/>
      <c r="D44" s="64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3:18" ht="17.25">
      <c r="C45" s="60"/>
      <c r="D45" s="64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3:18" ht="17.25">
      <c r="C46" s="60"/>
      <c r="D46" s="64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3:18" ht="17.25">
      <c r="C47" s="60"/>
      <c r="D47" s="6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3:18" ht="17.25">
      <c r="C48" s="60"/>
      <c r="D48" s="6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3:18" ht="17.25">
      <c r="C49" s="60"/>
      <c r="D49" s="6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3:18" ht="17.25">
      <c r="C50" s="60"/>
      <c r="D50" s="6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3:18" ht="17.25">
      <c r="C51" s="60"/>
      <c r="D51" s="6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3:18" ht="17.25">
      <c r="C52" s="60"/>
      <c r="D52" s="6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3:18" ht="17.25">
      <c r="C53" s="60"/>
      <c r="D53" s="64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3:18" ht="17.25">
      <c r="C54" s="60"/>
      <c r="D54" s="6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3:18" ht="17.25">
      <c r="C55" s="60"/>
      <c r="D55" s="6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3:18" ht="17.25">
      <c r="C56" s="60"/>
      <c r="D56" s="6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3:18" ht="17.25">
      <c r="C57" s="60"/>
      <c r="D57" s="6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3:18" ht="17.25">
      <c r="C58" s="60"/>
      <c r="D58" s="6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7.25">
      <c r="C59" s="60"/>
      <c r="D59" s="6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3:18" ht="17.25">
      <c r="C60" s="60"/>
      <c r="D60" s="6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3:18" ht="17.25">
      <c r="C61" s="60"/>
      <c r="D61" s="6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3:18" ht="17.25">
      <c r="C62" s="60"/>
      <c r="D62" s="6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3:18" ht="17.25">
      <c r="C63" s="60"/>
      <c r="D63" s="6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3:18" ht="17.25">
      <c r="C64" s="60"/>
      <c r="D64" s="6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3:18" ht="17.25">
      <c r="C65" s="60"/>
      <c r="D65" s="6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3:18" ht="17.25">
      <c r="C66" s="60"/>
      <c r="D66" s="6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3:18" ht="17.25">
      <c r="C67" s="60"/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3:18" ht="17.25">
      <c r="C68" s="60"/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3:18" ht="17.25">
      <c r="C69" s="60"/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3:18" ht="17.25">
      <c r="C70" s="60"/>
      <c r="D70" s="6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3:18" ht="17.25">
      <c r="C71" s="60"/>
      <c r="D71" s="6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3:18" ht="17.25">
      <c r="C72" s="60"/>
      <c r="D72" s="6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3:18" ht="17.25">
      <c r="C73" s="60"/>
      <c r="D73" s="6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3:18" ht="17.25">
      <c r="C74" s="60"/>
      <c r="D74" s="6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3:18" ht="17.25">
      <c r="C75" s="60"/>
      <c r="D75" s="6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3:18" ht="17.25">
      <c r="C76" s="60"/>
      <c r="D76" s="6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3:18" ht="17.25">
      <c r="C77" s="60"/>
      <c r="D77" s="6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3:18" ht="17.25">
      <c r="C78" s="60"/>
      <c r="D78" s="6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3:18" ht="17.25">
      <c r="C79" s="60"/>
      <c r="D79" s="6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3:18" ht="17.25">
      <c r="C80" s="60"/>
      <c r="D80" s="6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3:18" ht="17.25">
      <c r="C81" s="60"/>
      <c r="D81" s="6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3:18" ht="17.25">
      <c r="C82" s="60"/>
      <c r="D82" s="6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3:18" ht="17.25">
      <c r="C83" s="60"/>
      <c r="D83" s="6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3:18" ht="17.25">
      <c r="C84" s="60"/>
      <c r="D84" s="6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3:18" ht="17.25">
      <c r="C85" s="60"/>
      <c r="D85" s="6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3:18" ht="17.25">
      <c r="C86" s="60"/>
      <c r="D86" s="6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3:18" ht="17.25">
      <c r="C87" s="60"/>
      <c r="D87" s="6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3:18" ht="17.25">
      <c r="C88" s="60"/>
      <c r="D88" s="6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3:18" ht="17.25">
      <c r="C89" s="60"/>
      <c r="D89" s="6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3:18" ht="17.25">
      <c r="C90" s="60"/>
      <c r="D90" s="6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3:18" ht="17.25">
      <c r="C91" s="60"/>
      <c r="D91" s="6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3:18" ht="17.25">
      <c r="C92" s="60"/>
      <c r="D92" s="64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3:18" ht="17.25">
      <c r="C93" s="60"/>
      <c r="D93" s="6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3:18" ht="17.25">
      <c r="C94" s="60"/>
      <c r="D94" s="6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3:18" ht="17.25">
      <c r="C95" s="60"/>
      <c r="D95" s="6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3:18" ht="17.25">
      <c r="C96" s="60"/>
      <c r="D96" s="6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3:18" ht="17.25">
      <c r="C97" s="60"/>
      <c r="D97" s="6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3:18" ht="17.25">
      <c r="C98" s="60"/>
      <c r="D98" s="6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3:18" ht="17.25">
      <c r="C99" s="60"/>
      <c r="D99" s="6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3:18" ht="17.25">
      <c r="C100" s="60"/>
      <c r="D100" s="6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</sheetData>
  <sheetProtection/>
  <mergeCells count="5">
    <mergeCell ref="C3:F3"/>
    <mergeCell ref="H3:K3"/>
    <mergeCell ref="A1:K1"/>
    <mergeCell ref="A3:A4"/>
    <mergeCell ref="A2:K2"/>
  </mergeCells>
  <printOptions/>
  <pageMargins left="0.905511811023622" right="0.8267716535433071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C30"/>
  <sheetViews>
    <sheetView showGridLines="0" view="pageBreakPreview" zoomScaleSheetLayoutView="100" zoomScalePageLayoutView="130" workbookViewId="0" topLeftCell="A13">
      <selection activeCell="M4" sqref="M4"/>
    </sheetView>
  </sheetViews>
  <sheetFormatPr defaultColWidth="9.140625" defaultRowHeight="21.75"/>
  <cols>
    <col min="1" max="1" width="2.8515625" style="2" customWidth="1"/>
    <col min="2" max="2" width="36.57421875" style="2" customWidth="1"/>
    <col min="3" max="3" width="16.140625" style="2" customWidth="1"/>
    <col min="4" max="16384" width="9.140625" style="2" customWidth="1"/>
  </cols>
  <sheetData>
    <row r="1" spans="1:3" s="1" customFormat="1" ht="28.5" customHeight="1">
      <c r="A1" s="442" t="s">
        <v>553</v>
      </c>
      <c r="B1" s="442"/>
      <c r="C1" s="442"/>
    </row>
    <row r="2" spans="1:3" s="95" customFormat="1" ht="21">
      <c r="A2" s="443" t="s">
        <v>25</v>
      </c>
      <c r="B2" s="443"/>
      <c r="C2" s="216" t="s">
        <v>23</v>
      </c>
    </row>
    <row r="3" spans="1:3" s="11" customFormat="1" ht="17.25">
      <c r="A3" s="9" t="s">
        <v>204</v>
      </c>
      <c r="B3" s="9"/>
      <c r="C3" s="97">
        <v>39990</v>
      </c>
    </row>
    <row r="4" spans="1:3" s="11" customFormat="1" ht="17.25">
      <c r="A4" s="9" t="s">
        <v>247</v>
      </c>
      <c r="B4" s="9"/>
      <c r="C4" s="97">
        <v>442</v>
      </c>
    </row>
    <row r="5" spans="1:3" s="11" customFormat="1" ht="17.25">
      <c r="A5" s="9" t="s">
        <v>205</v>
      </c>
      <c r="B5" s="9"/>
      <c r="C5" s="97">
        <v>165</v>
      </c>
    </row>
    <row r="6" spans="1:3" s="11" customFormat="1" ht="17.25">
      <c r="A6" s="161" t="s">
        <v>206</v>
      </c>
      <c r="B6" s="161"/>
      <c r="C6" s="162">
        <v>62</v>
      </c>
    </row>
    <row r="7" spans="1:3" s="9" customFormat="1" ht="17.25">
      <c r="A7" s="9" t="s">
        <v>661</v>
      </c>
      <c r="C7" s="97"/>
    </row>
    <row r="8" spans="2:3" s="11" customFormat="1" ht="17.25">
      <c r="B8" s="11" t="s">
        <v>207</v>
      </c>
      <c r="C8" s="98">
        <v>3256</v>
      </c>
    </row>
    <row r="9" spans="2:3" s="11" customFormat="1" ht="17.25">
      <c r="B9" s="11" t="s">
        <v>208</v>
      </c>
      <c r="C9" s="98">
        <v>1204</v>
      </c>
    </row>
    <row r="10" spans="2:3" s="11" customFormat="1" ht="17.25">
      <c r="B10" s="11" t="s">
        <v>209</v>
      </c>
      <c r="C10" s="98">
        <v>221</v>
      </c>
    </row>
    <row r="11" spans="2:3" s="11" customFormat="1" ht="17.25">
      <c r="B11" s="11" t="s">
        <v>210</v>
      </c>
      <c r="C11" s="98">
        <v>229</v>
      </c>
    </row>
    <row r="12" spans="1:3" s="11" customFormat="1" ht="17.25">
      <c r="A12" s="20"/>
      <c r="B12" s="20" t="s">
        <v>211</v>
      </c>
      <c r="C12" s="163">
        <v>5</v>
      </c>
    </row>
    <row r="13" spans="1:3" s="9" customFormat="1" ht="17.25">
      <c r="A13" s="9" t="s">
        <v>554</v>
      </c>
      <c r="C13" s="97"/>
    </row>
    <row r="14" spans="2:3" s="11" customFormat="1" ht="17.25">
      <c r="B14" s="11" t="s">
        <v>208</v>
      </c>
      <c r="C14" s="98">
        <v>216310899</v>
      </c>
    </row>
    <row r="15" spans="2:3" s="11" customFormat="1" ht="17.25">
      <c r="B15" s="11" t="s">
        <v>207</v>
      </c>
      <c r="C15" s="98">
        <v>6268010</v>
      </c>
    </row>
    <row r="16" spans="2:3" s="11" customFormat="1" ht="17.25">
      <c r="B16" s="11" t="s">
        <v>212</v>
      </c>
      <c r="C16" s="98"/>
    </row>
    <row r="17" spans="1:3" s="9" customFormat="1" ht="17.25">
      <c r="A17" s="9" t="s">
        <v>555</v>
      </c>
      <c r="C17" s="97"/>
    </row>
    <row r="18" spans="2:3" s="11" customFormat="1" ht="17.25">
      <c r="B18" s="11" t="s">
        <v>213</v>
      </c>
      <c r="C18" s="98">
        <v>2082346185</v>
      </c>
    </row>
    <row r="19" spans="2:3" s="11" customFormat="1" ht="17.25">
      <c r="B19" s="11" t="s">
        <v>214</v>
      </c>
      <c r="C19" s="98">
        <v>827522627</v>
      </c>
    </row>
    <row r="20" spans="2:3" s="11" customFormat="1" ht="17.25">
      <c r="B20" s="11" t="s">
        <v>215</v>
      </c>
      <c r="C20" s="98">
        <v>868436159</v>
      </c>
    </row>
    <row r="21" spans="2:3" s="11" customFormat="1" ht="17.25">
      <c r="B21" s="11" t="s">
        <v>216</v>
      </c>
      <c r="C21" s="98">
        <v>60482209</v>
      </c>
    </row>
    <row r="22" spans="1:3" s="9" customFormat="1" ht="17.25">
      <c r="A22" s="9" t="s">
        <v>655</v>
      </c>
      <c r="C22" s="99"/>
    </row>
    <row r="23" spans="2:3" s="11" customFormat="1" ht="17.25">
      <c r="B23" s="11" t="s">
        <v>213</v>
      </c>
      <c r="C23" s="98">
        <v>105669794</v>
      </c>
    </row>
    <row r="24" spans="2:3" s="11" customFormat="1" ht="17.25">
      <c r="B24" s="11" t="s">
        <v>217</v>
      </c>
      <c r="C24" s="98">
        <v>1844540633</v>
      </c>
    </row>
    <row r="25" spans="1:3" s="9" customFormat="1" ht="17.25">
      <c r="A25" s="9" t="s">
        <v>656</v>
      </c>
      <c r="C25" s="97"/>
    </row>
    <row r="26" spans="2:3" s="11" customFormat="1" ht="17.25">
      <c r="B26" s="11" t="s">
        <v>218</v>
      </c>
      <c r="C26" s="98">
        <v>31011729</v>
      </c>
    </row>
    <row r="27" spans="2:3" s="11" customFormat="1" ht="17.25">
      <c r="B27" s="11" t="s">
        <v>219</v>
      </c>
      <c r="C27" s="98">
        <v>4218474</v>
      </c>
    </row>
    <row r="28" spans="2:3" s="11" customFormat="1" ht="17.25">
      <c r="B28" s="11" t="s">
        <v>220</v>
      </c>
      <c r="C28" s="98">
        <v>118794</v>
      </c>
    </row>
    <row r="29" spans="1:3" s="9" customFormat="1" ht="17.25">
      <c r="A29" s="9" t="s">
        <v>662</v>
      </c>
      <c r="C29" s="97">
        <v>7997885259</v>
      </c>
    </row>
    <row r="30" spans="1:3" s="11" customFormat="1" ht="22.5" customHeight="1">
      <c r="A30" s="440" t="s">
        <v>663</v>
      </c>
      <c r="B30" s="441"/>
      <c r="C30" s="441"/>
    </row>
  </sheetData>
  <sheetProtection/>
  <mergeCells count="3">
    <mergeCell ref="A30:C30"/>
    <mergeCell ref="A1:C1"/>
    <mergeCell ref="A2:B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K637"/>
  <sheetViews>
    <sheetView showGridLines="0" view="pageBreakPreview" zoomScale="110" zoomScaleNormal="110" zoomScaleSheetLayoutView="110" zoomScalePageLayoutView="140" workbookViewId="0" topLeftCell="A46">
      <selection activeCell="B6" sqref="B6"/>
    </sheetView>
  </sheetViews>
  <sheetFormatPr defaultColWidth="9.140625" defaultRowHeight="21.75"/>
  <cols>
    <col min="1" max="1" width="6.7109375" style="11" customWidth="1"/>
    <col min="2" max="2" width="13.28125" style="11" bestFit="1" customWidth="1"/>
    <col min="3" max="3" width="8.140625" style="77" bestFit="1" customWidth="1"/>
    <col min="4" max="4" width="16.00390625" style="96" bestFit="1" customWidth="1"/>
    <col min="5" max="5" width="14.28125" style="96" bestFit="1" customWidth="1"/>
    <col min="6" max="6" width="12.8515625" style="96" bestFit="1" customWidth="1"/>
    <col min="7" max="7" width="12.7109375" style="96" bestFit="1" customWidth="1"/>
    <col min="8" max="8" width="10.8515625" style="96" bestFit="1" customWidth="1"/>
    <col min="9" max="9" width="15.28125" style="96" bestFit="1" customWidth="1"/>
    <col min="10" max="10" width="9.00390625" style="167" bestFit="1" customWidth="1"/>
    <col min="11" max="16384" width="9.140625" style="11" customWidth="1"/>
  </cols>
  <sheetData>
    <row r="1" spans="1:10" s="75" customFormat="1" ht="21.75" customHeight="1">
      <c r="A1" s="446" t="s">
        <v>556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s="75" customFormat="1" ht="21.75" customHeight="1">
      <c r="A2" s="446" t="s">
        <v>120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10" s="27" customFormat="1" ht="17.25" customHeight="1">
      <c r="A3" s="450" t="s">
        <v>121</v>
      </c>
      <c r="B3" s="447" t="s">
        <v>318</v>
      </c>
      <c r="C3" s="450" t="s">
        <v>434</v>
      </c>
      <c r="D3" s="450"/>
      <c r="E3" s="450"/>
      <c r="F3" s="450"/>
      <c r="G3" s="450"/>
      <c r="H3" s="450"/>
      <c r="I3" s="450"/>
      <c r="J3" s="450" t="s">
        <v>40</v>
      </c>
    </row>
    <row r="4" spans="1:10" s="27" customFormat="1" ht="14.25" customHeight="1">
      <c r="A4" s="453"/>
      <c r="B4" s="448"/>
      <c r="C4" s="250" t="s">
        <v>122</v>
      </c>
      <c r="D4" s="250" t="s">
        <v>508</v>
      </c>
      <c r="E4" s="250" t="s">
        <v>557</v>
      </c>
      <c r="F4" s="250" t="s">
        <v>509</v>
      </c>
      <c r="G4" s="250" t="s">
        <v>510</v>
      </c>
      <c r="H4" s="250" t="s">
        <v>511</v>
      </c>
      <c r="I4" s="250" t="s">
        <v>513</v>
      </c>
      <c r="J4" s="451"/>
    </row>
    <row r="5" spans="1:10" s="251" customFormat="1" ht="14.25" customHeight="1">
      <c r="A5" s="454"/>
      <c r="B5" s="449"/>
      <c r="C5" s="232" t="s">
        <v>123</v>
      </c>
      <c r="D5" s="232" t="s">
        <v>124</v>
      </c>
      <c r="E5" s="232" t="s">
        <v>125</v>
      </c>
      <c r="F5" s="232" t="s">
        <v>125</v>
      </c>
      <c r="G5" s="232" t="s">
        <v>125</v>
      </c>
      <c r="H5" s="232" t="s">
        <v>125</v>
      </c>
      <c r="I5" s="232" t="s">
        <v>125</v>
      </c>
      <c r="J5" s="452"/>
    </row>
    <row r="6" spans="1:11" s="79" customFormat="1" ht="15" customHeight="1">
      <c r="A6" s="79">
        <v>1</v>
      </c>
      <c r="B6" s="80" t="s">
        <v>126</v>
      </c>
      <c r="C6" s="300">
        <v>36</v>
      </c>
      <c r="D6" s="308">
        <v>3</v>
      </c>
      <c r="E6" s="313">
        <v>11</v>
      </c>
      <c r="F6" s="313">
        <v>93</v>
      </c>
      <c r="G6" s="313">
        <v>2</v>
      </c>
      <c r="H6" s="305">
        <v>2</v>
      </c>
      <c r="I6" s="308">
        <v>1</v>
      </c>
      <c r="J6" s="304">
        <f aca="true" t="shared" si="0" ref="J6:J37">SUM(C6:I6)</f>
        <v>148</v>
      </c>
      <c r="K6" s="37"/>
    </row>
    <row r="7" spans="1:11" s="79" customFormat="1" ht="15" customHeight="1">
      <c r="A7" s="79">
        <v>2</v>
      </c>
      <c r="B7" s="80" t="s">
        <v>132</v>
      </c>
      <c r="C7" s="300">
        <v>14</v>
      </c>
      <c r="D7" s="308" t="s">
        <v>24</v>
      </c>
      <c r="E7" s="313">
        <v>3</v>
      </c>
      <c r="F7" s="314">
        <v>20</v>
      </c>
      <c r="G7" s="313">
        <v>45</v>
      </c>
      <c r="H7" s="305">
        <v>10</v>
      </c>
      <c r="I7" s="308">
        <v>25</v>
      </c>
      <c r="J7" s="304">
        <f t="shared" si="0"/>
        <v>117</v>
      </c>
      <c r="K7" s="37"/>
    </row>
    <row r="8" spans="1:11" s="79" customFormat="1" ht="15" customHeight="1">
      <c r="A8" s="79">
        <v>3</v>
      </c>
      <c r="B8" s="80" t="s">
        <v>127</v>
      </c>
      <c r="C8" s="300">
        <v>30</v>
      </c>
      <c r="D8" s="308">
        <v>6</v>
      </c>
      <c r="E8" s="313">
        <v>5</v>
      </c>
      <c r="F8" s="313">
        <v>47</v>
      </c>
      <c r="G8" s="313">
        <v>10</v>
      </c>
      <c r="H8" s="304">
        <v>3</v>
      </c>
      <c r="I8" s="309">
        <v>8</v>
      </c>
      <c r="J8" s="304">
        <f t="shared" si="0"/>
        <v>109</v>
      </c>
      <c r="K8" s="37"/>
    </row>
    <row r="9" spans="1:11" s="82" customFormat="1" ht="15" customHeight="1">
      <c r="A9" s="79">
        <v>4</v>
      </c>
      <c r="B9" s="80" t="s">
        <v>129</v>
      </c>
      <c r="C9" s="300">
        <v>21</v>
      </c>
      <c r="D9" s="308" t="s">
        <v>319</v>
      </c>
      <c r="E9" s="313">
        <v>1</v>
      </c>
      <c r="F9" s="313">
        <v>20</v>
      </c>
      <c r="G9" s="314">
        <v>24</v>
      </c>
      <c r="H9" s="304">
        <v>30</v>
      </c>
      <c r="I9" s="309">
        <v>9</v>
      </c>
      <c r="J9" s="304">
        <f t="shared" si="0"/>
        <v>105</v>
      </c>
      <c r="K9" s="37"/>
    </row>
    <row r="10" spans="1:11" s="79" customFormat="1" ht="15" customHeight="1">
      <c r="A10" s="79">
        <v>5</v>
      </c>
      <c r="B10" s="80" t="s">
        <v>128</v>
      </c>
      <c r="C10" s="300">
        <v>19</v>
      </c>
      <c r="D10" s="308">
        <v>1</v>
      </c>
      <c r="E10" s="313">
        <v>2</v>
      </c>
      <c r="F10" s="313">
        <v>33</v>
      </c>
      <c r="G10" s="313">
        <v>14</v>
      </c>
      <c r="H10" s="305">
        <v>15</v>
      </c>
      <c r="I10" s="308">
        <v>6</v>
      </c>
      <c r="J10" s="304">
        <f t="shared" si="0"/>
        <v>90</v>
      </c>
      <c r="K10" s="37"/>
    </row>
    <row r="11" spans="1:11" s="82" customFormat="1" ht="15" customHeight="1">
      <c r="A11" s="79">
        <v>6</v>
      </c>
      <c r="B11" s="80" t="s">
        <v>134</v>
      </c>
      <c r="C11" s="300">
        <v>1</v>
      </c>
      <c r="D11" s="308" t="s">
        <v>24</v>
      </c>
      <c r="E11" s="313" t="s">
        <v>319</v>
      </c>
      <c r="F11" s="314">
        <v>79</v>
      </c>
      <c r="G11" s="313">
        <v>10</v>
      </c>
      <c r="H11" s="305" t="s">
        <v>319</v>
      </c>
      <c r="I11" s="308" t="s">
        <v>24</v>
      </c>
      <c r="J11" s="304">
        <f t="shared" si="0"/>
        <v>90</v>
      </c>
      <c r="K11" s="37"/>
    </row>
    <row r="12" spans="1:11" s="82" customFormat="1" ht="15" customHeight="1">
      <c r="A12" s="79">
        <v>7</v>
      </c>
      <c r="B12" s="80" t="s">
        <v>131</v>
      </c>
      <c r="C12" s="300">
        <v>9</v>
      </c>
      <c r="D12" s="308" t="s">
        <v>24</v>
      </c>
      <c r="E12" s="313">
        <v>1</v>
      </c>
      <c r="F12" s="313">
        <v>62</v>
      </c>
      <c r="G12" s="313">
        <v>2</v>
      </c>
      <c r="H12" s="305" t="s">
        <v>24</v>
      </c>
      <c r="I12" s="308">
        <v>5</v>
      </c>
      <c r="J12" s="304">
        <f t="shared" si="0"/>
        <v>79</v>
      </c>
      <c r="K12" s="37"/>
    </row>
    <row r="13" spans="1:11" s="82" customFormat="1" ht="15" customHeight="1">
      <c r="A13" s="79">
        <v>8</v>
      </c>
      <c r="B13" s="80" t="s">
        <v>130</v>
      </c>
      <c r="C13" s="300">
        <v>32</v>
      </c>
      <c r="D13" s="308">
        <v>3</v>
      </c>
      <c r="E13" s="313" t="s">
        <v>319</v>
      </c>
      <c r="F13" s="314">
        <v>26</v>
      </c>
      <c r="G13" s="314">
        <v>6</v>
      </c>
      <c r="H13" s="304">
        <v>12</v>
      </c>
      <c r="I13" s="308" t="s">
        <v>24</v>
      </c>
      <c r="J13" s="304">
        <f t="shared" si="0"/>
        <v>79</v>
      </c>
      <c r="K13" s="37"/>
    </row>
    <row r="14" spans="1:11" s="82" customFormat="1" ht="15" customHeight="1">
      <c r="A14" s="79">
        <v>9</v>
      </c>
      <c r="B14" s="80" t="s">
        <v>43</v>
      </c>
      <c r="C14" s="300">
        <v>7</v>
      </c>
      <c r="D14" s="308">
        <v>2</v>
      </c>
      <c r="E14" s="313">
        <v>6</v>
      </c>
      <c r="F14" s="313">
        <v>38</v>
      </c>
      <c r="G14" s="313">
        <v>11</v>
      </c>
      <c r="H14" s="305">
        <v>4</v>
      </c>
      <c r="I14" s="308">
        <v>4</v>
      </c>
      <c r="J14" s="304">
        <f t="shared" si="0"/>
        <v>72</v>
      </c>
      <c r="K14" s="37"/>
    </row>
    <row r="15" spans="1:11" s="82" customFormat="1" ht="15" customHeight="1">
      <c r="A15" s="79">
        <v>10</v>
      </c>
      <c r="B15" s="80" t="s">
        <v>139</v>
      </c>
      <c r="C15" s="300">
        <v>11</v>
      </c>
      <c r="D15" s="308">
        <v>2</v>
      </c>
      <c r="E15" s="313">
        <v>2</v>
      </c>
      <c r="F15" s="313">
        <v>34</v>
      </c>
      <c r="G15" s="313">
        <v>21</v>
      </c>
      <c r="H15" s="305" t="s">
        <v>24</v>
      </c>
      <c r="I15" s="308" t="s">
        <v>24</v>
      </c>
      <c r="J15" s="304">
        <f t="shared" si="0"/>
        <v>70</v>
      </c>
      <c r="K15" s="37"/>
    </row>
    <row r="16" spans="1:11" s="79" customFormat="1" ht="15" customHeight="1">
      <c r="A16" s="79">
        <v>11</v>
      </c>
      <c r="B16" s="80" t="s">
        <v>133</v>
      </c>
      <c r="C16" s="300">
        <v>13</v>
      </c>
      <c r="D16" s="309">
        <v>4</v>
      </c>
      <c r="E16" s="314">
        <v>1</v>
      </c>
      <c r="F16" s="314">
        <v>30</v>
      </c>
      <c r="G16" s="313">
        <v>3</v>
      </c>
      <c r="H16" s="304">
        <v>8</v>
      </c>
      <c r="I16" s="308">
        <v>2</v>
      </c>
      <c r="J16" s="304">
        <f t="shared" si="0"/>
        <v>61</v>
      </c>
      <c r="K16" s="37"/>
    </row>
    <row r="17" spans="1:11" s="79" customFormat="1" ht="15" customHeight="1">
      <c r="A17" s="79">
        <v>12</v>
      </c>
      <c r="B17" s="80" t="s">
        <v>159</v>
      </c>
      <c r="C17" s="300">
        <v>6</v>
      </c>
      <c r="D17" s="308" t="s">
        <v>24</v>
      </c>
      <c r="E17" s="313">
        <v>4</v>
      </c>
      <c r="F17" s="313">
        <v>24</v>
      </c>
      <c r="G17" s="313">
        <v>4</v>
      </c>
      <c r="H17" s="305" t="s">
        <v>24</v>
      </c>
      <c r="I17" s="308">
        <v>21</v>
      </c>
      <c r="J17" s="304">
        <f t="shared" si="0"/>
        <v>59</v>
      </c>
      <c r="K17" s="37"/>
    </row>
    <row r="18" spans="1:11" s="82" customFormat="1" ht="15" customHeight="1">
      <c r="A18" s="79">
        <v>13</v>
      </c>
      <c r="B18" s="80" t="s">
        <v>154</v>
      </c>
      <c r="C18" s="300">
        <v>4</v>
      </c>
      <c r="D18" s="309">
        <v>1</v>
      </c>
      <c r="E18" s="314">
        <v>8</v>
      </c>
      <c r="F18" s="314">
        <v>26</v>
      </c>
      <c r="G18" s="313">
        <v>1</v>
      </c>
      <c r="H18" s="305" t="s">
        <v>24</v>
      </c>
      <c r="I18" s="309">
        <v>18</v>
      </c>
      <c r="J18" s="304">
        <f t="shared" si="0"/>
        <v>58</v>
      </c>
      <c r="K18" s="37"/>
    </row>
    <row r="19" spans="1:11" s="82" customFormat="1" ht="15" customHeight="1">
      <c r="A19" s="79">
        <v>14</v>
      </c>
      <c r="B19" s="80" t="s">
        <v>141</v>
      </c>
      <c r="C19" s="300">
        <v>7</v>
      </c>
      <c r="D19" s="308" t="s">
        <v>24</v>
      </c>
      <c r="E19" s="313">
        <v>1</v>
      </c>
      <c r="F19" s="313">
        <v>31</v>
      </c>
      <c r="G19" s="313">
        <v>13</v>
      </c>
      <c r="H19" s="305" t="s">
        <v>24</v>
      </c>
      <c r="I19" s="308">
        <v>6</v>
      </c>
      <c r="J19" s="304">
        <f t="shared" si="0"/>
        <v>58</v>
      </c>
      <c r="K19" s="37"/>
    </row>
    <row r="20" spans="1:11" s="82" customFormat="1" ht="15" customHeight="1">
      <c r="A20" s="79">
        <v>15</v>
      </c>
      <c r="B20" s="80" t="s">
        <v>142</v>
      </c>
      <c r="C20" s="300">
        <v>4</v>
      </c>
      <c r="D20" s="309">
        <v>1</v>
      </c>
      <c r="E20" s="314">
        <v>2</v>
      </c>
      <c r="F20" s="313">
        <v>49</v>
      </c>
      <c r="G20" s="313" t="s">
        <v>24</v>
      </c>
      <c r="H20" s="305" t="s">
        <v>24</v>
      </c>
      <c r="I20" s="308">
        <v>1</v>
      </c>
      <c r="J20" s="304">
        <f t="shared" si="0"/>
        <v>57</v>
      </c>
      <c r="K20" s="37"/>
    </row>
    <row r="21" spans="1:11" s="82" customFormat="1" ht="15" customHeight="1">
      <c r="A21" s="79">
        <v>16</v>
      </c>
      <c r="B21" s="80" t="s">
        <v>93</v>
      </c>
      <c r="C21" s="300">
        <v>8</v>
      </c>
      <c r="D21" s="308" t="s">
        <v>24</v>
      </c>
      <c r="E21" s="313">
        <v>16</v>
      </c>
      <c r="F21" s="314">
        <v>10</v>
      </c>
      <c r="G21" s="313">
        <v>4</v>
      </c>
      <c r="H21" s="305" t="s">
        <v>24</v>
      </c>
      <c r="I21" s="309">
        <v>19</v>
      </c>
      <c r="J21" s="304">
        <f t="shared" si="0"/>
        <v>57</v>
      </c>
      <c r="K21" s="37"/>
    </row>
    <row r="22" spans="1:11" s="82" customFormat="1" ht="15" customHeight="1">
      <c r="A22" s="79">
        <v>17</v>
      </c>
      <c r="B22" s="80" t="s">
        <v>144</v>
      </c>
      <c r="C22" s="300">
        <v>20</v>
      </c>
      <c r="D22" s="308" t="s">
        <v>24</v>
      </c>
      <c r="E22" s="313" t="s">
        <v>319</v>
      </c>
      <c r="F22" s="313">
        <v>22</v>
      </c>
      <c r="G22" s="313">
        <v>8</v>
      </c>
      <c r="H22" s="305" t="s">
        <v>24</v>
      </c>
      <c r="I22" s="308">
        <v>7</v>
      </c>
      <c r="J22" s="304">
        <f t="shared" si="0"/>
        <v>57</v>
      </c>
      <c r="K22" s="37"/>
    </row>
    <row r="23" spans="1:11" s="82" customFormat="1" ht="15" customHeight="1">
      <c r="A23" s="79">
        <v>18</v>
      </c>
      <c r="B23" s="80" t="s">
        <v>147</v>
      </c>
      <c r="C23" s="300">
        <v>12</v>
      </c>
      <c r="D23" s="308">
        <v>1</v>
      </c>
      <c r="E23" s="313">
        <v>1</v>
      </c>
      <c r="F23" s="313">
        <v>23</v>
      </c>
      <c r="G23" s="313">
        <v>18</v>
      </c>
      <c r="H23" s="305" t="s">
        <v>24</v>
      </c>
      <c r="I23" s="308" t="s">
        <v>24</v>
      </c>
      <c r="J23" s="304">
        <f t="shared" si="0"/>
        <v>55</v>
      </c>
      <c r="K23" s="37"/>
    </row>
    <row r="24" spans="1:11" s="79" customFormat="1" ht="15" customHeight="1">
      <c r="A24" s="79">
        <v>19</v>
      </c>
      <c r="B24" s="80" t="s">
        <v>66</v>
      </c>
      <c r="C24" s="300">
        <v>15</v>
      </c>
      <c r="D24" s="308">
        <v>6</v>
      </c>
      <c r="E24" s="313">
        <v>2</v>
      </c>
      <c r="F24" s="313">
        <v>21</v>
      </c>
      <c r="G24" s="313">
        <v>8</v>
      </c>
      <c r="H24" s="305" t="s">
        <v>319</v>
      </c>
      <c r="I24" s="308">
        <v>2</v>
      </c>
      <c r="J24" s="304">
        <f t="shared" si="0"/>
        <v>54</v>
      </c>
      <c r="K24" s="37"/>
    </row>
    <row r="25" spans="1:11" s="82" customFormat="1" ht="15" customHeight="1">
      <c r="A25" s="79">
        <v>20</v>
      </c>
      <c r="B25" s="80" t="s">
        <v>512</v>
      </c>
      <c r="C25" s="300">
        <v>14</v>
      </c>
      <c r="D25" s="308">
        <v>1</v>
      </c>
      <c r="E25" s="313">
        <v>2</v>
      </c>
      <c r="F25" s="313">
        <v>33</v>
      </c>
      <c r="G25" s="313" t="s">
        <v>24</v>
      </c>
      <c r="H25" s="305" t="s">
        <v>24</v>
      </c>
      <c r="I25" s="308">
        <v>3</v>
      </c>
      <c r="J25" s="304">
        <f t="shared" si="0"/>
        <v>53</v>
      </c>
      <c r="K25" s="37"/>
    </row>
    <row r="26" spans="1:11" s="82" customFormat="1" ht="15" customHeight="1">
      <c r="A26" s="79">
        <v>21</v>
      </c>
      <c r="B26" s="80" t="s">
        <v>135</v>
      </c>
      <c r="C26" s="300">
        <v>13</v>
      </c>
      <c r="D26" s="308" t="s">
        <v>24</v>
      </c>
      <c r="E26" s="313">
        <v>1</v>
      </c>
      <c r="F26" s="313">
        <v>21</v>
      </c>
      <c r="G26" s="313">
        <v>11</v>
      </c>
      <c r="H26" s="305">
        <v>5</v>
      </c>
      <c r="I26" s="308">
        <v>2</v>
      </c>
      <c r="J26" s="304">
        <f t="shared" si="0"/>
        <v>53</v>
      </c>
      <c r="K26" s="37"/>
    </row>
    <row r="27" spans="1:11" s="82" customFormat="1" ht="15" customHeight="1">
      <c r="A27" s="79">
        <v>22</v>
      </c>
      <c r="B27" s="80" t="s">
        <v>136</v>
      </c>
      <c r="C27" s="300">
        <v>11</v>
      </c>
      <c r="D27" s="308" t="s">
        <v>24</v>
      </c>
      <c r="E27" s="313" t="s">
        <v>319</v>
      </c>
      <c r="F27" s="314">
        <v>29</v>
      </c>
      <c r="G27" s="314">
        <v>10</v>
      </c>
      <c r="H27" s="304">
        <v>2</v>
      </c>
      <c r="I27" s="308" t="s">
        <v>24</v>
      </c>
      <c r="J27" s="304">
        <f t="shared" si="0"/>
        <v>52</v>
      </c>
      <c r="K27" s="37"/>
    </row>
    <row r="28" spans="1:11" s="79" customFormat="1" ht="15" customHeight="1">
      <c r="A28" s="79">
        <v>23</v>
      </c>
      <c r="B28" s="80" t="s">
        <v>156</v>
      </c>
      <c r="C28" s="300">
        <v>4</v>
      </c>
      <c r="D28" s="308" t="s">
        <v>24</v>
      </c>
      <c r="E28" s="313">
        <v>3</v>
      </c>
      <c r="F28" s="314">
        <v>18</v>
      </c>
      <c r="G28" s="313">
        <v>13</v>
      </c>
      <c r="H28" s="305">
        <v>9</v>
      </c>
      <c r="I28" s="308">
        <v>3</v>
      </c>
      <c r="J28" s="304">
        <f t="shared" si="0"/>
        <v>50</v>
      </c>
      <c r="K28" s="37"/>
    </row>
    <row r="29" spans="1:11" s="79" customFormat="1" ht="15" customHeight="1">
      <c r="A29" s="79">
        <v>24</v>
      </c>
      <c r="B29" s="80" t="s">
        <v>137</v>
      </c>
      <c r="C29" s="300">
        <v>21</v>
      </c>
      <c r="D29" s="308">
        <v>5</v>
      </c>
      <c r="E29" s="313">
        <v>3</v>
      </c>
      <c r="F29" s="313">
        <v>16</v>
      </c>
      <c r="G29" s="313">
        <v>2</v>
      </c>
      <c r="H29" s="305" t="s">
        <v>24</v>
      </c>
      <c r="I29" s="308">
        <v>1</v>
      </c>
      <c r="J29" s="304">
        <f t="shared" si="0"/>
        <v>48</v>
      </c>
      <c r="K29" s="37"/>
    </row>
    <row r="30" spans="1:11" s="79" customFormat="1" ht="15" customHeight="1">
      <c r="A30" s="79">
        <v>25</v>
      </c>
      <c r="B30" s="80" t="s">
        <v>157</v>
      </c>
      <c r="C30" s="300">
        <v>2</v>
      </c>
      <c r="D30" s="308" t="s">
        <v>24</v>
      </c>
      <c r="E30" s="313" t="s">
        <v>319</v>
      </c>
      <c r="F30" s="313">
        <v>33</v>
      </c>
      <c r="G30" s="313">
        <v>9</v>
      </c>
      <c r="H30" s="305" t="s">
        <v>24</v>
      </c>
      <c r="I30" s="308">
        <v>4</v>
      </c>
      <c r="J30" s="304">
        <f t="shared" si="0"/>
        <v>48</v>
      </c>
      <c r="K30" s="37"/>
    </row>
    <row r="31" spans="1:11" s="82" customFormat="1" ht="15" customHeight="1">
      <c r="A31" s="79">
        <v>26</v>
      </c>
      <c r="B31" s="80" t="s">
        <v>151</v>
      </c>
      <c r="C31" s="300">
        <v>10</v>
      </c>
      <c r="D31" s="308" t="s">
        <v>24</v>
      </c>
      <c r="E31" s="313" t="s">
        <v>319</v>
      </c>
      <c r="F31" s="313">
        <v>14</v>
      </c>
      <c r="G31" s="313">
        <v>19</v>
      </c>
      <c r="H31" s="305" t="s">
        <v>24</v>
      </c>
      <c r="I31" s="308">
        <v>5</v>
      </c>
      <c r="J31" s="304">
        <f t="shared" si="0"/>
        <v>48</v>
      </c>
      <c r="K31" s="37"/>
    </row>
    <row r="32" spans="1:11" s="82" customFormat="1" ht="15" customHeight="1">
      <c r="A32" s="79">
        <v>27</v>
      </c>
      <c r="B32" s="80" t="s">
        <v>163</v>
      </c>
      <c r="C32" s="300">
        <v>7</v>
      </c>
      <c r="D32" s="308" t="s">
        <v>24</v>
      </c>
      <c r="E32" s="313" t="s">
        <v>319</v>
      </c>
      <c r="F32" s="313">
        <v>13</v>
      </c>
      <c r="G32" s="313">
        <v>18</v>
      </c>
      <c r="H32" s="305" t="s">
        <v>24</v>
      </c>
      <c r="I32" s="309">
        <v>9</v>
      </c>
      <c r="J32" s="304">
        <f t="shared" si="0"/>
        <v>47</v>
      </c>
      <c r="K32" s="37"/>
    </row>
    <row r="33" spans="1:11" s="82" customFormat="1" ht="15" customHeight="1">
      <c r="A33" s="79">
        <v>28</v>
      </c>
      <c r="B33" s="80" t="s">
        <v>168</v>
      </c>
      <c r="C33" s="300">
        <v>2</v>
      </c>
      <c r="D33" s="308">
        <v>1</v>
      </c>
      <c r="E33" s="313" t="s">
        <v>319</v>
      </c>
      <c r="F33" s="314">
        <v>19</v>
      </c>
      <c r="G33" s="313">
        <v>4</v>
      </c>
      <c r="H33" s="305" t="s">
        <v>24</v>
      </c>
      <c r="I33" s="309">
        <v>20</v>
      </c>
      <c r="J33" s="304">
        <f t="shared" si="0"/>
        <v>46</v>
      </c>
      <c r="K33" s="37"/>
    </row>
    <row r="34" spans="1:11" s="82" customFormat="1" ht="15" customHeight="1">
      <c r="A34" s="79">
        <v>29</v>
      </c>
      <c r="B34" s="80" t="s">
        <v>146</v>
      </c>
      <c r="C34" s="300">
        <v>1</v>
      </c>
      <c r="D34" s="308" t="s">
        <v>24</v>
      </c>
      <c r="E34" s="313" t="s">
        <v>319</v>
      </c>
      <c r="F34" s="313">
        <v>29</v>
      </c>
      <c r="G34" s="313" t="s">
        <v>319</v>
      </c>
      <c r="H34" s="305" t="s">
        <v>24</v>
      </c>
      <c r="I34" s="309">
        <v>14</v>
      </c>
      <c r="J34" s="304">
        <f t="shared" si="0"/>
        <v>44</v>
      </c>
      <c r="K34" s="37"/>
    </row>
    <row r="35" spans="1:11" s="79" customFormat="1" ht="15" customHeight="1">
      <c r="A35" s="79">
        <v>30</v>
      </c>
      <c r="B35" s="80" t="s">
        <v>158</v>
      </c>
      <c r="C35" s="300">
        <v>9</v>
      </c>
      <c r="D35" s="308" t="s">
        <v>24</v>
      </c>
      <c r="E35" s="313" t="s">
        <v>319</v>
      </c>
      <c r="F35" s="314">
        <v>14</v>
      </c>
      <c r="G35" s="313" t="s">
        <v>24</v>
      </c>
      <c r="H35" s="305" t="s">
        <v>24</v>
      </c>
      <c r="I35" s="309">
        <v>20</v>
      </c>
      <c r="J35" s="304">
        <f t="shared" si="0"/>
        <v>43</v>
      </c>
      <c r="K35" s="37"/>
    </row>
    <row r="36" spans="1:11" s="147" customFormat="1" ht="15" customHeight="1">
      <c r="A36" s="233">
        <v>31</v>
      </c>
      <c r="B36" s="80" t="s">
        <v>140</v>
      </c>
      <c r="C36" s="300">
        <v>6</v>
      </c>
      <c r="D36" s="308">
        <v>1</v>
      </c>
      <c r="E36" s="313">
        <v>3</v>
      </c>
      <c r="F36" s="313">
        <v>30</v>
      </c>
      <c r="G36" s="313">
        <v>1</v>
      </c>
      <c r="H36" s="305" t="s">
        <v>24</v>
      </c>
      <c r="I36" s="308">
        <v>2</v>
      </c>
      <c r="J36" s="304">
        <f t="shared" si="0"/>
        <v>43</v>
      </c>
      <c r="K36" s="148"/>
    </row>
    <row r="37" spans="1:11" s="79" customFormat="1" ht="15" customHeight="1">
      <c r="A37" s="79">
        <v>32</v>
      </c>
      <c r="B37" s="80" t="s">
        <v>143</v>
      </c>
      <c r="C37" s="300">
        <v>16</v>
      </c>
      <c r="D37" s="308">
        <v>4</v>
      </c>
      <c r="E37" s="313" t="s">
        <v>319</v>
      </c>
      <c r="F37" s="313">
        <v>11</v>
      </c>
      <c r="G37" s="313">
        <v>7</v>
      </c>
      <c r="H37" s="305" t="s">
        <v>24</v>
      </c>
      <c r="I37" s="308">
        <v>4</v>
      </c>
      <c r="J37" s="304">
        <f t="shared" si="0"/>
        <v>42</v>
      </c>
      <c r="K37" s="37"/>
    </row>
    <row r="38" spans="1:11" s="82" customFormat="1" ht="15" customHeight="1">
      <c r="A38" s="79">
        <v>33</v>
      </c>
      <c r="B38" s="80" t="s">
        <v>149</v>
      </c>
      <c r="C38" s="300">
        <v>8</v>
      </c>
      <c r="D38" s="308" t="s">
        <v>319</v>
      </c>
      <c r="E38" s="313">
        <v>4</v>
      </c>
      <c r="F38" s="313">
        <v>15</v>
      </c>
      <c r="G38" s="313" t="s">
        <v>24</v>
      </c>
      <c r="H38" s="305" t="s">
        <v>24</v>
      </c>
      <c r="I38" s="308">
        <v>15</v>
      </c>
      <c r="J38" s="304">
        <f aca="true" t="shared" si="1" ref="J38:J55">SUM(C38:I38)</f>
        <v>42</v>
      </c>
      <c r="K38" s="37"/>
    </row>
    <row r="39" spans="1:11" s="79" customFormat="1" ht="15" customHeight="1">
      <c r="A39" s="79">
        <v>34</v>
      </c>
      <c r="B39" s="80" t="s">
        <v>145</v>
      </c>
      <c r="C39" s="300">
        <v>3</v>
      </c>
      <c r="D39" s="308" t="s">
        <v>24</v>
      </c>
      <c r="E39" s="313">
        <v>1</v>
      </c>
      <c r="F39" s="314">
        <v>32</v>
      </c>
      <c r="G39" s="314">
        <v>1</v>
      </c>
      <c r="H39" s="305" t="s">
        <v>24</v>
      </c>
      <c r="I39" s="309">
        <v>3</v>
      </c>
      <c r="J39" s="304">
        <f t="shared" si="1"/>
        <v>40</v>
      </c>
      <c r="K39" s="37"/>
    </row>
    <row r="40" spans="1:11" s="79" customFormat="1" ht="15" customHeight="1">
      <c r="A40" s="79">
        <v>35</v>
      </c>
      <c r="B40" s="80" t="s">
        <v>138</v>
      </c>
      <c r="C40" s="300">
        <v>3</v>
      </c>
      <c r="D40" s="308">
        <v>1</v>
      </c>
      <c r="E40" s="313" t="s">
        <v>319</v>
      </c>
      <c r="F40" s="314">
        <v>27</v>
      </c>
      <c r="G40" s="313" t="s">
        <v>24</v>
      </c>
      <c r="H40" s="305" t="s">
        <v>24</v>
      </c>
      <c r="I40" s="309">
        <v>6</v>
      </c>
      <c r="J40" s="304">
        <f t="shared" si="1"/>
        <v>37</v>
      </c>
      <c r="K40" s="37"/>
    </row>
    <row r="41" spans="1:11" s="82" customFormat="1" ht="15" customHeight="1">
      <c r="A41" s="79">
        <v>36</v>
      </c>
      <c r="B41" s="80" t="s">
        <v>148</v>
      </c>
      <c r="C41" s="300">
        <v>6</v>
      </c>
      <c r="D41" s="308" t="s">
        <v>24</v>
      </c>
      <c r="E41" s="313" t="s">
        <v>319</v>
      </c>
      <c r="F41" s="313">
        <v>26</v>
      </c>
      <c r="G41" s="313">
        <v>4</v>
      </c>
      <c r="H41" s="305" t="s">
        <v>24</v>
      </c>
      <c r="I41" s="308" t="s">
        <v>24</v>
      </c>
      <c r="J41" s="304">
        <f t="shared" si="1"/>
        <v>36</v>
      </c>
      <c r="K41" s="37"/>
    </row>
    <row r="42" spans="1:11" s="82" customFormat="1" ht="15" customHeight="1">
      <c r="A42" s="79">
        <v>37</v>
      </c>
      <c r="B42" s="18" t="s">
        <v>165</v>
      </c>
      <c r="C42" s="300">
        <v>7</v>
      </c>
      <c r="D42" s="308" t="s">
        <v>24</v>
      </c>
      <c r="E42" s="313">
        <v>1</v>
      </c>
      <c r="F42" s="313">
        <v>17</v>
      </c>
      <c r="G42" s="313" t="s">
        <v>24</v>
      </c>
      <c r="H42" s="305" t="s">
        <v>24</v>
      </c>
      <c r="I42" s="309">
        <v>11</v>
      </c>
      <c r="J42" s="304">
        <f t="shared" si="1"/>
        <v>36</v>
      </c>
      <c r="K42" s="37"/>
    </row>
    <row r="43" spans="1:11" s="79" customFormat="1" ht="15" customHeight="1">
      <c r="A43" s="79">
        <v>38</v>
      </c>
      <c r="B43" s="80" t="s">
        <v>51</v>
      </c>
      <c r="C43" s="300">
        <v>10</v>
      </c>
      <c r="D43" s="309">
        <v>1</v>
      </c>
      <c r="E43" s="314" t="s">
        <v>319</v>
      </c>
      <c r="F43" s="313">
        <v>14</v>
      </c>
      <c r="G43" s="313" t="s">
        <v>24</v>
      </c>
      <c r="H43" s="305" t="s">
        <v>24</v>
      </c>
      <c r="I43" s="309">
        <v>9</v>
      </c>
      <c r="J43" s="304">
        <f t="shared" si="1"/>
        <v>34</v>
      </c>
      <c r="K43" s="37"/>
    </row>
    <row r="44" spans="1:11" s="82" customFormat="1" ht="15" customHeight="1">
      <c r="A44" s="79">
        <v>39</v>
      </c>
      <c r="B44" s="80" t="s">
        <v>153</v>
      </c>
      <c r="C44" s="300">
        <v>8</v>
      </c>
      <c r="D44" s="308" t="s">
        <v>24</v>
      </c>
      <c r="E44" s="313" t="s">
        <v>319</v>
      </c>
      <c r="F44" s="314">
        <v>18</v>
      </c>
      <c r="G44" s="313" t="s">
        <v>24</v>
      </c>
      <c r="H44" s="305" t="s">
        <v>24</v>
      </c>
      <c r="I44" s="309">
        <v>7</v>
      </c>
      <c r="J44" s="304">
        <f t="shared" si="1"/>
        <v>33</v>
      </c>
      <c r="K44" s="37"/>
    </row>
    <row r="45" spans="1:11" s="82" customFormat="1" ht="15" customHeight="1">
      <c r="A45" s="79">
        <v>40</v>
      </c>
      <c r="B45" s="80" t="s">
        <v>166</v>
      </c>
      <c r="C45" s="300">
        <v>3</v>
      </c>
      <c r="D45" s="308" t="s">
        <v>24</v>
      </c>
      <c r="E45" s="313" t="s">
        <v>319</v>
      </c>
      <c r="F45" s="314">
        <v>21</v>
      </c>
      <c r="G45" s="313" t="s">
        <v>24</v>
      </c>
      <c r="H45" s="305" t="s">
        <v>24</v>
      </c>
      <c r="I45" s="308">
        <v>6</v>
      </c>
      <c r="J45" s="304">
        <f t="shared" si="1"/>
        <v>30</v>
      </c>
      <c r="K45" s="37"/>
    </row>
    <row r="46" spans="1:11" s="82" customFormat="1" ht="15" customHeight="1">
      <c r="A46" s="79">
        <v>41</v>
      </c>
      <c r="B46" s="80" t="s">
        <v>150</v>
      </c>
      <c r="C46" s="300">
        <v>8</v>
      </c>
      <c r="D46" s="309">
        <v>4</v>
      </c>
      <c r="E46" s="314">
        <v>2</v>
      </c>
      <c r="F46" s="314">
        <v>16</v>
      </c>
      <c r="G46" s="313" t="s">
        <v>24</v>
      </c>
      <c r="H46" s="305" t="s">
        <v>24</v>
      </c>
      <c r="I46" s="308" t="s">
        <v>24</v>
      </c>
      <c r="J46" s="304">
        <f t="shared" si="1"/>
        <v>30</v>
      </c>
      <c r="K46" s="37"/>
    </row>
    <row r="47" spans="1:11" s="79" customFormat="1" ht="15" customHeight="1">
      <c r="A47" s="79">
        <v>42</v>
      </c>
      <c r="B47" s="80" t="s">
        <v>160</v>
      </c>
      <c r="C47" s="300">
        <v>8</v>
      </c>
      <c r="D47" s="308">
        <v>1</v>
      </c>
      <c r="E47" s="313" t="s">
        <v>319</v>
      </c>
      <c r="F47" s="314">
        <v>8</v>
      </c>
      <c r="G47" s="313">
        <v>8</v>
      </c>
      <c r="H47" s="305" t="s">
        <v>24</v>
      </c>
      <c r="I47" s="308">
        <v>2</v>
      </c>
      <c r="J47" s="304">
        <f t="shared" si="1"/>
        <v>27</v>
      </c>
      <c r="K47" s="37"/>
    </row>
    <row r="48" spans="1:11" s="79" customFormat="1" ht="15" customHeight="1">
      <c r="A48" s="79">
        <v>43</v>
      </c>
      <c r="B48" s="80" t="s">
        <v>161</v>
      </c>
      <c r="C48" s="300">
        <v>4</v>
      </c>
      <c r="D48" s="308" t="s">
        <v>24</v>
      </c>
      <c r="E48" s="313" t="s">
        <v>319</v>
      </c>
      <c r="F48" s="313" t="s">
        <v>24</v>
      </c>
      <c r="G48" s="314">
        <v>7</v>
      </c>
      <c r="H48" s="304">
        <v>11</v>
      </c>
      <c r="I48" s="309">
        <v>3</v>
      </c>
      <c r="J48" s="304">
        <f t="shared" si="1"/>
        <v>25</v>
      </c>
      <c r="K48" s="37"/>
    </row>
    <row r="49" spans="1:11" s="79" customFormat="1" ht="15" customHeight="1">
      <c r="A49" s="79">
        <v>44</v>
      </c>
      <c r="B49" s="80" t="s">
        <v>152</v>
      </c>
      <c r="C49" s="300">
        <v>6</v>
      </c>
      <c r="D49" s="308">
        <v>2</v>
      </c>
      <c r="E49" s="313" t="s">
        <v>319</v>
      </c>
      <c r="F49" s="314">
        <v>14</v>
      </c>
      <c r="G49" s="313">
        <v>3</v>
      </c>
      <c r="H49" s="305" t="s">
        <v>24</v>
      </c>
      <c r="I49" s="308" t="s">
        <v>24</v>
      </c>
      <c r="J49" s="304">
        <f t="shared" si="1"/>
        <v>25</v>
      </c>
      <c r="K49" s="37"/>
    </row>
    <row r="50" spans="1:11" s="82" customFormat="1" ht="15" customHeight="1">
      <c r="A50" s="79">
        <v>45</v>
      </c>
      <c r="B50" s="80" t="s">
        <v>75</v>
      </c>
      <c r="C50" s="300">
        <v>13</v>
      </c>
      <c r="D50" s="308" t="s">
        <v>24</v>
      </c>
      <c r="E50" s="313" t="s">
        <v>319</v>
      </c>
      <c r="F50" s="313">
        <v>3</v>
      </c>
      <c r="G50" s="313">
        <v>3</v>
      </c>
      <c r="H50" s="304">
        <v>4</v>
      </c>
      <c r="I50" s="309">
        <v>2</v>
      </c>
      <c r="J50" s="304">
        <f t="shared" si="1"/>
        <v>25</v>
      </c>
      <c r="K50" s="37"/>
    </row>
    <row r="51" spans="1:11" s="79" customFormat="1" ht="15" customHeight="1">
      <c r="A51" s="79">
        <v>46</v>
      </c>
      <c r="B51" s="80" t="s">
        <v>155</v>
      </c>
      <c r="C51" s="301" t="s">
        <v>24</v>
      </c>
      <c r="D51" s="308" t="s">
        <v>24</v>
      </c>
      <c r="E51" s="313" t="s">
        <v>319</v>
      </c>
      <c r="F51" s="313">
        <v>12</v>
      </c>
      <c r="G51" s="313">
        <v>3</v>
      </c>
      <c r="H51" s="305" t="s">
        <v>24</v>
      </c>
      <c r="I51" s="308">
        <v>8</v>
      </c>
      <c r="J51" s="304">
        <f t="shared" si="1"/>
        <v>23</v>
      </c>
      <c r="K51" s="37"/>
    </row>
    <row r="52" spans="1:11" s="79" customFormat="1" ht="15" customHeight="1">
      <c r="A52" s="79">
        <v>47</v>
      </c>
      <c r="B52" s="80" t="s">
        <v>164</v>
      </c>
      <c r="C52" s="300">
        <v>6</v>
      </c>
      <c r="D52" s="308" t="s">
        <v>24</v>
      </c>
      <c r="E52" s="313">
        <v>7</v>
      </c>
      <c r="F52" s="314">
        <v>4</v>
      </c>
      <c r="G52" s="313" t="s">
        <v>24</v>
      </c>
      <c r="H52" s="305" t="s">
        <v>24</v>
      </c>
      <c r="I52" s="308">
        <v>4</v>
      </c>
      <c r="J52" s="304">
        <f t="shared" si="1"/>
        <v>21</v>
      </c>
      <c r="K52" s="37"/>
    </row>
    <row r="53" spans="1:11" s="82" customFormat="1" ht="15" customHeight="1">
      <c r="A53" s="79">
        <v>48</v>
      </c>
      <c r="B53" s="80" t="s">
        <v>162</v>
      </c>
      <c r="C53" s="300">
        <v>4</v>
      </c>
      <c r="D53" s="308" t="s">
        <v>24</v>
      </c>
      <c r="E53" s="313" t="s">
        <v>319</v>
      </c>
      <c r="F53" s="314">
        <v>9</v>
      </c>
      <c r="G53" s="313">
        <v>2</v>
      </c>
      <c r="H53" s="305" t="s">
        <v>24</v>
      </c>
      <c r="I53" s="308">
        <v>2</v>
      </c>
      <c r="J53" s="304">
        <f t="shared" si="1"/>
        <v>17</v>
      </c>
      <c r="K53" s="37"/>
    </row>
    <row r="54" spans="1:11" s="79" customFormat="1" ht="15" customHeight="1">
      <c r="A54" s="79">
        <v>49</v>
      </c>
      <c r="B54" s="80" t="s">
        <v>167</v>
      </c>
      <c r="C54" s="300">
        <v>8</v>
      </c>
      <c r="D54" s="308" t="s">
        <v>24</v>
      </c>
      <c r="E54" s="313">
        <v>1</v>
      </c>
      <c r="F54" s="313" t="s">
        <v>24</v>
      </c>
      <c r="G54" s="313" t="s">
        <v>24</v>
      </c>
      <c r="H54" s="305" t="s">
        <v>24</v>
      </c>
      <c r="I54" s="308">
        <v>6</v>
      </c>
      <c r="J54" s="304">
        <f t="shared" si="1"/>
        <v>15</v>
      </c>
      <c r="K54" s="37"/>
    </row>
    <row r="55" spans="1:11" s="82" customFormat="1" ht="15" customHeight="1">
      <c r="A55" s="79">
        <v>50</v>
      </c>
      <c r="B55" s="234" t="s">
        <v>95</v>
      </c>
      <c r="C55" s="302">
        <v>3</v>
      </c>
      <c r="D55" s="308" t="s">
        <v>24</v>
      </c>
      <c r="E55" s="313">
        <v>1</v>
      </c>
      <c r="F55" s="313" t="s">
        <v>24</v>
      </c>
      <c r="G55" s="313" t="s">
        <v>24</v>
      </c>
      <c r="H55" s="305" t="s">
        <v>24</v>
      </c>
      <c r="I55" s="310">
        <v>8</v>
      </c>
      <c r="J55" s="306">
        <f t="shared" si="1"/>
        <v>12</v>
      </c>
      <c r="K55" s="37"/>
    </row>
    <row r="56" spans="1:10" s="77" customFormat="1" ht="18" customHeight="1">
      <c r="A56" s="276"/>
      <c r="B56" s="277" t="s">
        <v>20</v>
      </c>
      <c r="C56" s="303">
        <f aca="true" t="shared" si="2" ref="C56:J56">SUM(C6:C55)</f>
        <v>493</v>
      </c>
      <c r="D56" s="311">
        <f t="shared" si="2"/>
        <v>51</v>
      </c>
      <c r="E56" s="315">
        <f t="shared" si="2"/>
        <v>95</v>
      </c>
      <c r="F56" s="316">
        <f t="shared" si="2"/>
        <v>1204</v>
      </c>
      <c r="G56" s="315">
        <f t="shared" si="2"/>
        <v>329</v>
      </c>
      <c r="H56" s="307">
        <f t="shared" si="2"/>
        <v>115</v>
      </c>
      <c r="I56" s="311">
        <f t="shared" si="2"/>
        <v>313</v>
      </c>
      <c r="J56" s="312">
        <f t="shared" si="2"/>
        <v>2600</v>
      </c>
    </row>
    <row r="57" spans="1:10" s="55" customFormat="1" ht="21" customHeight="1">
      <c r="A57" s="80" t="s">
        <v>673</v>
      </c>
      <c r="B57" s="80"/>
      <c r="C57" s="37"/>
      <c r="D57" s="164"/>
      <c r="E57" s="164"/>
      <c r="F57" s="164"/>
      <c r="G57" s="164"/>
      <c r="H57" s="164"/>
      <c r="I57" s="164"/>
      <c r="J57" s="79"/>
    </row>
    <row r="58" spans="1:10" s="55" customFormat="1" ht="12.75" customHeight="1">
      <c r="A58" s="445" t="s">
        <v>674</v>
      </c>
      <c r="B58" s="445"/>
      <c r="C58" s="445"/>
      <c r="D58" s="445"/>
      <c r="E58" s="445"/>
      <c r="F58" s="445"/>
      <c r="G58" s="445"/>
      <c r="H58" s="445"/>
      <c r="I58" s="445"/>
      <c r="J58" s="445"/>
    </row>
    <row r="59" spans="1:10" s="55" customFormat="1" ht="12.75" customHeight="1">
      <c r="A59" s="79"/>
      <c r="B59" s="80"/>
      <c r="C59" s="37"/>
      <c r="D59" s="79"/>
      <c r="E59" s="79"/>
      <c r="F59" s="79"/>
      <c r="G59" s="79"/>
      <c r="H59" s="79"/>
      <c r="I59" s="79"/>
      <c r="J59" s="79"/>
    </row>
    <row r="60" spans="1:10" s="55" customFormat="1" ht="12.75" customHeight="1">
      <c r="A60" s="79"/>
      <c r="B60" s="80"/>
      <c r="C60" s="37"/>
      <c r="D60" s="164"/>
      <c r="E60" s="164"/>
      <c r="F60" s="164"/>
      <c r="G60" s="164"/>
      <c r="H60" s="164"/>
      <c r="I60" s="164"/>
      <c r="J60" s="79"/>
    </row>
    <row r="61" spans="1:10" s="55" customFormat="1" ht="12.75" customHeight="1">
      <c r="A61" s="79"/>
      <c r="B61" s="80"/>
      <c r="C61" s="37"/>
      <c r="D61" s="79"/>
      <c r="E61" s="79"/>
      <c r="F61" s="79"/>
      <c r="G61" s="79"/>
      <c r="H61" s="79"/>
      <c r="I61" s="79"/>
      <c r="J61" s="79"/>
    </row>
    <row r="62" spans="1:10" s="55" customFormat="1" ht="12.75" customHeight="1">
      <c r="A62" s="79"/>
      <c r="B62" s="80"/>
      <c r="C62" s="37"/>
      <c r="D62" s="164"/>
      <c r="E62" s="164"/>
      <c r="F62" s="164"/>
      <c r="G62" s="164"/>
      <c r="H62" s="164"/>
      <c r="I62" s="164"/>
      <c r="J62" s="79"/>
    </row>
    <row r="63" spans="1:10" s="55" customFormat="1" ht="12.75" customHeight="1">
      <c r="A63" s="79"/>
      <c r="B63" s="80"/>
      <c r="C63" s="37"/>
      <c r="D63" s="164"/>
      <c r="E63" s="164"/>
      <c r="F63" s="164"/>
      <c r="G63" s="164"/>
      <c r="H63" s="164"/>
      <c r="I63" s="164"/>
      <c r="J63" s="79"/>
    </row>
    <row r="64" spans="1:10" s="55" customFormat="1" ht="12.75" customHeight="1">
      <c r="A64" s="79"/>
      <c r="B64" s="80"/>
      <c r="C64" s="37"/>
      <c r="D64" s="164"/>
      <c r="E64" s="164"/>
      <c r="F64" s="164"/>
      <c r="G64" s="164"/>
      <c r="H64" s="164"/>
      <c r="I64" s="164"/>
      <c r="J64" s="79"/>
    </row>
    <row r="65" spans="1:10" s="55" customFormat="1" ht="12.75" customHeight="1">
      <c r="A65" s="79"/>
      <c r="B65" s="80"/>
      <c r="C65" s="37"/>
      <c r="D65" s="164"/>
      <c r="E65" s="164"/>
      <c r="F65" s="164"/>
      <c r="G65" s="164"/>
      <c r="H65" s="164"/>
      <c r="I65" s="164"/>
      <c r="J65" s="79"/>
    </row>
    <row r="66" spans="1:10" s="55" customFormat="1" ht="12.75" customHeight="1">
      <c r="A66" s="79"/>
      <c r="B66" s="80"/>
      <c r="C66" s="37"/>
      <c r="D66" s="164"/>
      <c r="E66" s="164"/>
      <c r="F66" s="164"/>
      <c r="G66" s="164"/>
      <c r="H66" s="164"/>
      <c r="I66" s="164"/>
      <c r="J66" s="79"/>
    </row>
    <row r="67" spans="1:10" s="55" customFormat="1" ht="12.75" customHeight="1">
      <c r="A67" s="79"/>
      <c r="B67" s="80"/>
      <c r="C67" s="37"/>
      <c r="D67" s="79"/>
      <c r="E67" s="79"/>
      <c r="F67" s="79"/>
      <c r="G67" s="79"/>
      <c r="H67" s="79"/>
      <c r="I67" s="79"/>
      <c r="J67" s="79"/>
    </row>
    <row r="68" spans="1:10" s="55" customFormat="1" ht="12.75" customHeight="1">
      <c r="A68" s="79"/>
      <c r="B68" s="80"/>
      <c r="C68" s="37"/>
      <c r="D68" s="164"/>
      <c r="E68" s="164"/>
      <c r="F68" s="164"/>
      <c r="G68" s="164"/>
      <c r="H68" s="164"/>
      <c r="I68" s="164"/>
      <c r="J68" s="79"/>
    </row>
    <row r="69" spans="1:10" s="55" customFormat="1" ht="12.75" customHeight="1">
      <c r="A69" s="79"/>
      <c r="B69" s="80"/>
      <c r="C69" s="37"/>
      <c r="D69" s="79"/>
      <c r="E69" s="79"/>
      <c r="F69" s="79"/>
      <c r="G69" s="79"/>
      <c r="H69" s="79"/>
      <c r="I69" s="79"/>
      <c r="J69" s="79"/>
    </row>
    <row r="70" spans="1:10" s="55" customFormat="1" ht="12.75" customHeight="1">
      <c r="A70" s="79"/>
      <c r="B70" s="80"/>
      <c r="C70" s="37"/>
      <c r="D70" s="164"/>
      <c r="E70" s="164"/>
      <c r="F70" s="164"/>
      <c r="G70" s="164"/>
      <c r="H70" s="164"/>
      <c r="I70" s="164"/>
      <c r="J70" s="79"/>
    </row>
    <row r="71" spans="1:10" s="55" customFormat="1" ht="12.75" customHeight="1">
      <c r="A71" s="79"/>
      <c r="B71" s="80"/>
      <c r="C71" s="37"/>
      <c r="D71" s="79"/>
      <c r="E71" s="79"/>
      <c r="F71" s="79"/>
      <c r="G71" s="79"/>
      <c r="H71" s="79"/>
      <c r="I71" s="79"/>
      <c r="J71" s="79"/>
    </row>
    <row r="72" spans="1:10" s="55" customFormat="1" ht="12.75" customHeight="1">
      <c r="A72" s="79"/>
      <c r="B72" s="80"/>
      <c r="C72" s="37"/>
      <c r="D72" s="79"/>
      <c r="E72" s="79"/>
      <c r="F72" s="79"/>
      <c r="G72" s="79"/>
      <c r="H72" s="79"/>
      <c r="I72" s="79"/>
      <c r="J72" s="79"/>
    </row>
    <row r="73" spans="1:10" s="55" customFormat="1" ht="12.75" customHeight="1">
      <c r="A73" s="79"/>
      <c r="B73" s="80"/>
      <c r="C73" s="37"/>
      <c r="D73" s="164"/>
      <c r="E73" s="164"/>
      <c r="F73" s="79"/>
      <c r="G73" s="164"/>
      <c r="H73" s="164"/>
      <c r="I73" s="164"/>
      <c r="J73" s="79"/>
    </row>
    <row r="74" spans="1:10" s="55" customFormat="1" ht="12.75" customHeight="1">
      <c r="A74" s="79"/>
      <c r="B74" s="80"/>
      <c r="C74" s="37"/>
      <c r="D74" s="79"/>
      <c r="E74" s="79"/>
      <c r="F74" s="79"/>
      <c r="G74" s="79"/>
      <c r="H74" s="79"/>
      <c r="I74" s="79"/>
      <c r="J74" s="79"/>
    </row>
    <row r="75" spans="1:10" s="55" customFormat="1" ht="12.75" customHeight="1">
      <c r="A75" s="79"/>
      <c r="B75" s="80"/>
      <c r="C75" s="37"/>
      <c r="D75" s="164"/>
      <c r="E75" s="164"/>
      <c r="F75" s="164"/>
      <c r="G75" s="164"/>
      <c r="H75" s="164"/>
      <c r="I75" s="164"/>
      <c r="J75" s="79"/>
    </row>
    <row r="76" spans="1:10" s="55" customFormat="1" ht="12.75" customHeight="1">
      <c r="A76" s="79"/>
      <c r="B76" s="80"/>
      <c r="C76" s="37"/>
      <c r="D76" s="79"/>
      <c r="E76" s="79"/>
      <c r="F76" s="164"/>
      <c r="G76" s="79"/>
      <c r="H76" s="79"/>
      <c r="I76" s="79"/>
      <c r="J76" s="79"/>
    </row>
    <row r="77" spans="1:10" s="55" customFormat="1" ht="12.75" customHeight="1">
      <c r="A77" s="79"/>
      <c r="B77" s="80"/>
      <c r="C77" s="37"/>
      <c r="D77" s="164"/>
      <c r="E77" s="164"/>
      <c r="F77" s="164"/>
      <c r="G77" s="164"/>
      <c r="H77" s="164"/>
      <c r="I77" s="164"/>
      <c r="J77" s="79"/>
    </row>
    <row r="78" spans="1:10" s="55" customFormat="1" ht="12.75" customHeight="1">
      <c r="A78" s="79"/>
      <c r="B78" s="80"/>
      <c r="C78" s="37"/>
      <c r="D78" s="164"/>
      <c r="E78" s="164"/>
      <c r="F78" s="164"/>
      <c r="G78" s="164"/>
      <c r="H78" s="164"/>
      <c r="I78" s="164"/>
      <c r="J78" s="79"/>
    </row>
    <row r="79" spans="1:10" s="55" customFormat="1" ht="12.75" customHeight="1">
      <c r="A79" s="79"/>
      <c r="B79" s="80"/>
      <c r="C79" s="37"/>
      <c r="D79" s="164"/>
      <c r="E79" s="164"/>
      <c r="F79" s="164"/>
      <c r="G79" s="164"/>
      <c r="H79" s="164"/>
      <c r="I79" s="164"/>
      <c r="J79" s="79"/>
    </row>
    <row r="80" spans="1:10" s="55" customFormat="1" ht="12.75" customHeight="1">
      <c r="A80" s="79"/>
      <c r="B80" s="80"/>
      <c r="C80" s="37"/>
      <c r="D80" s="164"/>
      <c r="E80" s="164"/>
      <c r="F80" s="164"/>
      <c r="G80" s="164"/>
      <c r="H80" s="164"/>
      <c r="I80" s="164"/>
      <c r="J80" s="79"/>
    </row>
    <row r="81" spans="1:10" s="55" customFormat="1" ht="12.75" customHeight="1">
      <c r="A81" s="79"/>
      <c r="B81" s="80"/>
      <c r="C81" s="37"/>
      <c r="D81" s="79"/>
      <c r="E81" s="79"/>
      <c r="F81" s="79"/>
      <c r="G81" s="164"/>
      <c r="H81" s="164"/>
      <c r="I81" s="164"/>
      <c r="J81" s="79"/>
    </row>
    <row r="82" spans="1:10" s="55" customFormat="1" ht="12.75" customHeight="1">
      <c r="A82" s="79"/>
      <c r="B82" s="80"/>
      <c r="C82" s="37"/>
      <c r="D82" s="164"/>
      <c r="E82" s="164"/>
      <c r="F82" s="164"/>
      <c r="G82" s="164"/>
      <c r="H82" s="164"/>
      <c r="I82" s="164"/>
      <c r="J82" s="79"/>
    </row>
    <row r="83" spans="1:10" s="55" customFormat="1" ht="12.75" customHeight="1">
      <c r="A83" s="79"/>
      <c r="B83" s="80"/>
      <c r="C83" s="37"/>
      <c r="D83" s="164"/>
      <c r="E83" s="164"/>
      <c r="F83" s="164"/>
      <c r="G83" s="164"/>
      <c r="H83" s="164"/>
      <c r="I83" s="164"/>
      <c r="J83" s="79"/>
    </row>
    <row r="84" spans="1:10" s="55" customFormat="1" ht="12.75" customHeight="1">
      <c r="A84" s="79"/>
      <c r="B84" s="80"/>
      <c r="C84" s="37"/>
      <c r="D84" s="79"/>
      <c r="E84" s="79"/>
      <c r="F84" s="164"/>
      <c r="G84" s="79"/>
      <c r="H84" s="79"/>
      <c r="I84" s="79"/>
      <c r="J84" s="79"/>
    </row>
    <row r="85" spans="1:10" s="55" customFormat="1" ht="12.75" customHeight="1">
      <c r="A85" s="79"/>
      <c r="B85" s="80"/>
      <c r="C85" s="37"/>
      <c r="D85" s="164"/>
      <c r="E85" s="164"/>
      <c r="F85" s="79"/>
      <c r="G85" s="79"/>
      <c r="H85" s="79"/>
      <c r="I85" s="79"/>
      <c r="J85" s="79"/>
    </row>
    <row r="86" spans="1:10" s="55" customFormat="1" ht="12.75" customHeight="1">
      <c r="A86" s="79"/>
      <c r="B86" s="80"/>
      <c r="C86" s="37"/>
      <c r="D86" s="79"/>
      <c r="E86" s="79"/>
      <c r="F86" s="79"/>
      <c r="G86" s="79"/>
      <c r="H86" s="79"/>
      <c r="I86" s="79"/>
      <c r="J86" s="79"/>
    </row>
    <row r="87" spans="1:10" s="55" customFormat="1" ht="12.75" customHeight="1">
      <c r="A87" s="79"/>
      <c r="B87" s="80"/>
      <c r="C87" s="37"/>
      <c r="D87" s="164"/>
      <c r="E87" s="164"/>
      <c r="F87" s="164"/>
      <c r="G87" s="79"/>
      <c r="H87" s="79"/>
      <c r="I87" s="79"/>
      <c r="J87" s="79"/>
    </row>
    <row r="88" spans="1:10" s="55" customFormat="1" ht="12.75" customHeight="1">
      <c r="A88" s="79"/>
      <c r="B88" s="80"/>
      <c r="C88" s="37"/>
      <c r="D88" s="164"/>
      <c r="E88" s="164"/>
      <c r="F88" s="164"/>
      <c r="G88" s="164"/>
      <c r="H88" s="164"/>
      <c r="I88" s="79"/>
      <c r="J88" s="79"/>
    </row>
    <row r="89" spans="1:10" s="55" customFormat="1" ht="12.75" customHeight="1">
      <c r="A89" s="79"/>
      <c r="B89" s="80"/>
      <c r="C89" s="37"/>
      <c r="D89" s="79"/>
      <c r="E89" s="79"/>
      <c r="F89" s="79"/>
      <c r="G89" s="79"/>
      <c r="H89" s="79"/>
      <c r="I89" s="79"/>
      <c r="J89" s="79"/>
    </row>
    <row r="90" spans="1:10" s="55" customFormat="1" ht="12.75" customHeight="1">
      <c r="A90" s="79"/>
      <c r="B90" s="80"/>
      <c r="C90" s="37"/>
      <c r="D90" s="164"/>
      <c r="E90" s="164"/>
      <c r="F90" s="164"/>
      <c r="G90" s="164"/>
      <c r="H90" s="164"/>
      <c r="I90" s="164"/>
      <c r="J90" s="79"/>
    </row>
    <row r="91" spans="1:10" s="55" customFormat="1" ht="12.75" customHeight="1">
      <c r="A91" s="79"/>
      <c r="B91" s="80"/>
      <c r="C91" s="37"/>
      <c r="D91" s="79"/>
      <c r="E91" s="79"/>
      <c r="F91" s="79"/>
      <c r="G91" s="79"/>
      <c r="H91" s="79"/>
      <c r="I91" s="79"/>
      <c r="J91" s="79"/>
    </row>
    <row r="92" spans="1:10" s="55" customFormat="1" ht="12.75" customHeight="1">
      <c r="A92" s="79"/>
      <c r="B92" s="80"/>
      <c r="C92" s="37"/>
      <c r="D92" s="79"/>
      <c r="E92" s="79"/>
      <c r="F92" s="79"/>
      <c r="G92" s="79"/>
      <c r="H92" s="79"/>
      <c r="I92" s="79"/>
      <c r="J92" s="79"/>
    </row>
    <row r="93" spans="1:10" s="55" customFormat="1" ht="12.75" customHeight="1">
      <c r="A93" s="79"/>
      <c r="B93" s="80"/>
      <c r="C93" s="37"/>
      <c r="D93" s="79"/>
      <c r="E93" s="79"/>
      <c r="F93" s="79"/>
      <c r="G93" s="79"/>
      <c r="H93" s="79"/>
      <c r="I93" s="79"/>
      <c r="J93" s="79"/>
    </row>
    <row r="94" spans="1:10" s="55" customFormat="1" ht="12.75" customHeight="1">
      <c r="A94" s="79"/>
      <c r="B94" s="80"/>
      <c r="C94" s="37"/>
      <c r="D94" s="79"/>
      <c r="E94" s="79"/>
      <c r="F94" s="79"/>
      <c r="G94" s="79"/>
      <c r="H94" s="79"/>
      <c r="I94" s="79"/>
      <c r="J94" s="79"/>
    </row>
    <row r="95" spans="1:10" s="55" customFormat="1" ht="12.75" customHeight="1">
      <c r="A95" s="79"/>
      <c r="B95" s="18"/>
      <c r="C95" s="37"/>
      <c r="D95" s="79"/>
      <c r="E95" s="79"/>
      <c r="F95" s="164"/>
      <c r="G95" s="79"/>
      <c r="H95" s="79"/>
      <c r="I95" s="79"/>
      <c r="J95" s="79"/>
    </row>
    <row r="96" spans="1:10" s="55" customFormat="1" ht="12.75" customHeight="1">
      <c r="A96" s="79"/>
      <c r="B96" s="80"/>
      <c r="C96" s="37"/>
      <c r="D96" s="79"/>
      <c r="E96" s="79"/>
      <c r="F96" s="164"/>
      <c r="G96" s="79"/>
      <c r="H96" s="79"/>
      <c r="I96" s="79"/>
      <c r="J96" s="79"/>
    </row>
    <row r="97" spans="1:10" s="55" customFormat="1" ht="12.75" customHeight="1">
      <c r="A97" s="79"/>
      <c r="B97" s="80"/>
      <c r="C97" s="37"/>
      <c r="D97" s="79"/>
      <c r="E97" s="79"/>
      <c r="F97" s="79"/>
      <c r="G97" s="79"/>
      <c r="H97" s="79"/>
      <c r="I97" s="79"/>
      <c r="J97" s="79"/>
    </row>
    <row r="98" spans="1:10" s="55" customFormat="1" ht="12.75" customHeight="1">
      <c r="A98" s="79"/>
      <c r="B98" s="80"/>
      <c r="C98" s="37"/>
      <c r="D98" s="164"/>
      <c r="E98" s="164"/>
      <c r="F98" s="164"/>
      <c r="G98" s="79"/>
      <c r="H98" s="79"/>
      <c r="I98" s="79"/>
      <c r="J98" s="79"/>
    </row>
    <row r="99" spans="1:10" s="55" customFormat="1" ht="12.75" customHeight="1">
      <c r="A99" s="79"/>
      <c r="B99" s="80"/>
      <c r="C99" s="37"/>
      <c r="D99" s="164"/>
      <c r="E99" s="164"/>
      <c r="F99" s="79"/>
      <c r="G99" s="164"/>
      <c r="H99" s="164"/>
      <c r="I99" s="164"/>
      <c r="J99" s="79"/>
    </row>
    <row r="100" spans="1:10" s="55" customFormat="1" ht="20.25" customHeight="1">
      <c r="A100" s="77"/>
      <c r="B100" s="83"/>
      <c r="C100" s="124"/>
      <c r="D100" s="81"/>
      <c r="E100" s="81"/>
      <c r="F100" s="165"/>
      <c r="G100" s="81"/>
      <c r="H100" s="81"/>
      <c r="I100" s="81"/>
      <c r="J100" s="165"/>
    </row>
    <row r="101" spans="1:10" s="55" customFormat="1" ht="23.25" customHeight="1">
      <c r="A101" s="80"/>
      <c r="B101" s="19"/>
      <c r="C101" s="19"/>
      <c r="D101" s="79"/>
      <c r="E101" s="79"/>
      <c r="F101" s="79"/>
      <c r="G101" s="79"/>
      <c r="H101" s="79"/>
      <c r="I101" s="79"/>
      <c r="J101" s="79"/>
    </row>
    <row r="102" spans="3:10" s="55" customFormat="1" ht="12.75" customHeight="1">
      <c r="C102" s="71"/>
      <c r="D102" s="166"/>
      <c r="E102" s="166"/>
      <c r="F102" s="166"/>
      <c r="G102" s="166"/>
      <c r="H102" s="166"/>
      <c r="I102" s="166"/>
      <c r="J102" s="166"/>
    </row>
    <row r="103" spans="3:10" s="55" customFormat="1" ht="21.75">
      <c r="C103" s="71"/>
      <c r="D103" s="166"/>
      <c r="E103" s="166"/>
      <c r="F103" s="166"/>
      <c r="G103" s="166"/>
      <c r="H103" s="166"/>
      <c r="I103" s="166"/>
      <c r="J103" s="166"/>
    </row>
    <row r="104" spans="3:10" s="55" customFormat="1" ht="21.75">
      <c r="C104" s="71"/>
      <c r="D104" s="166"/>
      <c r="E104" s="166"/>
      <c r="F104" s="166"/>
      <c r="G104" s="166"/>
      <c r="H104" s="166"/>
      <c r="I104" s="166"/>
      <c r="J104" s="166"/>
    </row>
    <row r="105" spans="3:10" ht="21.75">
      <c r="C105" s="71"/>
      <c r="D105" s="166"/>
      <c r="E105" s="166"/>
      <c r="F105" s="166"/>
      <c r="G105" s="166"/>
      <c r="H105" s="166"/>
      <c r="I105" s="166"/>
      <c r="J105" s="166"/>
    </row>
    <row r="106" spans="3:10" ht="21.75">
      <c r="C106" s="71"/>
      <c r="D106" s="166"/>
      <c r="E106" s="166"/>
      <c r="F106" s="166"/>
      <c r="G106" s="166"/>
      <c r="H106" s="166"/>
      <c r="I106" s="166"/>
      <c r="J106" s="166"/>
    </row>
    <row r="107" spans="3:10" ht="21.75">
      <c r="C107" s="71"/>
      <c r="D107" s="166"/>
      <c r="E107" s="166"/>
      <c r="F107" s="166"/>
      <c r="G107" s="166"/>
      <c r="H107" s="166"/>
      <c r="I107" s="166"/>
      <c r="J107" s="166"/>
    </row>
    <row r="108" spans="3:10" ht="21.75">
      <c r="C108" s="71"/>
      <c r="D108" s="166"/>
      <c r="E108" s="166"/>
      <c r="F108" s="166"/>
      <c r="G108" s="166"/>
      <c r="H108" s="166"/>
      <c r="I108" s="166"/>
      <c r="J108" s="166"/>
    </row>
    <row r="109" spans="3:10" ht="21.75">
      <c r="C109" s="71"/>
      <c r="D109" s="166"/>
      <c r="E109" s="166"/>
      <c r="F109" s="166"/>
      <c r="G109" s="166"/>
      <c r="H109" s="166"/>
      <c r="I109" s="166"/>
      <c r="J109" s="166"/>
    </row>
    <row r="110" spans="3:10" ht="21.75">
      <c r="C110" s="71"/>
      <c r="D110" s="166"/>
      <c r="E110" s="166"/>
      <c r="F110" s="166"/>
      <c r="G110" s="166"/>
      <c r="H110" s="166"/>
      <c r="I110" s="166"/>
      <c r="J110" s="166"/>
    </row>
    <row r="111" spans="3:10" ht="21.75">
      <c r="C111" s="71"/>
      <c r="D111" s="166"/>
      <c r="E111" s="166"/>
      <c r="F111" s="166"/>
      <c r="G111" s="166"/>
      <c r="H111" s="166"/>
      <c r="I111" s="166"/>
      <c r="J111" s="166"/>
    </row>
    <row r="112" spans="3:10" ht="21.75">
      <c r="C112" s="71"/>
      <c r="D112" s="166"/>
      <c r="E112" s="166"/>
      <c r="F112" s="166"/>
      <c r="G112" s="166"/>
      <c r="H112" s="166"/>
      <c r="I112" s="166"/>
      <c r="J112" s="166"/>
    </row>
    <row r="113" spans="3:10" ht="21.75">
      <c r="C113" s="71"/>
      <c r="D113" s="166"/>
      <c r="E113" s="166"/>
      <c r="F113" s="166"/>
      <c r="G113" s="166"/>
      <c r="H113" s="166"/>
      <c r="I113" s="166"/>
      <c r="J113" s="166"/>
    </row>
    <row r="114" spans="3:10" ht="21.75">
      <c r="C114" s="71"/>
      <c r="D114" s="166"/>
      <c r="E114" s="166"/>
      <c r="F114" s="166"/>
      <c r="G114" s="166"/>
      <c r="H114" s="166"/>
      <c r="I114" s="166"/>
      <c r="J114" s="166"/>
    </row>
    <row r="115" spans="3:10" ht="21.75">
      <c r="C115" s="71"/>
      <c r="D115" s="166"/>
      <c r="E115" s="166"/>
      <c r="F115" s="166"/>
      <c r="G115" s="166"/>
      <c r="H115" s="166"/>
      <c r="I115" s="166"/>
      <c r="J115" s="166"/>
    </row>
    <row r="116" spans="3:10" ht="21.75">
      <c r="C116" s="71"/>
      <c r="D116" s="166"/>
      <c r="E116" s="166"/>
      <c r="F116" s="166"/>
      <c r="G116" s="166"/>
      <c r="H116" s="166"/>
      <c r="I116" s="166"/>
      <c r="J116" s="166"/>
    </row>
    <row r="117" spans="3:10" ht="21.75">
      <c r="C117" s="71"/>
      <c r="D117" s="166"/>
      <c r="E117" s="166"/>
      <c r="F117" s="166"/>
      <c r="G117" s="166"/>
      <c r="H117" s="166"/>
      <c r="I117" s="166"/>
      <c r="J117" s="166"/>
    </row>
    <row r="118" spans="3:10" ht="21.75">
      <c r="C118" s="71"/>
      <c r="D118" s="166"/>
      <c r="E118" s="166"/>
      <c r="F118" s="166"/>
      <c r="G118" s="166"/>
      <c r="H118" s="166"/>
      <c r="I118" s="166"/>
      <c r="J118" s="166"/>
    </row>
    <row r="119" spans="3:10" ht="21.75">
      <c r="C119" s="71"/>
      <c r="D119" s="166"/>
      <c r="E119" s="166"/>
      <c r="F119" s="166"/>
      <c r="G119" s="166"/>
      <c r="H119" s="166"/>
      <c r="I119" s="166"/>
      <c r="J119" s="166"/>
    </row>
    <row r="120" spans="3:10" ht="21.75">
      <c r="C120" s="71"/>
      <c r="D120" s="166"/>
      <c r="E120" s="166"/>
      <c r="F120" s="166"/>
      <c r="G120" s="166"/>
      <c r="H120" s="166"/>
      <c r="I120" s="166"/>
      <c r="J120" s="166"/>
    </row>
    <row r="121" spans="3:10" ht="21.75">
      <c r="C121" s="71"/>
      <c r="D121" s="166"/>
      <c r="E121" s="166"/>
      <c r="F121" s="166"/>
      <c r="G121" s="166"/>
      <c r="H121" s="166"/>
      <c r="I121" s="166"/>
      <c r="J121" s="166"/>
    </row>
    <row r="122" spans="3:10" ht="21.75">
      <c r="C122" s="71"/>
      <c r="D122" s="166"/>
      <c r="E122" s="166"/>
      <c r="F122" s="166"/>
      <c r="G122" s="166"/>
      <c r="H122" s="166"/>
      <c r="I122" s="166"/>
      <c r="J122" s="166"/>
    </row>
    <row r="123" spans="3:10" ht="21.75">
      <c r="C123" s="71"/>
      <c r="D123" s="166"/>
      <c r="E123" s="166"/>
      <c r="F123" s="166"/>
      <c r="G123" s="166"/>
      <c r="H123" s="166"/>
      <c r="I123" s="166"/>
      <c r="J123" s="166"/>
    </row>
    <row r="124" spans="3:10" ht="21.75">
      <c r="C124" s="71"/>
      <c r="D124" s="166"/>
      <c r="E124" s="166"/>
      <c r="F124" s="166"/>
      <c r="G124" s="166"/>
      <c r="H124" s="166"/>
      <c r="I124" s="166"/>
      <c r="J124" s="166"/>
    </row>
    <row r="125" spans="3:10" ht="21.75">
      <c r="C125" s="71"/>
      <c r="D125" s="166"/>
      <c r="E125" s="166"/>
      <c r="F125" s="166"/>
      <c r="G125" s="166"/>
      <c r="H125" s="166"/>
      <c r="I125" s="166"/>
      <c r="J125" s="166"/>
    </row>
    <row r="126" spans="3:10" ht="21.75">
      <c r="C126" s="71"/>
      <c r="D126" s="166"/>
      <c r="E126" s="166"/>
      <c r="F126" s="166"/>
      <c r="G126" s="166"/>
      <c r="H126" s="166"/>
      <c r="I126" s="166"/>
      <c r="J126" s="166"/>
    </row>
    <row r="127" spans="3:10" ht="21.75">
      <c r="C127" s="71"/>
      <c r="D127" s="166"/>
      <c r="E127" s="166"/>
      <c r="F127" s="166"/>
      <c r="G127" s="166"/>
      <c r="H127" s="166"/>
      <c r="I127" s="166"/>
      <c r="J127" s="166"/>
    </row>
    <row r="128" spans="3:10" ht="21.75">
      <c r="C128" s="71"/>
      <c r="D128" s="166"/>
      <c r="E128" s="166"/>
      <c r="F128" s="166"/>
      <c r="G128" s="166"/>
      <c r="H128" s="166"/>
      <c r="I128" s="166"/>
      <c r="J128" s="166"/>
    </row>
    <row r="129" spans="3:10" ht="21.75">
      <c r="C129" s="71"/>
      <c r="D129" s="166"/>
      <c r="E129" s="166"/>
      <c r="F129" s="166"/>
      <c r="G129" s="166"/>
      <c r="H129" s="166"/>
      <c r="I129" s="166"/>
      <c r="J129" s="166"/>
    </row>
    <row r="130" spans="3:10" ht="21.75">
      <c r="C130" s="71"/>
      <c r="D130" s="166"/>
      <c r="E130" s="166"/>
      <c r="F130" s="166"/>
      <c r="G130" s="166"/>
      <c r="H130" s="166"/>
      <c r="I130" s="166"/>
      <c r="J130" s="166"/>
    </row>
    <row r="131" spans="3:10" ht="21.75">
      <c r="C131" s="71"/>
      <c r="D131" s="166"/>
      <c r="E131" s="166"/>
      <c r="F131" s="166"/>
      <c r="G131" s="166"/>
      <c r="H131" s="166"/>
      <c r="I131" s="166"/>
      <c r="J131" s="166"/>
    </row>
    <row r="132" spans="3:10" ht="21.75">
      <c r="C132" s="71"/>
      <c r="D132" s="166"/>
      <c r="E132" s="166"/>
      <c r="F132" s="166"/>
      <c r="G132" s="166"/>
      <c r="H132" s="166"/>
      <c r="I132" s="166"/>
      <c r="J132" s="166"/>
    </row>
    <row r="133" spans="3:10" ht="21.75">
      <c r="C133" s="71"/>
      <c r="D133" s="166"/>
      <c r="E133" s="166"/>
      <c r="F133" s="166"/>
      <c r="G133" s="166"/>
      <c r="H133" s="166"/>
      <c r="I133" s="166"/>
      <c r="J133" s="166"/>
    </row>
    <row r="134" spans="3:10" ht="21.75">
      <c r="C134" s="71"/>
      <c r="D134" s="166"/>
      <c r="E134" s="166"/>
      <c r="F134" s="166"/>
      <c r="G134" s="166"/>
      <c r="H134" s="166"/>
      <c r="I134" s="166"/>
      <c r="J134" s="166"/>
    </row>
    <row r="135" spans="3:10" ht="21.75">
      <c r="C135" s="71"/>
      <c r="D135" s="166"/>
      <c r="E135" s="166"/>
      <c r="F135" s="166"/>
      <c r="G135" s="166"/>
      <c r="H135" s="166"/>
      <c r="I135" s="166"/>
      <c r="J135" s="166"/>
    </row>
    <row r="136" spans="3:10" ht="21.75">
      <c r="C136" s="71"/>
      <c r="D136" s="166"/>
      <c r="E136" s="166"/>
      <c r="F136" s="166"/>
      <c r="G136" s="166"/>
      <c r="H136" s="166"/>
      <c r="I136" s="166"/>
      <c r="J136" s="166"/>
    </row>
    <row r="137" spans="3:10" ht="21.75">
      <c r="C137" s="71"/>
      <c r="D137" s="166"/>
      <c r="E137" s="166"/>
      <c r="F137" s="166"/>
      <c r="G137" s="166"/>
      <c r="H137" s="166"/>
      <c r="I137" s="166"/>
      <c r="J137" s="166"/>
    </row>
    <row r="138" spans="3:10" ht="21.75">
      <c r="C138" s="71"/>
      <c r="D138" s="166"/>
      <c r="E138" s="166"/>
      <c r="F138" s="166"/>
      <c r="G138" s="166"/>
      <c r="H138" s="166"/>
      <c r="I138" s="166"/>
      <c r="J138" s="166"/>
    </row>
    <row r="139" spans="3:10" ht="21.75">
      <c r="C139" s="71"/>
      <c r="D139" s="166"/>
      <c r="E139" s="166"/>
      <c r="F139" s="166"/>
      <c r="G139" s="166"/>
      <c r="H139" s="166"/>
      <c r="I139" s="166"/>
      <c r="J139" s="166"/>
    </row>
    <row r="140" spans="3:10" ht="21.75">
      <c r="C140" s="71"/>
      <c r="D140" s="166"/>
      <c r="E140" s="166"/>
      <c r="F140" s="166"/>
      <c r="G140" s="166"/>
      <c r="H140" s="166"/>
      <c r="I140" s="166"/>
      <c r="J140" s="166"/>
    </row>
    <row r="141" spans="3:10" ht="21.75">
      <c r="C141" s="71"/>
      <c r="D141" s="166"/>
      <c r="E141" s="166"/>
      <c r="F141" s="166"/>
      <c r="G141" s="166"/>
      <c r="H141" s="166"/>
      <c r="I141" s="166"/>
      <c r="J141" s="166"/>
    </row>
    <row r="142" spans="3:10" ht="21.75">
      <c r="C142" s="71"/>
      <c r="D142" s="166"/>
      <c r="E142" s="166"/>
      <c r="F142" s="166"/>
      <c r="G142" s="166"/>
      <c r="H142" s="166"/>
      <c r="I142" s="166"/>
      <c r="J142" s="166"/>
    </row>
    <row r="143" spans="3:10" ht="21.75">
      <c r="C143" s="71"/>
      <c r="D143" s="166"/>
      <c r="E143" s="166"/>
      <c r="F143" s="166"/>
      <c r="G143" s="166"/>
      <c r="H143" s="166"/>
      <c r="I143" s="166"/>
      <c r="J143" s="166"/>
    </row>
    <row r="144" spans="3:10" ht="21.75">
      <c r="C144" s="71"/>
      <c r="D144" s="166"/>
      <c r="E144" s="166"/>
      <c r="F144" s="166"/>
      <c r="G144" s="166"/>
      <c r="H144" s="166"/>
      <c r="I144" s="166"/>
      <c r="J144" s="166"/>
    </row>
    <row r="145" spans="3:10" ht="21.75">
      <c r="C145" s="71"/>
      <c r="D145" s="166"/>
      <c r="E145" s="166"/>
      <c r="F145" s="166"/>
      <c r="G145" s="166"/>
      <c r="H145" s="166"/>
      <c r="I145" s="166"/>
      <c r="J145" s="166"/>
    </row>
    <row r="146" spans="3:10" ht="21.75">
      <c r="C146" s="71"/>
      <c r="D146" s="166"/>
      <c r="E146" s="166"/>
      <c r="F146" s="166"/>
      <c r="G146" s="166"/>
      <c r="H146" s="166"/>
      <c r="I146" s="166"/>
      <c r="J146" s="166"/>
    </row>
    <row r="147" spans="3:10" ht="21.75">
      <c r="C147" s="71"/>
      <c r="D147" s="166"/>
      <c r="E147" s="166"/>
      <c r="F147" s="166"/>
      <c r="G147" s="166"/>
      <c r="H147" s="166"/>
      <c r="I147" s="166"/>
      <c r="J147" s="166"/>
    </row>
    <row r="148" spans="3:10" ht="21.75">
      <c r="C148" s="71"/>
      <c r="D148" s="166"/>
      <c r="E148" s="166"/>
      <c r="F148" s="166"/>
      <c r="G148" s="166"/>
      <c r="H148" s="166"/>
      <c r="I148" s="166"/>
      <c r="J148" s="166"/>
    </row>
    <row r="149" spans="3:10" ht="21.75">
      <c r="C149" s="71"/>
      <c r="D149" s="166"/>
      <c r="E149" s="166"/>
      <c r="F149" s="166"/>
      <c r="G149" s="166"/>
      <c r="H149" s="166"/>
      <c r="I149" s="166"/>
      <c r="J149" s="166"/>
    </row>
    <row r="150" spans="3:10" ht="21.75">
      <c r="C150" s="71"/>
      <c r="D150" s="166"/>
      <c r="E150" s="166"/>
      <c r="F150" s="166"/>
      <c r="G150" s="166"/>
      <c r="H150" s="166"/>
      <c r="I150" s="166"/>
      <c r="J150" s="166"/>
    </row>
    <row r="151" spans="3:10" ht="21.75">
      <c r="C151" s="71"/>
      <c r="D151" s="166"/>
      <c r="E151" s="166"/>
      <c r="F151" s="166"/>
      <c r="G151" s="166"/>
      <c r="H151" s="166"/>
      <c r="I151" s="166"/>
      <c r="J151" s="166"/>
    </row>
    <row r="152" spans="3:10" ht="21.75">
      <c r="C152" s="71"/>
      <c r="D152" s="166"/>
      <c r="E152" s="166"/>
      <c r="F152" s="166"/>
      <c r="G152" s="166"/>
      <c r="H152" s="166"/>
      <c r="I152" s="166"/>
      <c r="J152" s="166"/>
    </row>
    <row r="153" spans="3:10" ht="21.75">
      <c r="C153" s="71"/>
      <c r="D153" s="166"/>
      <c r="E153" s="166"/>
      <c r="F153" s="166"/>
      <c r="G153" s="166"/>
      <c r="H153" s="166"/>
      <c r="I153" s="166"/>
      <c r="J153" s="166"/>
    </row>
    <row r="154" spans="3:10" ht="21.75">
      <c r="C154" s="71"/>
      <c r="D154" s="166"/>
      <c r="E154" s="166"/>
      <c r="F154" s="166"/>
      <c r="G154" s="166"/>
      <c r="H154" s="166"/>
      <c r="I154" s="166"/>
      <c r="J154" s="166"/>
    </row>
    <row r="155" spans="3:10" ht="21.75">
      <c r="C155" s="71"/>
      <c r="D155" s="166"/>
      <c r="E155" s="166"/>
      <c r="F155" s="166"/>
      <c r="G155" s="166"/>
      <c r="H155" s="166"/>
      <c r="I155" s="166"/>
      <c r="J155" s="166"/>
    </row>
    <row r="156" spans="3:10" ht="21.75">
      <c r="C156" s="71"/>
      <c r="D156" s="166"/>
      <c r="E156" s="166"/>
      <c r="F156" s="166"/>
      <c r="G156" s="166"/>
      <c r="H156" s="166"/>
      <c r="I156" s="166"/>
      <c r="J156" s="166"/>
    </row>
    <row r="157" spans="3:10" ht="21.75">
      <c r="C157" s="71"/>
      <c r="D157" s="166"/>
      <c r="E157" s="166"/>
      <c r="F157" s="166"/>
      <c r="G157" s="166"/>
      <c r="H157" s="166"/>
      <c r="I157" s="166"/>
      <c r="J157" s="166"/>
    </row>
    <row r="158" spans="3:10" ht="21.75">
      <c r="C158" s="71"/>
      <c r="D158" s="166"/>
      <c r="E158" s="166"/>
      <c r="F158" s="166"/>
      <c r="G158" s="166"/>
      <c r="H158" s="166"/>
      <c r="I158" s="166"/>
      <c r="J158" s="166"/>
    </row>
    <row r="159" spans="3:10" ht="21.75">
      <c r="C159" s="71"/>
      <c r="D159" s="166"/>
      <c r="E159" s="166"/>
      <c r="F159" s="166"/>
      <c r="G159" s="166"/>
      <c r="H159" s="166"/>
      <c r="I159" s="166"/>
      <c r="J159" s="166"/>
    </row>
    <row r="160" spans="3:10" ht="21.75">
      <c r="C160" s="71"/>
      <c r="D160" s="166"/>
      <c r="E160" s="166"/>
      <c r="F160" s="166"/>
      <c r="G160" s="166"/>
      <c r="H160" s="166"/>
      <c r="I160" s="166"/>
      <c r="J160" s="166"/>
    </row>
    <row r="161" spans="3:10" ht="21.75">
      <c r="C161" s="71"/>
      <c r="D161" s="166"/>
      <c r="E161" s="166"/>
      <c r="F161" s="166"/>
      <c r="G161" s="166"/>
      <c r="H161" s="166"/>
      <c r="I161" s="166"/>
      <c r="J161" s="166"/>
    </row>
    <row r="162" spans="3:10" ht="21.75">
      <c r="C162" s="71"/>
      <c r="D162" s="166"/>
      <c r="E162" s="166"/>
      <c r="F162" s="166"/>
      <c r="G162" s="166"/>
      <c r="H162" s="166"/>
      <c r="I162" s="166"/>
      <c r="J162" s="166"/>
    </row>
    <row r="163" spans="3:10" ht="21.75">
      <c r="C163" s="71"/>
      <c r="D163" s="166"/>
      <c r="E163" s="166"/>
      <c r="F163" s="166"/>
      <c r="G163" s="166"/>
      <c r="H163" s="166"/>
      <c r="I163" s="166"/>
      <c r="J163" s="166"/>
    </row>
    <row r="164" spans="3:10" ht="21.75">
      <c r="C164" s="71"/>
      <c r="D164" s="166"/>
      <c r="E164" s="166"/>
      <c r="F164" s="166"/>
      <c r="G164" s="166"/>
      <c r="H164" s="166"/>
      <c r="I164" s="166"/>
      <c r="J164" s="166"/>
    </row>
    <row r="165" spans="3:10" ht="21.75">
      <c r="C165" s="71"/>
      <c r="D165" s="166"/>
      <c r="E165" s="166"/>
      <c r="F165" s="166"/>
      <c r="G165" s="166"/>
      <c r="H165" s="166"/>
      <c r="I165" s="166"/>
      <c r="J165" s="166"/>
    </row>
    <row r="166" spans="3:10" ht="21.75">
      <c r="C166" s="71"/>
      <c r="D166" s="166"/>
      <c r="E166" s="166"/>
      <c r="F166" s="166"/>
      <c r="G166" s="166"/>
      <c r="H166" s="166"/>
      <c r="I166" s="166"/>
      <c r="J166" s="166"/>
    </row>
    <row r="167" spans="3:10" ht="21.75">
      <c r="C167" s="71"/>
      <c r="D167" s="166"/>
      <c r="E167" s="166"/>
      <c r="F167" s="166"/>
      <c r="G167" s="166"/>
      <c r="H167" s="166"/>
      <c r="I167" s="166"/>
      <c r="J167" s="166"/>
    </row>
    <row r="168" spans="3:10" ht="21.75">
      <c r="C168" s="71"/>
      <c r="D168" s="166"/>
      <c r="E168" s="166"/>
      <c r="F168" s="166"/>
      <c r="G168" s="166"/>
      <c r="H168" s="166"/>
      <c r="I168" s="166"/>
      <c r="J168" s="166"/>
    </row>
    <row r="169" spans="3:10" ht="21.75">
      <c r="C169" s="71"/>
      <c r="D169" s="166"/>
      <c r="E169" s="166"/>
      <c r="F169" s="166"/>
      <c r="G169" s="166"/>
      <c r="H169" s="166"/>
      <c r="I169" s="166"/>
      <c r="J169" s="166"/>
    </row>
    <row r="170" ht="17.25">
      <c r="J170" s="96"/>
    </row>
    <row r="171" ht="17.25">
      <c r="J171" s="96"/>
    </row>
    <row r="172" ht="17.25">
      <c r="J172" s="96"/>
    </row>
    <row r="173" ht="17.25">
      <c r="J173" s="96"/>
    </row>
    <row r="174" ht="17.25">
      <c r="J174" s="96"/>
    </row>
    <row r="175" ht="17.25">
      <c r="J175" s="96"/>
    </row>
    <row r="176" ht="17.25">
      <c r="J176" s="96"/>
    </row>
    <row r="177" ht="17.25">
      <c r="J177" s="96"/>
    </row>
    <row r="178" ht="17.25">
      <c r="J178" s="96"/>
    </row>
    <row r="179" ht="17.25">
      <c r="J179" s="96"/>
    </row>
    <row r="180" ht="17.25">
      <c r="J180" s="96"/>
    </row>
    <row r="181" ht="17.25">
      <c r="J181" s="96"/>
    </row>
    <row r="182" ht="17.25">
      <c r="J182" s="96"/>
    </row>
    <row r="183" ht="17.25">
      <c r="J183" s="96"/>
    </row>
    <row r="184" ht="17.25">
      <c r="J184" s="96"/>
    </row>
    <row r="185" ht="17.25">
      <c r="J185" s="96"/>
    </row>
    <row r="186" ht="17.25">
      <c r="J186" s="96"/>
    </row>
    <row r="187" ht="17.25">
      <c r="J187" s="96"/>
    </row>
    <row r="188" ht="17.25">
      <c r="J188" s="96"/>
    </row>
    <row r="189" ht="17.25">
      <c r="J189" s="96"/>
    </row>
    <row r="190" ht="17.25">
      <c r="J190" s="96"/>
    </row>
    <row r="191" ht="17.25">
      <c r="J191" s="96"/>
    </row>
    <row r="192" ht="17.25">
      <c r="J192" s="96"/>
    </row>
    <row r="193" ht="17.25">
      <c r="J193" s="96"/>
    </row>
    <row r="194" ht="17.25">
      <c r="J194" s="96"/>
    </row>
    <row r="195" ht="17.25">
      <c r="J195" s="96"/>
    </row>
    <row r="196" ht="17.25">
      <c r="J196" s="96"/>
    </row>
    <row r="197" ht="17.25">
      <c r="J197" s="96"/>
    </row>
    <row r="198" ht="17.25">
      <c r="J198" s="96"/>
    </row>
    <row r="199" ht="17.25">
      <c r="J199" s="96"/>
    </row>
    <row r="200" ht="17.25">
      <c r="J200" s="96"/>
    </row>
    <row r="201" ht="17.25">
      <c r="J201" s="96"/>
    </row>
    <row r="202" ht="17.25">
      <c r="J202" s="96"/>
    </row>
    <row r="203" ht="17.25">
      <c r="J203" s="96"/>
    </row>
    <row r="204" ht="17.25">
      <c r="J204" s="96"/>
    </row>
    <row r="205" ht="17.25">
      <c r="J205" s="96"/>
    </row>
    <row r="206" ht="17.25">
      <c r="J206" s="96"/>
    </row>
    <row r="207" ht="17.25">
      <c r="J207" s="96"/>
    </row>
    <row r="208" ht="17.25">
      <c r="J208" s="96"/>
    </row>
    <row r="209" ht="17.25">
      <c r="J209" s="96"/>
    </row>
    <row r="210" ht="17.25">
      <c r="J210" s="96"/>
    </row>
    <row r="211" ht="17.25">
      <c r="J211" s="96"/>
    </row>
    <row r="212" ht="17.25">
      <c r="J212" s="96"/>
    </row>
    <row r="213" ht="17.25">
      <c r="J213" s="96"/>
    </row>
    <row r="214" ht="17.25">
      <c r="J214" s="96"/>
    </row>
    <row r="215" ht="17.25">
      <c r="J215" s="96"/>
    </row>
    <row r="216" ht="17.25">
      <c r="J216" s="96"/>
    </row>
    <row r="217" ht="17.25">
      <c r="J217" s="96"/>
    </row>
    <row r="218" ht="17.25">
      <c r="J218" s="96"/>
    </row>
    <row r="219" ht="17.25">
      <c r="J219" s="96"/>
    </row>
    <row r="220" ht="17.25">
      <c r="J220" s="96"/>
    </row>
    <row r="221" ht="17.25">
      <c r="J221" s="96"/>
    </row>
    <row r="222" ht="17.25">
      <c r="J222" s="96"/>
    </row>
    <row r="223" ht="17.25">
      <c r="J223" s="96"/>
    </row>
    <row r="224" ht="17.25">
      <c r="J224" s="96"/>
    </row>
    <row r="225" ht="17.25">
      <c r="J225" s="96"/>
    </row>
    <row r="226" ht="17.25">
      <c r="J226" s="96"/>
    </row>
    <row r="227" ht="17.25">
      <c r="J227" s="96"/>
    </row>
    <row r="228" ht="17.25">
      <c r="J228" s="96"/>
    </row>
    <row r="229" ht="17.25">
      <c r="J229" s="96"/>
    </row>
    <row r="230" ht="17.25">
      <c r="J230" s="96"/>
    </row>
    <row r="231" ht="17.25">
      <c r="J231" s="96"/>
    </row>
    <row r="232" ht="17.25">
      <c r="J232" s="96"/>
    </row>
    <row r="233" ht="17.25">
      <c r="J233" s="96"/>
    </row>
    <row r="234" ht="17.25">
      <c r="J234" s="96"/>
    </row>
    <row r="235" ht="17.25">
      <c r="J235" s="96"/>
    </row>
    <row r="236" ht="17.25">
      <c r="J236" s="96"/>
    </row>
    <row r="237" ht="17.25">
      <c r="J237" s="96"/>
    </row>
    <row r="238" ht="17.25">
      <c r="J238" s="96"/>
    </row>
    <row r="239" ht="17.25">
      <c r="J239" s="96"/>
    </row>
    <row r="240" ht="17.25">
      <c r="J240" s="96"/>
    </row>
    <row r="241" ht="17.25">
      <c r="J241" s="96"/>
    </row>
    <row r="242" ht="17.25">
      <c r="J242" s="96"/>
    </row>
    <row r="243" ht="17.25">
      <c r="J243" s="96"/>
    </row>
    <row r="244" ht="17.25">
      <c r="J244" s="96"/>
    </row>
    <row r="245" ht="17.25">
      <c r="J245" s="96"/>
    </row>
    <row r="246" ht="17.25">
      <c r="J246" s="96"/>
    </row>
    <row r="247" ht="17.25">
      <c r="J247" s="96"/>
    </row>
    <row r="248" ht="17.25">
      <c r="J248" s="96"/>
    </row>
    <row r="249" ht="17.25">
      <c r="J249" s="96"/>
    </row>
    <row r="250" ht="17.25">
      <c r="J250" s="96"/>
    </row>
    <row r="251" ht="17.25">
      <c r="J251" s="96"/>
    </row>
    <row r="252" ht="17.25">
      <c r="J252" s="96"/>
    </row>
    <row r="253" ht="17.25">
      <c r="J253" s="96"/>
    </row>
    <row r="254" ht="17.25">
      <c r="J254" s="96"/>
    </row>
    <row r="255" ht="17.25">
      <c r="J255" s="96"/>
    </row>
    <row r="256" ht="17.25">
      <c r="J256" s="96"/>
    </row>
    <row r="257" ht="17.25">
      <c r="J257" s="96"/>
    </row>
    <row r="258" ht="17.25">
      <c r="J258" s="96"/>
    </row>
    <row r="259" ht="17.25">
      <c r="J259" s="96"/>
    </row>
    <row r="260" ht="17.25">
      <c r="J260" s="96"/>
    </row>
    <row r="261" ht="17.25">
      <c r="J261" s="96"/>
    </row>
    <row r="262" ht="17.25">
      <c r="J262" s="96"/>
    </row>
    <row r="263" ht="17.25">
      <c r="J263" s="96"/>
    </row>
    <row r="264" ht="17.25">
      <c r="J264" s="96"/>
    </row>
    <row r="265" ht="17.25">
      <c r="J265" s="96"/>
    </row>
    <row r="266" ht="17.25">
      <c r="J266" s="96"/>
    </row>
    <row r="267" ht="17.25">
      <c r="J267" s="96"/>
    </row>
    <row r="268" ht="17.25">
      <c r="J268" s="96"/>
    </row>
    <row r="269" ht="17.25">
      <c r="J269" s="96"/>
    </row>
    <row r="270" ht="17.25">
      <c r="J270" s="96"/>
    </row>
    <row r="271" ht="17.25">
      <c r="J271" s="96"/>
    </row>
    <row r="272" ht="17.25">
      <c r="J272" s="96"/>
    </row>
    <row r="273" ht="17.25">
      <c r="J273" s="96"/>
    </row>
    <row r="274" ht="17.25">
      <c r="J274" s="96"/>
    </row>
    <row r="275" ht="17.25">
      <c r="J275" s="96"/>
    </row>
    <row r="276" ht="17.25">
      <c r="J276" s="96"/>
    </row>
    <row r="277" ht="17.25">
      <c r="J277" s="96"/>
    </row>
    <row r="278" ht="17.25">
      <c r="J278" s="96"/>
    </row>
    <row r="279" ht="17.25">
      <c r="J279" s="96"/>
    </row>
    <row r="280" ht="17.25">
      <c r="J280" s="96"/>
    </row>
    <row r="281" ht="17.25">
      <c r="J281" s="96"/>
    </row>
    <row r="282" ht="17.25">
      <c r="J282" s="96"/>
    </row>
    <row r="283" ht="17.25">
      <c r="J283" s="96"/>
    </row>
    <row r="284" ht="17.25">
      <c r="J284" s="96"/>
    </row>
    <row r="285" ht="17.25">
      <c r="J285" s="96"/>
    </row>
    <row r="286" ht="17.25">
      <c r="J286" s="96"/>
    </row>
    <row r="287" ht="17.25">
      <c r="J287" s="96"/>
    </row>
    <row r="288" ht="17.25">
      <c r="J288" s="96"/>
    </row>
    <row r="289" ht="17.25">
      <c r="J289" s="96"/>
    </row>
    <row r="290" ht="17.25">
      <c r="J290" s="96"/>
    </row>
    <row r="291" ht="17.25">
      <c r="J291" s="96"/>
    </row>
    <row r="292" ht="17.25">
      <c r="J292" s="96"/>
    </row>
    <row r="293" ht="17.25">
      <c r="J293" s="96"/>
    </row>
    <row r="294" ht="17.25">
      <c r="J294" s="96"/>
    </row>
    <row r="295" ht="17.25">
      <c r="J295" s="96"/>
    </row>
    <row r="296" ht="17.25">
      <c r="J296" s="96"/>
    </row>
    <row r="297" ht="17.25">
      <c r="J297" s="96"/>
    </row>
    <row r="298" ht="17.25">
      <c r="J298" s="96"/>
    </row>
    <row r="299" ht="17.25">
      <c r="J299" s="96"/>
    </row>
    <row r="300" ht="17.25">
      <c r="J300" s="96"/>
    </row>
    <row r="301" ht="17.25">
      <c r="J301" s="96"/>
    </row>
    <row r="302" ht="17.25">
      <c r="J302" s="96"/>
    </row>
    <row r="303" ht="17.25">
      <c r="J303" s="96"/>
    </row>
    <row r="304" ht="17.25">
      <c r="J304" s="96"/>
    </row>
    <row r="305" ht="17.25">
      <c r="J305" s="96"/>
    </row>
    <row r="306" ht="17.25">
      <c r="J306" s="96"/>
    </row>
    <row r="307" ht="17.25">
      <c r="J307" s="96"/>
    </row>
    <row r="308" ht="17.25">
      <c r="J308" s="96"/>
    </row>
    <row r="309" ht="17.25">
      <c r="J309" s="96"/>
    </row>
    <row r="310" ht="17.25">
      <c r="J310" s="96"/>
    </row>
    <row r="311" ht="17.25">
      <c r="J311" s="96"/>
    </row>
    <row r="312" ht="17.25">
      <c r="J312" s="96"/>
    </row>
    <row r="313" ht="17.25">
      <c r="J313" s="96"/>
    </row>
    <row r="314" ht="17.25">
      <c r="J314" s="96"/>
    </row>
    <row r="315" ht="17.25">
      <c r="J315" s="96"/>
    </row>
    <row r="316" ht="17.25">
      <c r="J316" s="96"/>
    </row>
    <row r="317" ht="17.25">
      <c r="J317" s="96"/>
    </row>
    <row r="318" ht="17.25">
      <c r="J318" s="96"/>
    </row>
    <row r="319" ht="17.25">
      <c r="J319" s="96"/>
    </row>
    <row r="320" ht="17.25">
      <c r="J320" s="96"/>
    </row>
    <row r="321" ht="17.25">
      <c r="J321" s="96"/>
    </row>
    <row r="322" ht="17.25">
      <c r="J322" s="96"/>
    </row>
    <row r="323" ht="17.25">
      <c r="J323" s="96"/>
    </row>
    <row r="324" ht="17.25">
      <c r="J324" s="96"/>
    </row>
    <row r="325" ht="17.25">
      <c r="J325" s="96"/>
    </row>
    <row r="326" ht="17.25">
      <c r="J326" s="96"/>
    </row>
    <row r="327" ht="17.25">
      <c r="J327" s="96"/>
    </row>
    <row r="328" ht="17.25">
      <c r="J328" s="96"/>
    </row>
    <row r="329" ht="17.25">
      <c r="J329" s="96"/>
    </row>
    <row r="330" ht="17.25">
      <c r="J330" s="96"/>
    </row>
    <row r="331" ht="17.25">
      <c r="J331" s="96"/>
    </row>
    <row r="332" ht="17.25">
      <c r="J332" s="96"/>
    </row>
    <row r="333" ht="17.25">
      <c r="J333" s="96"/>
    </row>
    <row r="334" ht="17.25">
      <c r="J334" s="96"/>
    </row>
    <row r="335" ht="17.25">
      <c r="J335" s="96"/>
    </row>
    <row r="336" ht="17.25">
      <c r="J336" s="96"/>
    </row>
    <row r="337" ht="17.25">
      <c r="J337" s="96"/>
    </row>
    <row r="338" ht="17.25">
      <c r="J338" s="96"/>
    </row>
    <row r="339" ht="17.25">
      <c r="J339" s="96"/>
    </row>
    <row r="340" ht="17.25">
      <c r="J340" s="96"/>
    </row>
    <row r="341" ht="17.25">
      <c r="J341" s="96"/>
    </row>
    <row r="342" ht="17.25">
      <c r="J342" s="96"/>
    </row>
    <row r="343" ht="17.25">
      <c r="J343" s="96"/>
    </row>
    <row r="344" ht="17.25">
      <c r="J344" s="96"/>
    </row>
    <row r="345" ht="17.25">
      <c r="J345" s="96"/>
    </row>
    <row r="346" ht="17.25">
      <c r="J346" s="96"/>
    </row>
    <row r="347" ht="17.25">
      <c r="J347" s="96"/>
    </row>
    <row r="348" ht="17.25">
      <c r="J348" s="96"/>
    </row>
    <row r="349" ht="17.25">
      <c r="J349" s="96"/>
    </row>
    <row r="350" ht="17.25">
      <c r="J350" s="96"/>
    </row>
    <row r="351" ht="17.25">
      <c r="J351" s="96"/>
    </row>
    <row r="352" ht="17.25">
      <c r="J352" s="96"/>
    </row>
    <row r="353" ht="17.25">
      <c r="J353" s="96"/>
    </row>
    <row r="354" ht="17.25">
      <c r="J354" s="96"/>
    </row>
    <row r="355" ht="17.25">
      <c r="J355" s="96"/>
    </row>
    <row r="356" ht="17.25">
      <c r="J356" s="96"/>
    </row>
    <row r="357" ht="17.25">
      <c r="J357" s="96"/>
    </row>
    <row r="358" ht="17.25">
      <c r="J358" s="96"/>
    </row>
    <row r="359" ht="17.25">
      <c r="J359" s="96"/>
    </row>
    <row r="360" ht="17.25">
      <c r="J360" s="96"/>
    </row>
    <row r="361" ht="17.25">
      <c r="J361" s="96"/>
    </row>
    <row r="362" ht="17.25">
      <c r="J362" s="96"/>
    </row>
    <row r="363" ht="17.25">
      <c r="J363" s="96"/>
    </row>
    <row r="364" ht="17.25">
      <c r="J364" s="96"/>
    </row>
    <row r="365" ht="17.25">
      <c r="J365" s="96"/>
    </row>
    <row r="366" ht="17.25">
      <c r="J366" s="96"/>
    </row>
    <row r="367" ht="17.25">
      <c r="J367" s="96"/>
    </row>
    <row r="368" ht="17.25">
      <c r="J368" s="96"/>
    </row>
    <row r="369" ht="17.25">
      <c r="J369" s="96"/>
    </row>
    <row r="370" ht="17.25">
      <c r="J370" s="96"/>
    </row>
    <row r="371" ht="17.25">
      <c r="J371" s="96"/>
    </row>
    <row r="372" ht="17.25">
      <c r="J372" s="96"/>
    </row>
    <row r="373" ht="17.25">
      <c r="J373" s="96"/>
    </row>
    <row r="374" ht="17.25">
      <c r="J374" s="96"/>
    </row>
    <row r="375" ht="17.25">
      <c r="J375" s="96"/>
    </row>
    <row r="376" ht="17.25">
      <c r="J376" s="96"/>
    </row>
    <row r="377" ht="17.25">
      <c r="J377" s="96"/>
    </row>
    <row r="378" ht="17.25">
      <c r="J378" s="96"/>
    </row>
    <row r="379" ht="17.25">
      <c r="J379" s="96"/>
    </row>
    <row r="380" ht="17.25">
      <c r="J380" s="96"/>
    </row>
    <row r="381" ht="17.25">
      <c r="J381" s="96"/>
    </row>
    <row r="382" ht="17.25">
      <c r="J382" s="96"/>
    </row>
    <row r="383" ht="17.25">
      <c r="J383" s="96"/>
    </row>
    <row r="384" ht="17.25">
      <c r="J384" s="96"/>
    </row>
    <row r="385" ht="17.25">
      <c r="J385" s="96"/>
    </row>
    <row r="386" ht="17.25">
      <c r="J386" s="96"/>
    </row>
    <row r="387" ht="17.25">
      <c r="J387" s="96"/>
    </row>
    <row r="388" ht="17.25">
      <c r="J388" s="96"/>
    </row>
    <row r="389" ht="17.25">
      <c r="J389" s="96"/>
    </row>
    <row r="390" ht="17.25">
      <c r="J390" s="96"/>
    </row>
    <row r="391" ht="17.25">
      <c r="J391" s="96"/>
    </row>
    <row r="392" ht="17.25">
      <c r="J392" s="96"/>
    </row>
    <row r="393" ht="17.25">
      <c r="J393" s="96"/>
    </row>
    <row r="394" ht="17.25">
      <c r="J394" s="96"/>
    </row>
    <row r="395" ht="17.25">
      <c r="J395" s="96"/>
    </row>
    <row r="396" ht="17.25">
      <c r="J396" s="96"/>
    </row>
    <row r="397" ht="17.25">
      <c r="J397" s="96"/>
    </row>
    <row r="398" ht="17.25">
      <c r="J398" s="96"/>
    </row>
    <row r="399" ht="17.25">
      <c r="J399" s="96"/>
    </row>
    <row r="400" ht="17.25">
      <c r="J400" s="96"/>
    </row>
    <row r="401" ht="17.25">
      <c r="J401" s="96"/>
    </row>
    <row r="402" ht="17.25">
      <c r="J402" s="96"/>
    </row>
    <row r="403" ht="17.25">
      <c r="J403" s="96"/>
    </row>
    <row r="404" ht="17.25">
      <c r="J404" s="96"/>
    </row>
    <row r="405" ht="17.25">
      <c r="J405" s="96"/>
    </row>
    <row r="406" ht="17.25">
      <c r="J406" s="96"/>
    </row>
    <row r="407" ht="17.25">
      <c r="J407" s="96"/>
    </row>
    <row r="408" ht="17.25">
      <c r="J408" s="96"/>
    </row>
    <row r="409" ht="17.25">
      <c r="J409" s="96"/>
    </row>
    <row r="410" ht="17.25">
      <c r="J410" s="96"/>
    </row>
    <row r="411" ht="17.25">
      <c r="J411" s="96"/>
    </row>
    <row r="412" ht="17.25">
      <c r="J412" s="96"/>
    </row>
    <row r="413" ht="17.25">
      <c r="J413" s="96"/>
    </row>
    <row r="414" ht="17.25">
      <c r="J414" s="96"/>
    </row>
    <row r="415" ht="17.25">
      <c r="J415" s="96"/>
    </row>
    <row r="416" ht="17.25">
      <c r="J416" s="96"/>
    </row>
    <row r="417" ht="17.25">
      <c r="J417" s="96"/>
    </row>
    <row r="418" ht="17.25">
      <c r="J418" s="96"/>
    </row>
    <row r="419" ht="17.25">
      <c r="J419" s="96"/>
    </row>
    <row r="420" ht="17.25">
      <c r="J420" s="96"/>
    </row>
    <row r="421" ht="17.25">
      <c r="J421" s="96"/>
    </row>
    <row r="422" ht="17.25">
      <c r="J422" s="96"/>
    </row>
    <row r="423" ht="17.25">
      <c r="J423" s="96"/>
    </row>
    <row r="424" ht="17.25">
      <c r="J424" s="96"/>
    </row>
    <row r="425" ht="17.25">
      <c r="J425" s="96"/>
    </row>
    <row r="426" ht="17.25">
      <c r="J426" s="96"/>
    </row>
    <row r="427" ht="17.25">
      <c r="J427" s="96"/>
    </row>
    <row r="428" ht="17.25">
      <c r="J428" s="96"/>
    </row>
    <row r="429" ht="17.25">
      <c r="J429" s="96"/>
    </row>
    <row r="430" ht="17.25">
      <c r="J430" s="96"/>
    </row>
    <row r="431" ht="17.25">
      <c r="J431" s="96"/>
    </row>
    <row r="432" ht="17.25">
      <c r="J432" s="96"/>
    </row>
    <row r="433" ht="17.25">
      <c r="J433" s="96"/>
    </row>
    <row r="434" ht="17.25">
      <c r="J434" s="96"/>
    </row>
    <row r="435" ht="17.25">
      <c r="J435" s="96"/>
    </row>
    <row r="436" ht="17.25">
      <c r="J436" s="96"/>
    </row>
    <row r="437" ht="17.25">
      <c r="J437" s="96"/>
    </row>
    <row r="438" ht="17.25">
      <c r="J438" s="96"/>
    </row>
    <row r="439" ht="17.25">
      <c r="J439" s="96"/>
    </row>
    <row r="440" ht="17.25">
      <c r="J440" s="96"/>
    </row>
    <row r="441" ht="17.25">
      <c r="J441" s="96"/>
    </row>
    <row r="442" ht="17.25">
      <c r="J442" s="96"/>
    </row>
    <row r="443" ht="17.25">
      <c r="J443" s="96"/>
    </row>
    <row r="444" ht="17.25">
      <c r="J444" s="96"/>
    </row>
    <row r="445" ht="17.25">
      <c r="J445" s="96"/>
    </row>
    <row r="446" ht="17.25">
      <c r="J446" s="96"/>
    </row>
    <row r="447" ht="17.25">
      <c r="J447" s="96"/>
    </row>
    <row r="448" ht="17.25">
      <c r="J448" s="96"/>
    </row>
    <row r="449" ht="17.25">
      <c r="J449" s="96"/>
    </row>
    <row r="450" ht="17.25">
      <c r="J450" s="96"/>
    </row>
    <row r="451" ht="17.25">
      <c r="J451" s="96"/>
    </row>
    <row r="452" ht="17.25">
      <c r="J452" s="96"/>
    </row>
    <row r="453" ht="17.25">
      <c r="J453" s="96"/>
    </row>
    <row r="454" ht="17.25">
      <c r="J454" s="96"/>
    </row>
    <row r="455" ht="17.25">
      <c r="J455" s="96"/>
    </row>
    <row r="456" ht="17.25">
      <c r="J456" s="96"/>
    </row>
    <row r="457" ht="17.25">
      <c r="J457" s="96"/>
    </row>
    <row r="458" ht="17.25">
      <c r="J458" s="96"/>
    </row>
    <row r="459" ht="17.25">
      <c r="J459" s="96"/>
    </row>
    <row r="460" ht="17.25">
      <c r="J460" s="96"/>
    </row>
    <row r="461" ht="17.25">
      <c r="J461" s="96"/>
    </row>
    <row r="462" ht="17.25">
      <c r="J462" s="96"/>
    </row>
    <row r="463" ht="17.25">
      <c r="J463" s="96"/>
    </row>
    <row r="464" ht="17.25">
      <c r="J464" s="96"/>
    </row>
    <row r="465" ht="17.25">
      <c r="J465" s="96"/>
    </row>
    <row r="466" ht="17.25">
      <c r="J466" s="96"/>
    </row>
    <row r="467" ht="17.25">
      <c r="J467" s="96"/>
    </row>
    <row r="468" ht="17.25">
      <c r="J468" s="96"/>
    </row>
    <row r="469" ht="17.25">
      <c r="J469" s="96"/>
    </row>
    <row r="470" ht="17.25">
      <c r="J470" s="96"/>
    </row>
    <row r="471" ht="17.25">
      <c r="J471" s="96"/>
    </row>
    <row r="472" ht="17.25">
      <c r="J472" s="96"/>
    </row>
    <row r="473" ht="17.25">
      <c r="J473" s="96"/>
    </row>
    <row r="474" ht="17.25">
      <c r="J474" s="96"/>
    </row>
    <row r="475" ht="17.25">
      <c r="J475" s="96"/>
    </row>
    <row r="476" ht="17.25">
      <c r="J476" s="96"/>
    </row>
    <row r="477" ht="17.25">
      <c r="J477" s="96"/>
    </row>
    <row r="478" ht="17.25">
      <c r="J478" s="96"/>
    </row>
    <row r="479" ht="17.25">
      <c r="J479" s="96"/>
    </row>
    <row r="480" ht="17.25">
      <c r="J480" s="96"/>
    </row>
    <row r="481" ht="17.25">
      <c r="J481" s="96"/>
    </row>
    <row r="482" ht="17.25">
      <c r="J482" s="96"/>
    </row>
    <row r="483" ht="17.25">
      <c r="J483" s="96"/>
    </row>
    <row r="484" ht="17.25">
      <c r="J484" s="96"/>
    </row>
    <row r="485" ht="17.25">
      <c r="J485" s="96"/>
    </row>
    <row r="486" ht="17.25">
      <c r="J486" s="96"/>
    </row>
    <row r="487" ht="17.25">
      <c r="J487" s="96"/>
    </row>
    <row r="488" ht="17.25">
      <c r="J488" s="96"/>
    </row>
    <row r="489" ht="17.25">
      <c r="J489" s="96"/>
    </row>
    <row r="490" ht="17.25">
      <c r="J490" s="96"/>
    </row>
    <row r="491" ht="17.25">
      <c r="J491" s="96"/>
    </row>
    <row r="492" ht="17.25">
      <c r="J492" s="96"/>
    </row>
    <row r="493" ht="17.25">
      <c r="J493" s="96"/>
    </row>
    <row r="494" ht="17.25">
      <c r="J494" s="96"/>
    </row>
    <row r="495" ht="17.25">
      <c r="J495" s="96"/>
    </row>
    <row r="496" ht="17.25">
      <c r="J496" s="96"/>
    </row>
    <row r="497" ht="17.25">
      <c r="J497" s="96"/>
    </row>
    <row r="498" ht="17.25">
      <c r="J498" s="96"/>
    </row>
    <row r="499" ht="17.25">
      <c r="J499" s="96"/>
    </row>
    <row r="500" ht="17.25">
      <c r="J500" s="96"/>
    </row>
    <row r="501" ht="17.25">
      <c r="J501" s="96"/>
    </row>
    <row r="502" ht="17.25">
      <c r="J502" s="96"/>
    </row>
    <row r="503" ht="17.25">
      <c r="J503" s="96"/>
    </row>
    <row r="504" ht="17.25">
      <c r="J504" s="96"/>
    </row>
    <row r="505" ht="17.25">
      <c r="J505" s="96"/>
    </row>
    <row r="506" ht="17.25">
      <c r="J506" s="96"/>
    </row>
    <row r="507" ht="17.25">
      <c r="J507" s="96"/>
    </row>
    <row r="508" ht="17.25">
      <c r="J508" s="96"/>
    </row>
    <row r="509" ht="17.25">
      <c r="J509" s="96"/>
    </row>
    <row r="510" ht="17.25">
      <c r="J510" s="96"/>
    </row>
    <row r="511" ht="17.25">
      <c r="J511" s="96"/>
    </row>
    <row r="512" ht="17.25">
      <c r="J512" s="96"/>
    </row>
    <row r="513" ht="17.25">
      <c r="J513" s="96"/>
    </row>
    <row r="514" ht="17.25">
      <c r="J514" s="96"/>
    </row>
    <row r="515" ht="17.25">
      <c r="J515" s="96"/>
    </row>
    <row r="516" ht="17.25">
      <c r="J516" s="96"/>
    </row>
    <row r="517" ht="17.25">
      <c r="J517" s="96"/>
    </row>
    <row r="518" ht="17.25">
      <c r="J518" s="96"/>
    </row>
    <row r="519" ht="17.25">
      <c r="J519" s="96"/>
    </row>
    <row r="520" ht="17.25">
      <c r="J520" s="96"/>
    </row>
    <row r="521" ht="17.25">
      <c r="J521" s="96"/>
    </row>
    <row r="522" ht="17.25">
      <c r="J522" s="96"/>
    </row>
    <row r="523" ht="17.25">
      <c r="J523" s="96"/>
    </row>
    <row r="524" ht="17.25">
      <c r="J524" s="96"/>
    </row>
    <row r="525" ht="17.25">
      <c r="J525" s="96"/>
    </row>
    <row r="526" ht="17.25">
      <c r="J526" s="96"/>
    </row>
    <row r="527" ht="17.25">
      <c r="J527" s="96"/>
    </row>
    <row r="528" ht="17.25">
      <c r="J528" s="96"/>
    </row>
    <row r="529" ht="17.25">
      <c r="J529" s="96"/>
    </row>
    <row r="530" ht="17.25">
      <c r="J530" s="96"/>
    </row>
    <row r="531" ht="17.25">
      <c r="J531" s="96"/>
    </row>
    <row r="532" ht="17.25">
      <c r="J532" s="96"/>
    </row>
    <row r="533" ht="17.25">
      <c r="J533" s="96"/>
    </row>
    <row r="534" ht="17.25">
      <c r="J534" s="96"/>
    </row>
    <row r="535" ht="17.25">
      <c r="J535" s="96"/>
    </row>
    <row r="536" ht="17.25">
      <c r="J536" s="96"/>
    </row>
    <row r="537" ht="17.25">
      <c r="J537" s="96"/>
    </row>
    <row r="538" ht="17.25">
      <c r="J538" s="96"/>
    </row>
    <row r="539" ht="17.25">
      <c r="J539" s="96"/>
    </row>
    <row r="540" ht="17.25">
      <c r="J540" s="96"/>
    </row>
    <row r="541" ht="17.25">
      <c r="J541" s="96"/>
    </row>
    <row r="542" ht="17.25">
      <c r="J542" s="96"/>
    </row>
    <row r="543" ht="17.25">
      <c r="J543" s="96"/>
    </row>
    <row r="544" ht="17.25">
      <c r="J544" s="96"/>
    </row>
    <row r="545" ht="17.25">
      <c r="J545" s="96"/>
    </row>
    <row r="546" ht="17.25">
      <c r="J546" s="96"/>
    </row>
    <row r="547" ht="17.25">
      <c r="J547" s="96"/>
    </row>
    <row r="548" ht="17.25">
      <c r="J548" s="96"/>
    </row>
    <row r="549" ht="17.25">
      <c r="J549" s="96"/>
    </row>
    <row r="550" ht="17.25">
      <c r="J550" s="96"/>
    </row>
    <row r="551" ht="17.25">
      <c r="J551" s="96"/>
    </row>
    <row r="552" ht="17.25">
      <c r="J552" s="96"/>
    </row>
    <row r="553" ht="17.25">
      <c r="J553" s="96"/>
    </row>
    <row r="554" ht="17.25">
      <c r="J554" s="96"/>
    </row>
    <row r="555" ht="17.25">
      <c r="J555" s="96"/>
    </row>
    <row r="556" ht="17.25">
      <c r="J556" s="96"/>
    </row>
    <row r="557" ht="17.25">
      <c r="J557" s="96"/>
    </row>
    <row r="558" ht="17.25">
      <c r="J558" s="96"/>
    </row>
    <row r="559" ht="17.25">
      <c r="J559" s="96"/>
    </row>
    <row r="560" ht="17.25">
      <c r="J560" s="96"/>
    </row>
    <row r="561" ht="17.25">
      <c r="J561" s="96"/>
    </row>
    <row r="562" ht="17.25">
      <c r="J562" s="96"/>
    </row>
    <row r="563" ht="17.25">
      <c r="J563" s="96"/>
    </row>
    <row r="564" ht="17.25">
      <c r="J564" s="96"/>
    </row>
    <row r="565" ht="17.25">
      <c r="J565" s="96"/>
    </row>
    <row r="566" ht="17.25">
      <c r="J566" s="96"/>
    </row>
    <row r="567" ht="17.25">
      <c r="J567" s="96"/>
    </row>
    <row r="568" ht="17.25">
      <c r="J568" s="96"/>
    </row>
    <row r="569" ht="17.25">
      <c r="J569" s="96"/>
    </row>
    <row r="570" ht="17.25">
      <c r="J570" s="96"/>
    </row>
    <row r="571" ht="17.25">
      <c r="J571" s="96"/>
    </row>
    <row r="572" ht="17.25">
      <c r="J572" s="96"/>
    </row>
    <row r="573" ht="17.25">
      <c r="J573" s="96"/>
    </row>
    <row r="574" ht="17.25">
      <c r="J574" s="96"/>
    </row>
    <row r="575" ht="17.25">
      <c r="J575" s="96"/>
    </row>
    <row r="576" ht="17.25">
      <c r="J576" s="96"/>
    </row>
    <row r="577" ht="17.25">
      <c r="J577" s="96"/>
    </row>
    <row r="578" ht="17.25">
      <c r="J578" s="96"/>
    </row>
    <row r="579" ht="17.25">
      <c r="J579" s="96"/>
    </row>
    <row r="580" ht="17.25">
      <c r="J580" s="96"/>
    </row>
    <row r="581" ht="17.25">
      <c r="J581" s="96"/>
    </row>
    <row r="582" ht="17.25">
      <c r="J582" s="96"/>
    </row>
    <row r="583" ht="17.25">
      <c r="J583" s="96"/>
    </row>
    <row r="584" ht="17.25">
      <c r="J584" s="96"/>
    </row>
    <row r="585" ht="17.25">
      <c r="J585" s="96"/>
    </row>
    <row r="586" ht="17.25">
      <c r="J586" s="96"/>
    </row>
    <row r="587" ht="17.25">
      <c r="J587" s="96"/>
    </row>
    <row r="588" ht="17.25">
      <c r="J588" s="96"/>
    </row>
    <row r="589" ht="17.25">
      <c r="J589" s="96"/>
    </row>
    <row r="590" ht="17.25">
      <c r="J590" s="96"/>
    </row>
    <row r="591" ht="17.25">
      <c r="J591" s="96"/>
    </row>
    <row r="592" ht="17.25">
      <c r="J592" s="96"/>
    </row>
    <row r="593" ht="17.25">
      <c r="J593" s="96"/>
    </row>
    <row r="594" ht="17.25">
      <c r="J594" s="96"/>
    </row>
    <row r="595" ht="17.25">
      <c r="J595" s="96"/>
    </row>
    <row r="596" ht="17.25">
      <c r="J596" s="96"/>
    </row>
    <row r="597" ht="17.25">
      <c r="J597" s="96"/>
    </row>
    <row r="598" ht="17.25">
      <c r="J598" s="96"/>
    </row>
    <row r="599" ht="17.25">
      <c r="J599" s="96"/>
    </row>
    <row r="600" ht="17.25">
      <c r="J600" s="96"/>
    </row>
    <row r="601" ht="17.25">
      <c r="J601" s="96"/>
    </row>
    <row r="602" ht="17.25">
      <c r="J602" s="96"/>
    </row>
    <row r="603" ht="17.25">
      <c r="J603" s="96"/>
    </row>
    <row r="604" ht="17.25">
      <c r="J604" s="96"/>
    </row>
    <row r="605" ht="17.25">
      <c r="J605" s="96"/>
    </row>
    <row r="606" ht="17.25">
      <c r="J606" s="96"/>
    </row>
    <row r="607" ht="17.25">
      <c r="J607" s="96"/>
    </row>
    <row r="608" ht="17.25">
      <c r="J608" s="96"/>
    </row>
    <row r="609" ht="17.25">
      <c r="J609" s="96"/>
    </row>
    <row r="610" ht="17.25">
      <c r="J610" s="96"/>
    </row>
    <row r="611" ht="17.25">
      <c r="J611" s="96"/>
    </row>
    <row r="612" ht="17.25">
      <c r="J612" s="96"/>
    </row>
    <row r="613" ht="17.25">
      <c r="J613" s="96"/>
    </row>
    <row r="614" ht="17.25">
      <c r="J614" s="96"/>
    </row>
    <row r="615" ht="17.25">
      <c r="J615" s="96"/>
    </row>
    <row r="616" ht="17.25">
      <c r="J616" s="96"/>
    </row>
    <row r="617" ht="17.25">
      <c r="J617" s="96"/>
    </row>
    <row r="618" ht="17.25">
      <c r="J618" s="96"/>
    </row>
    <row r="619" ht="17.25">
      <c r="J619" s="96"/>
    </row>
    <row r="620" ht="17.25">
      <c r="J620" s="96"/>
    </row>
    <row r="621" ht="17.25">
      <c r="J621" s="96"/>
    </row>
    <row r="622" ht="17.25">
      <c r="J622" s="96"/>
    </row>
    <row r="623" ht="17.25">
      <c r="J623" s="96"/>
    </row>
    <row r="624" ht="17.25">
      <c r="J624" s="96"/>
    </row>
    <row r="625" ht="17.25">
      <c r="J625" s="96"/>
    </row>
    <row r="626" ht="17.25">
      <c r="J626" s="96"/>
    </row>
    <row r="627" ht="17.25">
      <c r="J627" s="96"/>
    </row>
    <row r="628" ht="17.25">
      <c r="J628" s="96"/>
    </row>
    <row r="629" ht="17.25">
      <c r="J629" s="96"/>
    </row>
    <row r="630" ht="17.25">
      <c r="J630" s="96"/>
    </row>
    <row r="631" ht="17.25">
      <c r="J631" s="96"/>
    </row>
    <row r="632" ht="17.25">
      <c r="J632" s="96"/>
    </row>
    <row r="633" ht="17.25">
      <c r="J633" s="96"/>
    </row>
    <row r="634" ht="17.25">
      <c r="J634" s="96"/>
    </row>
    <row r="635" ht="17.25">
      <c r="J635" s="96"/>
    </row>
    <row r="636" ht="17.25">
      <c r="J636" s="96"/>
    </row>
    <row r="637" ht="17.25">
      <c r="J637" s="96"/>
    </row>
  </sheetData>
  <sheetProtection/>
  <mergeCells count="7">
    <mergeCell ref="A58:J58"/>
    <mergeCell ref="A1:J1"/>
    <mergeCell ref="A2:J2"/>
    <mergeCell ref="B3:B5"/>
    <mergeCell ref="J3:J5"/>
    <mergeCell ref="C3:I3"/>
    <mergeCell ref="A3:A5"/>
  </mergeCells>
  <printOptions horizontalCentered="1"/>
  <pageMargins left="0.55" right="0.55625" top="1.1811023622047245" bottom="0.73" header="0.5118110236220472" footer="0.5118110236220472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E18"/>
  <sheetViews>
    <sheetView showGridLines="0" view="pageBreakPreview" zoomScale="90" zoomScaleSheetLayoutView="90" zoomScalePageLayoutView="110" workbookViewId="0" topLeftCell="A1">
      <selection activeCell="C12" sqref="C12"/>
    </sheetView>
  </sheetViews>
  <sheetFormatPr defaultColWidth="9.140625" defaultRowHeight="21.75"/>
  <cols>
    <col min="1" max="1" width="17.57421875" style="0" customWidth="1"/>
    <col min="2" max="2" width="20.7109375" style="0" customWidth="1"/>
    <col min="3" max="4" width="15.7109375" style="0" customWidth="1"/>
    <col min="5" max="5" width="23.28125" style="0" customWidth="1"/>
  </cols>
  <sheetData>
    <row r="1" spans="1:5" s="94" customFormat="1" ht="22.5">
      <c r="A1" s="442" t="s">
        <v>196</v>
      </c>
      <c r="B1" s="442"/>
      <c r="C1" s="442"/>
      <c r="D1" s="442"/>
      <c r="E1" s="442"/>
    </row>
    <row r="2" spans="1:5" s="94" customFormat="1" ht="22.5">
      <c r="A2" s="442" t="s">
        <v>664</v>
      </c>
      <c r="B2" s="442"/>
      <c r="C2" s="442"/>
      <c r="D2" s="442"/>
      <c r="E2" s="442"/>
    </row>
    <row r="3" spans="1:5" s="95" customFormat="1" ht="21">
      <c r="A3" s="450" t="s">
        <v>197</v>
      </c>
      <c r="B3" s="236" t="s">
        <v>198</v>
      </c>
      <c r="C3" s="455" t="s">
        <v>199</v>
      </c>
      <c r="D3" s="455"/>
      <c r="E3" s="235" t="s">
        <v>200</v>
      </c>
    </row>
    <row r="4" spans="1:5" s="141" customFormat="1" ht="21">
      <c r="A4" s="454"/>
      <c r="B4" s="238" t="s">
        <v>201</v>
      </c>
      <c r="C4" s="216" t="s">
        <v>202</v>
      </c>
      <c r="D4" s="216" t="s">
        <v>520</v>
      </c>
      <c r="E4" s="156" t="s">
        <v>203</v>
      </c>
    </row>
    <row r="5" spans="1:5" s="11" customFormat="1" ht="18" customHeight="1">
      <c r="A5" s="96">
        <v>2539</v>
      </c>
      <c r="B5" s="89">
        <v>56208</v>
      </c>
      <c r="C5" s="89">
        <v>23814</v>
      </c>
      <c r="D5" s="89">
        <v>1059</v>
      </c>
      <c r="E5" s="89">
        <v>555551624</v>
      </c>
    </row>
    <row r="6" spans="1:5" s="11" customFormat="1" ht="18" customHeight="1">
      <c r="A6" s="96">
        <v>2540</v>
      </c>
      <c r="B6" s="89">
        <v>54323</v>
      </c>
      <c r="C6" s="89">
        <v>21965</v>
      </c>
      <c r="D6" s="89">
        <v>903</v>
      </c>
      <c r="E6" s="89">
        <v>531389006</v>
      </c>
    </row>
    <row r="7" spans="1:5" s="11" customFormat="1" ht="18" customHeight="1">
      <c r="A7" s="96">
        <v>2541</v>
      </c>
      <c r="B7" s="89">
        <v>47000</v>
      </c>
      <c r="C7" s="89">
        <v>18920</v>
      </c>
      <c r="D7" s="89">
        <v>732</v>
      </c>
      <c r="E7" s="89">
        <v>361316841</v>
      </c>
    </row>
    <row r="8" spans="1:5" s="11" customFormat="1" ht="18" customHeight="1">
      <c r="A8" s="96">
        <v>2542</v>
      </c>
      <c r="B8" s="89">
        <v>37868</v>
      </c>
      <c r="C8" s="89">
        <v>17104</v>
      </c>
      <c r="D8" s="89">
        <v>594</v>
      </c>
      <c r="E8" s="89">
        <v>257729285</v>
      </c>
    </row>
    <row r="9" spans="1:5" s="11" customFormat="1" ht="18" customHeight="1">
      <c r="A9" s="96">
        <v>2543</v>
      </c>
      <c r="B9" s="89">
        <v>42032</v>
      </c>
      <c r="C9" s="89">
        <v>19870</v>
      </c>
      <c r="D9" s="89">
        <v>673</v>
      </c>
      <c r="E9" s="89">
        <v>299329619</v>
      </c>
    </row>
    <row r="10" spans="1:5" s="11" customFormat="1" ht="18" customHeight="1">
      <c r="A10" s="96">
        <v>2544</v>
      </c>
      <c r="B10" s="89">
        <v>44466</v>
      </c>
      <c r="C10" s="89">
        <v>19566</v>
      </c>
      <c r="D10" s="89">
        <v>695</v>
      </c>
      <c r="E10" s="89">
        <v>326223704</v>
      </c>
    </row>
    <row r="11" spans="1:5" s="11" customFormat="1" ht="18" customHeight="1">
      <c r="A11" s="96">
        <v>2545</v>
      </c>
      <c r="B11" s="89">
        <v>45388</v>
      </c>
      <c r="C11" s="89">
        <v>20483</v>
      </c>
      <c r="D11" s="89">
        <v>843</v>
      </c>
      <c r="E11" s="89">
        <v>474620598</v>
      </c>
    </row>
    <row r="12" spans="1:5" s="11" customFormat="1" ht="18" customHeight="1">
      <c r="A12" s="96">
        <v>2546</v>
      </c>
      <c r="B12" s="89">
        <v>52400</v>
      </c>
      <c r="C12" s="89">
        <v>22439</v>
      </c>
      <c r="D12" s="89">
        <v>840</v>
      </c>
      <c r="E12" s="89">
        <v>488425797</v>
      </c>
    </row>
    <row r="13" spans="1:5" s="20" customFormat="1" ht="18" customHeight="1">
      <c r="A13" s="96">
        <v>2547</v>
      </c>
      <c r="B13" s="89">
        <v>54389</v>
      </c>
      <c r="C13" s="89">
        <v>22955</v>
      </c>
      <c r="D13" s="89">
        <v>806</v>
      </c>
      <c r="E13" s="89">
        <v>466029181</v>
      </c>
    </row>
    <row r="14" spans="1:5" s="20" customFormat="1" ht="18" customHeight="1">
      <c r="A14" s="96">
        <v>2548</v>
      </c>
      <c r="B14" s="89">
        <v>50126</v>
      </c>
      <c r="C14" s="89">
        <v>22957</v>
      </c>
      <c r="D14" s="89">
        <v>697</v>
      </c>
      <c r="E14" s="89">
        <v>402550675</v>
      </c>
    </row>
    <row r="15" spans="1:5" s="20" customFormat="1" ht="18" customHeight="1">
      <c r="A15" s="96">
        <v>2549</v>
      </c>
      <c r="B15" s="89">
        <v>49320</v>
      </c>
      <c r="C15" s="89">
        <v>22107</v>
      </c>
      <c r="D15" s="89">
        <v>632</v>
      </c>
      <c r="E15" s="89">
        <v>394811424</v>
      </c>
    </row>
    <row r="16" spans="1:5" s="20" customFormat="1" ht="18" customHeight="1">
      <c r="A16" s="96">
        <v>2550</v>
      </c>
      <c r="B16" s="89">
        <v>45285</v>
      </c>
      <c r="C16" s="89">
        <v>20597</v>
      </c>
      <c r="D16" s="89">
        <v>671</v>
      </c>
      <c r="E16" s="89">
        <v>369831719</v>
      </c>
    </row>
    <row r="17" spans="1:5" s="20" customFormat="1" ht="18" customHeight="1">
      <c r="A17" s="237">
        <v>2551</v>
      </c>
      <c r="B17" s="170">
        <v>41328</v>
      </c>
      <c r="C17" s="170">
        <v>18854</v>
      </c>
      <c r="D17" s="170">
        <v>598</v>
      </c>
      <c r="E17" s="170">
        <v>349811797</v>
      </c>
    </row>
    <row r="18" s="2" customFormat="1" ht="20.25" customHeight="1">
      <c r="A18" s="11" t="s">
        <v>331</v>
      </c>
    </row>
  </sheetData>
  <sheetProtection/>
  <mergeCells count="4">
    <mergeCell ref="A1:E1"/>
    <mergeCell ref="A2:E2"/>
    <mergeCell ref="A3:A4"/>
    <mergeCell ref="C3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AI18"/>
  <sheetViews>
    <sheetView showGridLines="0" view="pageBreakPreview" zoomScaleNormal="120" zoomScaleSheetLayoutView="100" zoomScalePageLayoutView="130" workbookViewId="0" topLeftCell="A16">
      <selection activeCell="B17" sqref="B17"/>
    </sheetView>
  </sheetViews>
  <sheetFormatPr defaultColWidth="7.7109375" defaultRowHeight="21.75"/>
  <cols>
    <col min="1" max="1" width="11.140625" style="86" customWidth="1"/>
    <col min="2" max="2" width="15.00390625" style="86" customWidth="1"/>
    <col min="3" max="16" width="8.28125" style="86" customWidth="1"/>
    <col min="17" max="16384" width="7.7109375" style="86" customWidth="1"/>
  </cols>
  <sheetData>
    <row r="1" spans="1:26" s="84" customFormat="1" ht="22.5" customHeight="1">
      <c r="A1" s="459" t="s">
        <v>169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5" s="176" customFormat="1" ht="32.25" customHeight="1">
      <c r="A2" s="460" t="s">
        <v>559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16" ht="27" customHeight="1">
      <c r="A3" s="461" t="s">
        <v>170</v>
      </c>
      <c r="B3" s="463" t="s">
        <v>521</v>
      </c>
      <c r="C3" s="456" t="s">
        <v>171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8"/>
    </row>
    <row r="4" spans="1:16" ht="150" customHeight="1">
      <c r="A4" s="462"/>
      <c r="B4" s="464"/>
      <c r="C4" s="171" t="s">
        <v>641</v>
      </c>
      <c r="D4" s="171" t="s">
        <v>642</v>
      </c>
      <c r="E4" s="171" t="s">
        <v>643</v>
      </c>
      <c r="F4" s="171" t="s">
        <v>644</v>
      </c>
      <c r="G4" s="172" t="s">
        <v>645</v>
      </c>
      <c r="H4" s="172" t="s">
        <v>646</v>
      </c>
      <c r="I4" s="172" t="s">
        <v>647</v>
      </c>
      <c r="J4" s="172" t="s">
        <v>648</v>
      </c>
      <c r="K4" s="172" t="s">
        <v>649</v>
      </c>
      <c r="L4" s="172" t="s">
        <v>650</v>
      </c>
      <c r="M4" s="172" t="s">
        <v>651</v>
      </c>
      <c r="N4" s="172" t="s">
        <v>652</v>
      </c>
      <c r="O4" s="172" t="s">
        <v>653</v>
      </c>
      <c r="P4" s="173" t="s">
        <v>654</v>
      </c>
    </row>
    <row r="5" spans="1:16" ht="18.75" customHeight="1">
      <c r="A5" s="88" t="s">
        <v>172</v>
      </c>
      <c r="B5" s="317">
        <v>3488</v>
      </c>
      <c r="C5" s="320">
        <v>169</v>
      </c>
      <c r="D5" s="321">
        <v>15</v>
      </c>
      <c r="E5" s="320">
        <v>11</v>
      </c>
      <c r="F5" s="330">
        <v>1790</v>
      </c>
      <c r="G5" s="320">
        <v>41</v>
      </c>
      <c r="H5" s="333">
        <v>2232</v>
      </c>
      <c r="I5" s="320">
        <v>98</v>
      </c>
      <c r="J5" s="321">
        <v>654</v>
      </c>
      <c r="K5" s="320">
        <v>129</v>
      </c>
      <c r="L5" s="322">
        <v>90</v>
      </c>
      <c r="M5" s="320">
        <v>59</v>
      </c>
      <c r="N5" s="320">
        <v>1</v>
      </c>
      <c r="O5" s="320">
        <v>542</v>
      </c>
      <c r="P5" s="320">
        <v>77</v>
      </c>
    </row>
    <row r="6" spans="1:16" ht="18.75" customHeight="1">
      <c r="A6" s="88" t="s">
        <v>173</v>
      </c>
      <c r="B6" s="318">
        <v>3685</v>
      </c>
      <c r="C6" s="323">
        <v>155</v>
      </c>
      <c r="D6" s="324">
        <v>22</v>
      </c>
      <c r="E6" s="323">
        <v>10</v>
      </c>
      <c r="F6" s="331">
        <v>1854</v>
      </c>
      <c r="G6" s="323">
        <v>57</v>
      </c>
      <c r="H6" s="334">
        <v>2391</v>
      </c>
      <c r="I6" s="323">
        <v>87</v>
      </c>
      <c r="J6" s="324">
        <v>742</v>
      </c>
      <c r="K6" s="323">
        <v>134</v>
      </c>
      <c r="L6" s="325">
        <v>103</v>
      </c>
      <c r="M6" s="323">
        <v>87</v>
      </c>
      <c r="N6" s="323" t="s">
        <v>319</v>
      </c>
      <c r="O6" s="323">
        <v>582</v>
      </c>
      <c r="P6" s="323">
        <v>59</v>
      </c>
    </row>
    <row r="7" spans="1:16" ht="18.75" customHeight="1">
      <c r="A7" s="88" t="s">
        <v>174</v>
      </c>
      <c r="B7" s="318">
        <v>3672</v>
      </c>
      <c r="C7" s="323">
        <v>137</v>
      </c>
      <c r="D7" s="324">
        <v>25</v>
      </c>
      <c r="E7" s="323">
        <v>12</v>
      </c>
      <c r="F7" s="331">
        <v>1907</v>
      </c>
      <c r="G7" s="323">
        <v>50</v>
      </c>
      <c r="H7" s="334">
        <v>2402</v>
      </c>
      <c r="I7" s="323">
        <v>79</v>
      </c>
      <c r="J7" s="324">
        <v>687</v>
      </c>
      <c r="K7" s="323">
        <v>124</v>
      </c>
      <c r="L7" s="325">
        <v>87</v>
      </c>
      <c r="M7" s="323">
        <v>84</v>
      </c>
      <c r="N7" s="323" t="s">
        <v>319</v>
      </c>
      <c r="O7" s="323">
        <v>520</v>
      </c>
      <c r="P7" s="323">
        <v>77</v>
      </c>
    </row>
    <row r="8" spans="1:16" ht="18.75" customHeight="1">
      <c r="A8" s="88" t="s">
        <v>175</v>
      </c>
      <c r="B8" s="318">
        <v>3328</v>
      </c>
      <c r="C8" s="323">
        <v>151</v>
      </c>
      <c r="D8" s="324">
        <v>20</v>
      </c>
      <c r="E8" s="323">
        <v>5</v>
      </c>
      <c r="F8" s="331">
        <v>1635</v>
      </c>
      <c r="G8" s="323">
        <v>37</v>
      </c>
      <c r="H8" s="334">
        <v>2251</v>
      </c>
      <c r="I8" s="323">
        <v>70</v>
      </c>
      <c r="J8" s="324">
        <v>618</v>
      </c>
      <c r="K8" s="323">
        <v>101</v>
      </c>
      <c r="L8" s="325">
        <v>48</v>
      </c>
      <c r="M8" s="323">
        <v>68</v>
      </c>
      <c r="N8" s="323" t="s">
        <v>319</v>
      </c>
      <c r="O8" s="323">
        <v>536</v>
      </c>
      <c r="P8" s="323">
        <v>67</v>
      </c>
    </row>
    <row r="9" spans="1:16" ht="18.75" customHeight="1">
      <c r="A9" s="88" t="s">
        <v>176</v>
      </c>
      <c r="B9" s="318">
        <v>3306</v>
      </c>
      <c r="C9" s="323">
        <v>126</v>
      </c>
      <c r="D9" s="324">
        <v>23</v>
      </c>
      <c r="E9" s="323">
        <v>7</v>
      </c>
      <c r="F9" s="331">
        <v>1661</v>
      </c>
      <c r="G9" s="323">
        <v>49</v>
      </c>
      <c r="H9" s="334">
        <v>2342</v>
      </c>
      <c r="I9" s="323">
        <v>95</v>
      </c>
      <c r="J9" s="324">
        <v>624</v>
      </c>
      <c r="K9" s="323">
        <v>119</v>
      </c>
      <c r="L9" s="325">
        <v>83</v>
      </c>
      <c r="M9" s="323">
        <v>91</v>
      </c>
      <c r="N9" s="323">
        <v>1</v>
      </c>
      <c r="O9" s="323">
        <v>522</v>
      </c>
      <c r="P9" s="323">
        <v>61</v>
      </c>
    </row>
    <row r="10" spans="1:16" ht="18.75" customHeight="1">
      <c r="A10" s="88" t="s">
        <v>177</v>
      </c>
      <c r="B10" s="318">
        <v>3348</v>
      </c>
      <c r="C10" s="323">
        <v>128</v>
      </c>
      <c r="D10" s="324">
        <v>19</v>
      </c>
      <c r="E10" s="323">
        <v>2</v>
      </c>
      <c r="F10" s="331">
        <v>1695</v>
      </c>
      <c r="G10" s="323">
        <v>38</v>
      </c>
      <c r="H10" s="334">
        <v>2363</v>
      </c>
      <c r="I10" s="323">
        <v>66</v>
      </c>
      <c r="J10" s="324">
        <v>613</v>
      </c>
      <c r="K10" s="323">
        <v>118</v>
      </c>
      <c r="L10" s="325">
        <v>68</v>
      </c>
      <c r="M10" s="323">
        <v>73</v>
      </c>
      <c r="N10" s="323" t="s">
        <v>319</v>
      </c>
      <c r="O10" s="323">
        <v>517</v>
      </c>
      <c r="P10" s="323">
        <v>78</v>
      </c>
    </row>
    <row r="11" spans="1:16" ht="18.75" customHeight="1">
      <c r="A11" s="88" t="s">
        <v>178</v>
      </c>
      <c r="B11" s="318">
        <v>3379</v>
      </c>
      <c r="C11" s="323">
        <v>139</v>
      </c>
      <c r="D11" s="324">
        <v>20</v>
      </c>
      <c r="E11" s="323">
        <v>4</v>
      </c>
      <c r="F11" s="331">
        <v>1791</v>
      </c>
      <c r="G11" s="323">
        <v>34</v>
      </c>
      <c r="H11" s="334">
        <v>2365</v>
      </c>
      <c r="I11" s="323">
        <v>90</v>
      </c>
      <c r="J11" s="324">
        <v>550</v>
      </c>
      <c r="K11" s="323">
        <v>146</v>
      </c>
      <c r="L11" s="325">
        <v>58</v>
      </c>
      <c r="M11" s="323">
        <v>90</v>
      </c>
      <c r="N11" s="323" t="s">
        <v>319</v>
      </c>
      <c r="O11" s="323">
        <v>554</v>
      </c>
      <c r="P11" s="323">
        <v>76</v>
      </c>
    </row>
    <row r="12" spans="1:16" ht="18.75" customHeight="1">
      <c r="A12" s="88" t="s">
        <v>179</v>
      </c>
      <c r="B12" s="318">
        <v>3373</v>
      </c>
      <c r="C12" s="323">
        <v>133</v>
      </c>
      <c r="D12" s="324">
        <v>21</v>
      </c>
      <c r="E12" s="323">
        <v>6</v>
      </c>
      <c r="F12" s="331">
        <v>1695</v>
      </c>
      <c r="G12" s="323">
        <v>124</v>
      </c>
      <c r="H12" s="334">
        <v>2283</v>
      </c>
      <c r="I12" s="323">
        <v>92</v>
      </c>
      <c r="J12" s="324">
        <v>551</v>
      </c>
      <c r="K12" s="323">
        <v>133</v>
      </c>
      <c r="L12" s="325">
        <v>77</v>
      </c>
      <c r="M12" s="323">
        <v>80</v>
      </c>
      <c r="N12" s="323" t="s">
        <v>319</v>
      </c>
      <c r="O12" s="323">
        <v>491</v>
      </c>
      <c r="P12" s="323">
        <v>70</v>
      </c>
    </row>
    <row r="13" spans="1:16" ht="18.75" customHeight="1">
      <c r="A13" s="88" t="s">
        <v>180</v>
      </c>
      <c r="B13" s="318">
        <v>3212</v>
      </c>
      <c r="C13" s="323">
        <v>128</v>
      </c>
      <c r="D13" s="324">
        <v>14</v>
      </c>
      <c r="E13" s="323">
        <v>5</v>
      </c>
      <c r="F13" s="331">
        <v>1703</v>
      </c>
      <c r="G13" s="323">
        <v>41</v>
      </c>
      <c r="H13" s="334">
        <v>2269</v>
      </c>
      <c r="I13" s="323">
        <v>87</v>
      </c>
      <c r="J13" s="324">
        <v>520</v>
      </c>
      <c r="K13" s="323">
        <v>130</v>
      </c>
      <c r="L13" s="325">
        <v>83</v>
      </c>
      <c r="M13" s="323">
        <v>78</v>
      </c>
      <c r="N13" s="323" t="s">
        <v>319</v>
      </c>
      <c r="O13" s="323">
        <v>528</v>
      </c>
      <c r="P13" s="323">
        <v>67</v>
      </c>
    </row>
    <row r="14" spans="1:16" ht="18.75" customHeight="1">
      <c r="A14" s="88" t="s">
        <v>181</v>
      </c>
      <c r="B14" s="318">
        <v>3224</v>
      </c>
      <c r="C14" s="323">
        <v>132</v>
      </c>
      <c r="D14" s="324">
        <v>17</v>
      </c>
      <c r="E14" s="323">
        <v>10</v>
      </c>
      <c r="F14" s="331">
        <v>1628</v>
      </c>
      <c r="G14" s="323">
        <v>43</v>
      </c>
      <c r="H14" s="334">
        <v>2207</v>
      </c>
      <c r="I14" s="323">
        <v>104</v>
      </c>
      <c r="J14" s="324">
        <v>557</v>
      </c>
      <c r="K14" s="323">
        <v>135</v>
      </c>
      <c r="L14" s="325">
        <v>65</v>
      </c>
      <c r="M14" s="323">
        <v>63</v>
      </c>
      <c r="N14" s="323">
        <v>1</v>
      </c>
      <c r="O14" s="323">
        <v>556</v>
      </c>
      <c r="P14" s="323">
        <v>62</v>
      </c>
    </row>
    <row r="15" spans="1:16" ht="18.75" customHeight="1">
      <c r="A15" s="88" t="s">
        <v>182</v>
      </c>
      <c r="B15" s="318">
        <v>3426</v>
      </c>
      <c r="C15" s="323">
        <v>143</v>
      </c>
      <c r="D15" s="324">
        <v>27</v>
      </c>
      <c r="E15" s="323">
        <v>14</v>
      </c>
      <c r="F15" s="331">
        <v>1837</v>
      </c>
      <c r="G15" s="323">
        <v>38</v>
      </c>
      <c r="H15" s="334">
        <v>2363</v>
      </c>
      <c r="I15" s="323">
        <v>102</v>
      </c>
      <c r="J15" s="324">
        <v>557</v>
      </c>
      <c r="K15" s="323">
        <v>130</v>
      </c>
      <c r="L15" s="325">
        <v>59</v>
      </c>
      <c r="M15" s="323">
        <v>67</v>
      </c>
      <c r="N15" s="323">
        <v>1</v>
      </c>
      <c r="O15" s="323">
        <v>474</v>
      </c>
      <c r="P15" s="323">
        <v>58</v>
      </c>
    </row>
    <row r="16" spans="1:16" ht="18.75" customHeight="1">
      <c r="A16" s="88" t="s">
        <v>183</v>
      </c>
      <c r="B16" s="318">
        <v>3887</v>
      </c>
      <c r="C16" s="323">
        <v>152</v>
      </c>
      <c r="D16" s="324">
        <v>32</v>
      </c>
      <c r="E16" s="323">
        <v>10</v>
      </c>
      <c r="F16" s="331">
        <v>2004</v>
      </c>
      <c r="G16" s="326">
        <v>42</v>
      </c>
      <c r="H16" s="334">
        <v>2469</v>
      </c>
      <c r="I16" s="323">
        <v>121</v>
      </c>
      <c r="J16" s="324">
        <v>693</v>
      </c>
      <c r="K16" s="323">
        <v>136</v>
      </c>
      <c r="L16" s="325">
        <v>71</v>
      </c>
      <c r="M16" s="323">
        <v>76</v>
      </c>
      <c r="N16" s="323" t="s">
        <v>319</v>
      </c>
      <c r="O16" s="323">
        <v>608</v>
      </c>
      <c r="P16" s="323">
        <v>65</v>
      </c>
    </row>
    <row r="17" spans="1:16" ht="18.75" customHeight="1">
      <c r="A17" s="90" t="s">
        <v>40</v>
      </c>
      <c r="B17" s="319">
        <f aca="true" t="shared" si="0" ref="B17:P17">SUM(B5:B16)</f>
        <v>41328</v>
      </c>
      <c r="C17" s="327">
        <f t="shared" si="0"/>
        <v>1693</v>
      </c>
      <c r="D17" s="328">
        <f t="shared" si="0"/>
        <v>255</v>
      </c>
      <c r="E17" s="327">
        <f t="shared" si="0"/>
        <v>96</v>
      </c>
      <c r="F17" s="332">
        <f t="shared" si="0"/>
        <v>21200</v>
      </c>
      <c r="G17" s="327">
        <f t="shared" si="0"/>
        <v>594</v>
      </c>
      <c r="H17" s="335">
        <f t="shared" si="0"/>
        <v>27937</v>
      </c>
      <c r="I17" s="327">
        <f t="shared" si="0"/>
        <v>1091</v>
      </c>
      <c r="J17" s="328">
        <f t="shared" si="0"/>
        <v>7366</v>
      </c>
      <c r="K17" s="327">
        <f t="shared" si="0"/>
        <v>1535</v>
      </c>
      <c r="L17" s="329">
        <f t="shared" si="0"/>
        <v>892</v>
      </c>
      <c r="M17" s="327">
        <f t="shared" si="0"/>
        <v>916</v>
      </c>
      <c r="N17" s="327">
        <f t="shared" si="0"/>
        <v>4</v>
      </c>
      <c r="O17" s="327">
        <f t="shared" si="0"/>
        <v>6430</v>
      </c>
      <c r="P17" s="327">
        <f t="shared" si="0"/>
        <v>817</v>
      </c>
    </row>
    <row r="18" spans="1:12" s="2" customFormat="1" ht="18.75" customHeight="1">
      <c r="A18" s="11" t="s">
        <v>331</v>
      </c>
      <c r="B18" s="11"/>
      <c r="C18" s="11"/>
      <c r="D18" s="11"/>
      <c r="E18" s="11"/>
      <c r="F18" s="11"/>
      <c r="G18" s="91"/>
      <c r="H18" s="91"/>
      <c r="I18" s="91"/>
      <c r="J18" s="11"/>
      <c r="K18" s="11"/>
      <c r="L18" s="11"/>
    </row>
  </sheetData>
  <sheetProtection/>
  <mergeCells count="5">
    <mergeCell ref="C3:P3"/>
    <mergeCell ref="A1:P1"/>
    <mergeCell ref="A2:P2"/>
    <mergeCell ref="A3:A4"/>
    <mergeCell ref="B3:B4"/>
  </mergeCells>
  <printOptions horizontalCentered="1" verticalCentered="1"/>
  <pageMargins left="1.1811023622047245" right="1.1811023622047245" top="0.7874015748031497" bottom="0.7874015748031497" header="0.5118110236220472" footer="0.5118110236220472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1"/>
  </sheetPr>
  <dimension ref="A1:L21"/>
  <sheetViews>
    <sheetView showGridLines="0" view="pageBreakPreview" zoomScaleSheetLayoutView="100" zoomScalePageLayoutView="140" workbookViewId="0" topLeftCell="A13">
      <selection activeCell="K17" sqref="K17"/>
    </sheetView>
  </sheetViews>
  <sheetFormatPr defaultColWidth="9.140625" defaultRowHeight="21.75"/>
  <cols>
    <col min="1" max="2" width="10.7109375" style="150" customWidth="1"/>
    <col min="3" max="3" width="19.421875" style="150" bestFit="1" customWidth="1"/>
    <col min="4" max="12" width="9.7109375" style="150" customWidth="1"/>
  </cols>
  <sheetData>
    <row r="1" spans="1:12" ht="26.25">
      <c r="A1" s="459" t="s">
        <v>560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ht="31.5" customHeight="1">
      <c r="A2" s="471" t="s">
        <v>184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s="55" customFormat="1" ht="23.25">
      <c r="A3" s="461" t="s">
        <v>170</v>
      </c>
      <c r="B3" s="92"/>
      <c r="C3" s="92"/>
      <c r="D3" s="465" t="s">
        <v>185</v>
      </c>
      <c r="E3" s="466"/>
      <c r="F3" s="466"/>
      <c r="G3" s="466"/>
      <c r="H3" s="466"/>
      <c r="I3" s="467"/>
      <c r="J3" s="465" t="s">
        <v>186</v>
      </c>
      <c r="K3" s="466"/>
      <c r="L3" s="467"/>
    </row>
    <row r="4" spans="1:12" ht="21.75">
      <c r="A4" s="472"/>
      <c r="B4" s="181" t="s">
        <v>187</v>
      </c>
      <c r="C4" s="183" t="s">
        <v>200</v>
      </c>
      <c r="D4" s="468"/>
      <c r="E4" s="469"/>
      <c r="F4" s="469"/>
      <c r="G4" s="469"/>
      <c r="H4" s="469"/>
      <c r="I4" s="470"/>
      <c r="J4" s="468"/>
      <c r="K4" s="469"/>
      <c r="L4" s="470"/>
    </row>
    <row r="5" spans="1:12" ht="21.75">
      <c r="A5" s="472"/>
      <c r="B5" s="181" t="s">
        <v>188</v>
      </c>
      <c r="C5" s="181" t="s">
        <v>246</v>
      </c>
      <c r="D5" s="456" t="s">
        <v>558</v>
      </c>
      <c r="E5" s="457"/>
      <c r="F5" s="456" t="s">
        <v>189</v>
      </c>
      <c r="G5" s="457"/>
      <c r="H5" s="456" t="s">
        <v>190</v>
      </c>
      <c r="I5" s="458"/>
      <c r="J5" s="465" t="s">
        <v>191</v>
      </c>
      <c r="K5" s="465" t="s">
        <v>192</v>
      </c>
      <c r="L5" s="461" t="s">
        <v>193</v>
      </c>
    </row>
    <row r="6" spans="1:12" ht="23.25">
      <c r="A6" s="473"/>
      <c r="B6" s="182"/>
      <c r="C6" s="184"/>
      <c r="D6" s="158" t="s">
        <v>194</v>
      </c>
      <c r="E6" s="157" t="s">
        <v>195</v>
      </c>
      <c r="F6" s="158" t="s">
        <v>194</v>
      </c>
      <c r="G6" s="157" t="s">
        <v>195</v>
      </c>
      <c r="H6" s="158" t="s">
        <v>194</v>
      </c>
      <c r="I6" s="180" t="s">
        <v>195</v>
      </c>
      <c r="J6" s="468"/>
      <c r="K6" s="468"/>
      <c r="L6" s="462"/>
    </row>
    <row r="7" spans="1:12" ht="21.75">
      <c r="A7" s="177" t="s">
        <v>172</v>
      </c>
      <c r="B7" s="320">
        <v>3488</v>
      </c>
      <c r="C7" s="337">
        <v>26023973</v>
      </c>
      <c r="D7" s="336">
        <v>34</v>
      </c>
      <c r="E7" s="337">
        <v>7</v>
      </c>
      <c r="F7" s="336">
        <v>67</v>
      </c>
      <c r="G7" s="337">
        <v>25</v>
      </c>
      <c r="H7" s="320">
        <v>1000</v>
      </c>
      <c r="I7" s="321">
        <v>405</v>
      </c>
      <c r="J7" s="321">
        <v>3032</v>
      </c>
      <c r="K7" s="344">
        <v>16</v>
      </c>
      <c r="L7" s="342">
        <v>120</v>
      </c>
    </row>
    <row r="8" spans="1:12" ht="21.75">
      <c r="A8" s="88" t="s">
        <v>173</v>
      </c>
      <c r="B8" s="323">
        <v>3685</v>
      </c>
      <c r="C8" s="339">
        <v>36744720</v>
      </c>
      <c r="D8" s="338">
        <v>50</v>
      </c>
      <c r="E8" s="339">
        <v>9</v>
      </c>
      <c r="F8" s="338">
        <v>85</v>
      </c>
      <c r="G8" s="339">
        <v>30</v>
      </c>
      <c r="H8" s="323">
        <v>1073</v>
      </c>
      <c r="I8" s="324">
        <v>452</v>
      </c>
      <c r="J8" s="324">
        <v>3068</v>
      </c>
      <c r="K8" s="345">
        <v>17</v>
      </c>
      <c r="L8" s="343">
        <v>127</v>
      </c>
    </row>
    <row r="9" spans="1:12" ht="21.75">
      <c r="A9" s="88" t="s">
        <v>174</v>
      </c>
      <c r="B9" s="323">
        <v>3672</v>
      </c>
      <c r="C9" s="339">
        <v>26698493</v>
      </c>
      <c r="D9" s="338">
        <v>32</v>
      </c>
      <c r="E9" s="339">
        <v>10</v>
      </c>
      <c r="F9" s="338">
        <v>86</v>
      </c>
      <c r="G9" s="339">
        <v>27</v>
      </c>
      <c r="H9" s="323">
        <v>1141</v>
      </c>
      <c r="I9" s="324">
        <v>451</v>
      </c>
      <c r="J9" s="324">
        <v>3063</v>
      </c>
      <c r="K9" s="345">
        <v>13</v>
      </c>
      <c r="L9" s="343">
        <v>95</v>
      </c>
    </row>
    <row r="10" spans="1:12" ht="21.75">
      <c r="A10" s="88" t="s">
        <v>175</v>
      </c>
      <c r="B10" s="323">
        <v>3328</v>
      </c>
      <c r="C10" s="339">
        <v>30107636</v>
      </c>
      <c r="D10" s="338">
        <v>43</v>
      </c>
      <c r="E10" s="339">
        <v>8</v>
      </c>
      <c r="F10" s="338">
        <v>87</v>
      </c>
      <c r="G10" s="339">
        <v>29</v>
      </c>
      <c r="H10" s="323">
        <v>892</v>
      </c>
      <c r="I10" s="324">
        <v>393</v>
      </c>
      <c r="J10" s="324">
        <v>2906</v>
      </c>
      <c r="K10" s="345">
        <v>18</v>
      </c>
      <c r="L10" s="343">
        <v>94</v>
      </c>
    </row>
    <row r="11" spans="1:12" ht="21.75">
      <c r="A11" s="88" t="s">
        <v>176</v>
      </c>
      <c r="B11" s="323">
        <v>3306</v>
      </c>
      <c r="C11" s="339">
        <v>27523046</v>
      </c>
      <c r="D11" s="338">
        <v>39</v>
      </c>
      <c r="E11" s="339">
        <v>9</v>
      </c>
      <c r="F11" s="338">
        <v>75</v>
      </c>
      <c r="G11" s="339">
        <v>19</v>
      </c>
      <c r="H11" s="323">
        <v>917</v>
      </c>
      <c r="I11" s="324">
        <v>404</v>
      </c>
      <c r="J11" s="324">
        <v>2985</v>
      </c>
      <c r="K11" s="345">
        <v>8</v>
      </c>
      <c r="L11" s="343">
        <v>89</v>
      </c>
    </row>
    <row r="12" spans="1:12" ht="21.75">
      <c r="A12" s="88" t="s">
        <v>177</v>
      </c>
      <c r="B12" s="323">
        <v>3348</v>
      </c>
      <c r="C12" s="339">
        <v>24595242</v>
      </c>
      <c r="D12" s="338">
        <v>36</v>
      </c>
      <c r="E12" s="339">
        <v>8</v>
      </c>
      <c r="F12" s="338">
        <v>85</v>
      </c>
      <c r="G12" s="339">
        <v>23</v>
      </c>
      <c r="H12" s="323">
        <v>935</v>
      </c>
      <c r="I12" s="324">
        <v>475</v>
      </c>
      <c r="J12" s="324">
        <v>3001</v>
      </c>
      <c r="K12" s="345">
        <v>16</v>
      </c>
      <c r="L12" s="343">
        <v>85</v>
      </c>
    </row>
    <row r="13" spans="1:12" ht="21.75">
      <c r="A13" s="88" t="s">
        <v>178</v>
      </c>
      <c r="B13" s="323">
        <v>3379</v>
      </c>
      <c r="C13" s="339">
        <v>25421792</v>
      </c>
      <c r="D13" s="338">
        <v>34</v>
      </c>
      <c r="E13" s="339">
        <v>3</v>
      </c>
      <c r="F13" s="338">
        <v>92</v>
      </c>
      <c r="G13" s="339">
        <v>35</v>
      </c>
      <c r="H13" s="323">
        <v>952</v>
      </c>
      <c r="I13" s="324">
        <v>460</v>
      </c>
      <c r="J13" s="324">
        <v>2975</v>
      </c>
      <c r="K13" s="345">
        <v>13</v>
      </c>
      <c r="L13" s="343">
        <v>106</v>
      </c>
    </row>
    <row r="14" spans="1:12" ht="21.75">
      <c r="A14" s="88" t="s">
        <v>179</v>
      </c>
      <c r="B14" s="323">
        <v>3373</v>
      </c>
      <c r="C14" s="339">
        <v>30435172</v>
      </c>
      <c r="D14" s="338">
        <v>36</v>
      </c>
      <c r="E14" s="339">
        <v>6</v>
      </c>
      <c r="F14" s="338">
        <v>79</v>
      </c>
      <c r="G14" s="339">
        <v>24</v>
      </c>
      <c r="H14" s="323">
        <v>967</v>
      </c>
      <c r="I14" s="324">
        <v>501</v>
      </c>
      <c r="J14" s="324">
        <v>2873</v>
      </c>
      <c r="K14" s="345">
        <v>21</v>
      </c>
      <c r="L14" s="343">
        <v>123</v>
      </c>
    </row>
    <row r="15" spans="1:12" ht="21.75">
      <c r="A15" s="88" t="s">
        <v>180</v>
      </c>
      <c r="B15" s="323">
        <v>3212</v>
      </c>
      <c r="C15" s="339">
        <v>37447650</v>
      </c>
      <c r="D15" s="338">
        <v>41</v>
      </c>
      <c r="E15" s="339">
        <v>7</v>
      </c>
      <c r="F15" s="338">
        <v>67</v>
      </c>
      <c r="G15" s="339">
        <v>25</v>
      </c>
      <c r="H15" s="323">
        <v>978</v>
      </c>
      <c r="I15" s="324">
        <v>458</v>
      </c>
      <c r="J15" s="324">
        <v>2892</v>
      </c>
      <c r="K15" s="345">
        <v>18</v>
      </c>
      <c r="L15" s="343">
        <v>98</v>
      </c>
    </row>
    <row r="16" spans="1:12" ht="21.75">
      <c r="A16" s="88" t="s">
        <v>181</v>
      </c>
      <c r="B16" s="323">
        <v>3224</v>
      </c>
      <c r="C16" s="339">
        <v>24974278</v>
      </c>
      <c r="D16" s="338">
        <v>51</v>
      </c>
      <c r="E16" s="339">
        <v>16</v>
      </c>
      <c r="F16" s="338">
        <v>73</v>
      </c>
      <c r="G16" s="339">
        <v>22</v>
      </c>
      <c r="H16" s="323">
        <v>998</v>
      </c>
      <c r="I16" s="324">
        <v>488</v>
      </c>
      <c r="J16" s="324">
        <v>2670</v>
      </c>
      <c r="K16" s="345">
        <v>18</v>
      </c>
      <c r="L16" s="343">
        <v>102</v>
      </c>
    </row>
    <row r="17" spans="1:12" ht="21.75">
      <c r="A17" s="88" t="s">
        <v>182</v>
      </c>
      <c r="B17" s="323">
        <v>3426</v>
      </c>
      <c r="C17" s="339">
        <v>31662219</v>
      </c>
      <c r="D17" s="338">
        <v>48</v>
      </c>
      <c r="E17" s="339">
        <v>12</v>
      </c>
      <c r="F17" s="338">
        <v>73</v>
      </c>
      <c r="G17" s="339">
        <v>21</v>
      </c>
      <c r="H17" s="323">
        <v>1055</v>
      </c>
      <c r="I17" s="324">
        <v>536</v>
      </c>
      <c r="J17" s="324">
        <v>2868</v>
      </c>
      <c r="K17" s="345">
        <v>29</v>
      </c>
      <c r="L17" s="343">
        <v>111</v>
      </c>
    </row>
    <row r="18" spans="1:12" ht="21.75">
      <c r="A18" s="88" t="s">
        <v>183</v>
      </c>
      <c r="B18" s="323">
        <v>3887</v>
      </c>
      <c r="C18" s="339">
        <v>28177576</v>
      </c>
      <c r="D18" s="338">
        <v>48</v>
      </c>
      <c r="E18" s="339">
        <v>11</v>
      </c>
      <c r="F18" s="338">
        <v>103</v>
      </c>
      <c r="G18" s="339">
        <v>50</v>
      </c>
      <c r="H18" s="323">
        <v>1112</v>
      </c>
      <c r="I18" s="324">
        <v>509</v>
      </c>
      <c r="J18" s="324">
        <v>3099</v>
      </c>
      <c r="K18" s="345">
        <v>24</v>
      </c>
      <c r="L18" s="343">
        <v>118</v>
      </c>
    </row>
    <row r="19" spans="1:12" ht="21.75">
      <c r="A19" s="93" t="s">
        <v>40</v>
      </c>
      <c r="B19" s="327">
        <f aca="true" t="shared" si="0" ref="B19:L19">SUM(B7:B18)</f>
        <v>41328</v>
      </c>
      <c r="C19" s="341">
        <f>SUM(C7:C18)</f>
        <v>349811797</v>
      </c>
      <c r="D19" s="340">
        <f t="shared" si="0"/>
        <v>492</v>
      </c>
      <c r="E19" s="341">
        <f t="shared" si="0"/>
        <v>106</v>
      </c>
      <c r="F19" s="340">
        <f t="shared" si="0"/>
        <v>972</v>
      </c>
      <c r="G19" s="341">
        <f t="shared" si="0"/>
        <v>330</v>
      </c>
      <c r="H19" s="327">
        <f t="shared" si="0"/>
        <v>12020</v>
      </c>
      <c r="I19" s="328">
        <f t="shared" si="0"/>
        <v>5532</v>
      </c>
      <c r="J19" s="328">
        <f t="shared" si="0"/>
        <v>35432</v>
      </c>
      <c r="K19" s="340">
        <f t="shared" si="0"/>
        <v>211</v>
      </c>
      <c r="L19" s="327">
        <f t="shared" si="0"/>
        <v>1268</v>
      </c>
    </row>
    <row r="20" spans="1:12" ht="21" customHeight="1">
      <c r="A20" s="199" t="s">
        <v>331</v>
      </c>
      <c r="B20" s="199"/>
      <c r="C20" s="199"/>
      <c r="D20" s="199"/>
      <c r="E20" s="167"/>
      <c r="F20" s="167"/>
      <c r="G20" s="178"/>
      <c r="H20" s="178"/>
      <c r="I20" s="178"/>
      <c r="J20" s="167"/>
      <c r="K20" s="167"/>
      <c r="L20" s="167"/>
    </row>
    <row r="21" ht="21.75">
      <c r="D21" s="179"/>
    </row>
  </sheetData>
  <sheetProtection/>
  <mergeCells count="11">
    <mergeCell ref="A1:L1"/>
    <mergeCell ref="A2:L2"/>
    <mergeCell ref="J5:J6"/>
    <mergeCell ref="J3:L4"/>
    <mergeCell ref="A3:A6"/>
    <mergeCell ref="D3:I4"/>
    <mergeCell ref="L5:L6"/>
    <mergeCell ref="K5:K6"/>
    <mergeCell ref="D5:E5"/>
    <mergeCell ref="F5:G5"/>
    <mergeCell ref="H5:I5"/>
  </mergeCells>
  <printOptions horizontalCentered="1" verticalCentered="1"/>
  <pageMargins left="1.2" right="1.2" top="0.8" bottom="0.8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</sheetPr>
  <dimension ref="A1:K56"/>
  <sheetViews>
    <sheetView showGridLines="0" view="pageBreakPreview" zoomScaleSheetLayoutView="100" zoomScalePageLayoutView="140" workbookViewId="0" topLeftCell="A1">
      <selection activeCell="D35" sqref="D35"/>
    </sheetView>
  </sheetViews>
  <sheetFormatPr defaultColWidth="9.140625" defaultRowHeight="30" customHeight="1"/>
  <cols>
    <col min="1" max="1" width="4.7109375" style="167" customWidth="1"/>
    <col min="2" max="2" width="8.7109375" style="167" customWidth="1"/>
    <col min="3" max="3" width="23.421875" style="167" customWidth="1"/>
    <col min="4" max="4" width="40.8515625" style="167" customWidth="1"/>
    <col min="5" max="5" width="15.28125" style="189" customWidth="1"/>
    <col min="6" max="11" width="15.28125" style="167" customWidth="1"/>
    <col min="12" max="16384" width="9.140625" style="167" customWidth="1"/>
  </cols>
  <sheetData>
    <row r="1" spans="2:11" s="194" customFormat="1" ht="39.75" customHeight="1">
      <c r="B1" s="476" t="s">
        <v>561</v>
      </c>
      <c r="C1" s="476"/>
      <c r="D1" s="476"/>
      <c r="E1" s="476"/>
      <c r="F1" s="476"/>
      <c r="G1" s="476"/>
      <c r="H1" s="476"/>
      <c r="I1" s="476"/>
      <c r="J1" s="476"/>
      <c r="K1" s="476"/>
    </row>
    <row r="2" spans="2:11" s="123" customFormat="1" ht="30" customHeight="1">
      <c r="B2" s="474" t="s">
        <v>121</v>
      </c>
      <c r="C2" s="474" t="s">
        <v>341</v>
      </c>
      <c r="D2" s="474" t="s">
        <v>269</v>
      </c>
      <c r="E2" s="477" t="s">
        <v>375</v>
      </c>
      <c r="F2" s="475" t="s">
        <v>374</v>
      </c>
      <c r="G2" s="408"/>
      <c r="H2" s="408"/>
      <c r="I2" s="408"/>
      <c r="J2" s="408"/>
      <c r="K2" s="480"/>
    </row>
    <row r="3" spans="1:11" s="190" customFormat="1" ht="30" customHeight="1">
      <c r="A3" s="76"/>
      <c r="B3" s="472"/>
      <c r="C3" s="472"/>
      <c r="D3" s="472"/>
      <c r="E3" s="478"/>
      <c r="F3" s="475" t="s">
        <v>339</v>
      </c>
      <c r="G3" s="408"/>
      <c r="H3" s="475" t="s">
        <v>340</v>
      </c>
      <c r="I3" s="408"/>
      <c r="J3" s="475" t="s">
        <v>338</v>
      </c>
      <c r="K3" s="480"/>
    </row>
    <row r="4" spans="1:11" s="278" customFormat="1" ht="24.75" customHeight="1">
      <c r="A4" s="251"/>
      <c r="B4" s="473"/>
      <c r="C4" s="473"/>
      <c r="D4" s="473"/>
      <c r="E4" s="479"/>
      <c r="F4" s="180" t="s">
        <v>371</v>
      </c>
      <c r="G4" s="180" t="s">
        <v>372</v>
      </c>
      <c r="H4" s="180" t="s">
        <v>371</v>
      </c>
      <c r="I4" s="180" t="s">
        <v>372</v>
      </c>
      <c r="J4" s="180" t="s">
        <v>371</v>
      </c>
      <c r="K4" s="180" t="s">
        <v>372</v>
      </c>
    </row>
    <row r="5" spans="1:11" s="188" customFormat="1" ht="19.5" customHeight="1">
      <c r="A5" s="79"/>
      <c r="B5" s="105">
        <v>1</v>
      </c>
      <c r="C5" s="140" t="s">
        <v>342</v>
      </c>
      <c r="D5" s="191" t="s">
        <v>366</v>
      </c>
      <c r="E5" s="346">
        <v>8.5</v>
      </c>
      <c r="F5" s="138">
        <v>26.22</v>
      </c>
      <c r="G5" s="138">
        <v>27.94</v>
      </c>
      <c r="H5" s="138">
        <v>34.96</v>
      </c>
      <c r="I5" s="138">
        <v>28.85</v>
      </c>
      <c r="J5" s="138">
        <v>19.91</v>
      </c>
      <c r="K5" s="192">
        <v>33.12</v>
      </c>
    </row>
    <row r="6" spans="1:11" s="188" customFormat="1" ht="19.5" customHeight="1">
      <c r="A6" s="79"/>
      <c r="B6" s="105">
        <v>2</v>
      </c>
      <c r="C6" s="106" t="s">
        <v>270</v>
      </c>
      <c r="D6" s="106" t="s">
        <v>271</v>
      </c>
      <c r="E6" s="347">
        <v>6.2</v>
      </c>
      <c r="F6" s="138">
        <v>27.98</v>
      </c>
      <c r="G6" s="138">
        <v>37.77</v>
      </c>
      <c r="H6" s="138">
        <v>35.84</v>
      </c>
      <c r="I6" s="138">
        <v>35.56</v>
      </c>
      <c r="J6" s="138" t="s">
        <v>345</v>
      </c>
      <c r="K6" s="192" t="s">
        <v>345</v>
      </c>
    </row>
    <row r="7" spans="1:11" s="188" customFormat="1" ht="19.5" customHeight="1">
      <c r="A7" s="79"/>
      <c r="B7" s="105">
        <v>3</v>
      </c>
      <c r="C7" s="106" t="s">
        <v>272</v>
      </c>
      <c r="D7" s="106" t="s">
        <v>343</v>
      </c>
      <c r="E7" s="347">
        <v>14.15</v>
      </c>
      <c r="F7" s="138">
        <v>29.44</v>
      </c>
      <c r="G7" s="138">
        <v>24.1</v>
      </c>
      <c r="H7" s="138">
        <v>25.24</v>
      </c>
      <c r="I7" s="138">
        <v>23.64</v>
      </c>
      <c r="J7" s="138">
        <v>30.68</v>
      </c>
      <c r="K7" s="192">
        <v>34.28</v>
      </c>
    </row>
    <row r="8" spans="1:11" s="188" customFormat="1" ht="19.5" customHeight="1">
      <c r="A8" s="79"/>
      <c r="B8" s="105">
        <v>4</v>
      </c>
      <c r="C8" s="106" t="s">
        <v>273</v>
      </c>
      <c r="D8" s="106" t="s">
        <v>274</v>
      </c>
      <c r="E8" s="347">
        <v>2.9</v>
      </c>
      <c r="F8" s="138">
        <v>14.11</v>
      </c>
      <c r="G8" s="138">
        <v>18.62</v>
      </c>
      <c r="H8" s="138">
        <v>12.39</v>
      </c>
      <c r="I8" s="138">
        <v>16.99</v>
      </c>
      <c r="J8" s="138">
        <v>14.42</v>
      </c>
      <c r="K8" s="192">
        <v>15.24</v>
      </c>
    </row>
    <row r="9" spans="1:11" s="188" customFormat="1" ht="19.5" customHeight="1">
      <c r="A9" s="79"/>
      <c r="B9" s="105">
        <v>5</v>
      </c>
      <c r="C9" s="106" t="s">
        <v>275</v>
      </c>
      <c r="D9" s="106" t="s">
        <v>276</v>
      </c>
      <c r="E9" s="347">
        <v>4.4</v>
      </c>
      <c r="F9" s="138">
        <v>16.89</v>
      </c>
      <c r="G9" s="138">
        <v>15.07</v>
      </c>
      <c r="H9" s="138">
        <v>17.31</v>
      </c>
      <c r="I9" s="138">
        <v>15.83</v>
      </c>
      <c r="J9" s="138" t="s">
        <v>345</v>
      </c>
      <c r="K9" s="192" t="s">
        <v>345</v>
      </c>
    </row>
    <row r="10" spans="1:11" s="188" customFormat="1" ht="19.5" customHeight="1">
      <c r="A10" s="79"/>
      <c r="B10" s="105">
        <v>6</v>
      </c>
      <c r="C10" s="106" t="s">
        <v>277</v>
      </c>
      <c r="D10" s="106" t="s">
        <v>278</v>
      </c>
      <c r="E10" s="347">
        <v>5.3</v>
      </c>
      <c r="F10" s="138">
        <v>20.93</v>
      </c>
      <c r="G10" s="138">
        <v>20.66</v>
      </c>
      <c r="H10" s="138">
        <v>25.52</v>
      </c>
      <c r="I10" s="138">
        <v>26.49</v>
      </c>
      <c r="J10" s="138">
        <v>28.71</v>
      </c>
      <c r="K10" s="192">
        <v>28.4</v>
      </c>
    </row>
    <row r="11" spans="1:11" s="188" customFormat="1" ht="19.5" customHeight="1">
      <c r="A11" s="79"/>
      <c r="B11" s="105">
        <v>7</v>
      </c>
      <c r="C11" s="106" t="s">
        <v>279</v>
      </c>
      <c r="D11" s="106" t="s">
        <v>280</v>
      </c>
      <c r="E11" s="347">
        <v>10.4</v>
      </c>
      <c r="F11" s="138">
        <v>20.62</v>
      </c>
      <c r="G11" s="138">
        <v>34.13</v>
      </c>
      <c r="H11" s="138">
        <v>28.87</v>
      </c>
      <c r="I11" s="138">
        <v>35.43</v>
      </c>
      <c r="J11" s="138">
        <v>40.85</v>
      </c>
      <c r="K11" s="192">
        <v>40.81</v>
      </c>
    </row>
    <row r="12" spans="1:11" s="188" customFormat="1" ht="19.5" customHeight="1">
      <c r="A12" s="79"/>
      <c r="B12" s="105">
        <v>8</v>
      </c>
      <c r="C12" s="106" t="s">
        <v>281</v>
      </c>
      <c r="D12" s="106" t="s">
        <v>282</v>
      </c>
      <c r="E12" s="347">
        <v>4.2</v>
      </c>
      <c r="F12" s="138">
        <v>6.49</v>
      </c>
      <c r="G12" s="138">
        <v>14.61</v>
      </c>
      <c r="H12" s="138">
        <v>15.59</v>
      </c>
      <c r="I12" s="138">
        <v>17.6</v>
      </c>
      <c r="J12" s="138">
        <v>16.32</v>
      </c>
      <c r="K12" s="192">
        <v>20.53</v>
      </c>
    </row>
    <row r="13" spans="1:11" s="188" customFormat="1" ht="19.5" customHeight="1">
      <c r="A13" s="79"/>
      <c r="B13" s="105">
        <v>9</v>
      </c>
      <c r="C13" s="106" t="s">
        <v>344</v>
      </c>
      <c r="D13" s="106" t="s">
        <v>665</v>
      </c>
      <c r="E13" s="347">
        <v>8.8</v>
      </c>
      <c r="F13" s="138">
        <v>29.52</v>
      </c>
      <c r="G13" s="138">
        <v>25.2</v>
      </c>
      <c r="H13" s="138">
        <v>32.51</v>
      </c>
      <c r="I13" s="138">
        <v>32.1</v>
      </c>
      <c r="J13" s="138" t="s">
        <v>345</v>
      </c>
      <c r="K13" s="192" t="s">
        <v>345</v>
      </c>
    </row>
    <row r="14" spans="1:11" s="188" customFormat="1" ht="19.5" customHeight="1">
      <c r="A14" s="79"/>
      <c r="B14" s="105">
        <v>10</v>
      </c>
      <c r="C14" s="106" t="s">
        <v>283</v>
      </c>
      <c r="D14" s="106" t="s">
        <v>346</v>
      </c>
      <c r="E14" s="347">
        <v>12.55</v>
      </c>
      <c r="F14" s="138">
        <v>37.11</v>
      </c>
      <c r="G14" s="138">
        <v>65.76</v>
      </c>
      <c r="H14" s="138">
        <v>64.45</v>
      </c>
      <c r="I14" s="138">
        <v>50.38</v>
      </c>
      <c r="J14" s="138">
        <v>50.71</v>
      </c>
      <c r="K14" s="192">
        <v>63.99</v>
      </c>
    </row>
    <row r="15" spans="1:11" s="188" customFormat="1" ht="19.5" customHeight="1">
      <c r="A15" s="79"/>
      <c r="B15" s="105">
        <v>11</v>
      </c>
      <c r="C15" s="106" t="s">
        <v>347</v>
      </c>
      <c r="D15" s="106" t="s">
        <v>367</v>
      </c>
      <c r="E15" s="347">
        <v>5.88</v>
      </c>
      <c r="F15" s="138">
        <v>38.47</v>
      </c>
      <c r="G15" s="138">
        <v>31.82</v>
      </c>
      <c r="H15" s="138">
        <v>46.13</v>
      </c>
      <c r="I15" s="138">
        <v>45.23</v>
      </c>
      <c r="J15" s="138">
        <v>32.03</v>
      </c>
      <c r="K15" s="192">
        <v>29.85</v>
      </c>
    </row>
    <row r="16" spans="1:11" s="188" customFormat="1" ht="19.5" customHeight="1">
      <c r="A16" s="79"/>
      <c r="B16" s="105">
        <v>12</v>
      </c>
      <c r="C16" s="106" t="s">
        <v>284</v>
      </c>
      <c r="D16" s="106" t="s">
        <v>666</v>
      </c>
      <c r="E16" s="347">
        <v>7.6</v>
      </c>
      <c r="F16" s="138">
        <v>20.36</v>
      </c>
      <c r="G16" s="138">
        <v>16.4</v>
      </c>
      <c r="H16" s="138">
        <v>22.33</v>
      </c>
      <c r="I16" s="138">
        <v>18.39</v>
      </c>
      <c r="J16" s="138">
        <v>24.24</v>
      </c>
      <c r="K16" s="192">
        <v>16.66</v>
      </c>
    </row>
    <row r="17" spans="1:11" s="188" customFormat="1" ht="19.5" customHeight="1">
      <c r="A17" s="79"/>
      <c r="B17" s="105">
        <v>13</v>
      </c>
      <c r="C17" s="106" t="s">
        <v>348</v>
      </c>
      <c r="D17" s="106" t="s">
        <v>349</v>
      </c>
      <c r="E17" s="347">
        <v>3.8</v>
      </c>
      <c r="F17" s="138">
        <v>16.6</v>
      </c>
      <c r="G17" s="138">
        <v>20.19</v>
      </c>
      <c r="H17" s="138">
        <v>15.13</v>
      </c>
      <c r="I17" s="138">
        <v>19.52</v>
      </c>
      <c r="J17" s="138" t="s">
        <v>345</v>
      </c>
      <c r="K17" s="192" t="s">
        <v>345</v>
      </c>
    </row>
    <row r="18" spans="1:11" s="188" customFormat="1" ht="19.5" customHeight="1">
      <c r="A18" s="79"/>
      <c r="B18" s="105">
        <v>14</v>
      </c>
      <c r="C18" s="106" t="s">
        <v>135</v>
      </c>
      <c r="D18" s="106" t="s">
        <v>285</v>
      </c>
      <c r="E18" s="347">
        <v>3.6</v>
      </c>
      <c r="F18" s="138">
        <v>11.39</v>
      </c>
      <c r="G18" s="138">
        <v>12.2</v>
      </c>
      <c r="H18" s="138">
        <v>11.28</v>
      </c>
      <c r="I18" s="138">
        <v>10.7</v>
      </c>
      <c r="J18" s="138">
        <v>11.7</v>
      </c>
      <c r="K18" s="192">
        <v>15.35</v>
      </c>
    </row>
    <row r="19" spans="1:11" s="188" customFormat="1" ht="19.5" customHeight="1">
      <c r="A19" s="79"/>
      <c r="B19" s="105">
        <v>15</v>
      </c>
      <c r="C19" s="106" t="s">
        <v>441</v>
      </c>
      <c r="D19" s="106" t="s">
        <v>447</v>
      </c>
      <c r="E19" s="347">
        <v>8.65</v>
      </c>
      <c r="F19" s="138">
        <v>22.29</v>
      </c>
      <c r="G19" s="138">
        <v>46.58</v>
      </c>
      <c r="H19" s="138">
        <v>37.5</v>
      </c>
      <c r="I19" s="138">
        <v>38.67</v>
      </c>
      <c r="J19" s="138">
        <v>50.14</v>
      </c>
      <c r="K19" s="192">
        <v>42.62</v>
      </c>
    </row>
    <row r="20" spans="1:11" s="188" customFormat="1" ht="19.5" customHeight="1">
      <c r="A20" s="79"/>
      <c r="B20" s="105">
        <v>16</v>
      </c>
      <c r="C20" s="106" t="s">
        <v>435</v>
      </c>
      <c r="D20" s="106" t="s">
        <v>350</v>
      </c>
      <c r="E20" s="347">
        <v>3.3</v>
      </c>
      <c r="F20" s="138">
        <v>12.99</v>
      </c>
      <c r="G20" s="138">
        <v>10.55</v>
      </c>
      <c r="H20" s="138">
        <v>12.33</v>
      </c>
      <c r="I20" s="138">
        <v>8.96</v>
      </c>
      <c r="J20" s="138">
        <v>15.98</v>
      </c>
      <c r="K20" s="192">
        <v>13.09</v>
      </c>
    </row>
    <row r="21" spans="1:11" s="188" customFormat="1" ht="19.5" customHeight="1">
      <c r="A21" s="79"/>
      <c r="B21" s="105">
        <v>17</v>
      </c>
      <c r="C21" s="106" t="s">
        <v>436</v>
      </c>
      <c r="D21" s="106" t="s">
        <v>286</v>
      </c>
      <c r="E21" s="347">
        <v>9.8</v>
      </c>
      <c r="F21" s="138">
        <v>52.64</v>
      </c>
      <c r="G21" s="138">
        <v>48.8</v>
      </c>
      <c r="H21" s="138">
        <v>62.53</v>
      </c>
      <c r="I21" s="138">
        <v>63.95</v>
      </c>
      <c r="J21" s="138">
        <v>58.03</v>
      </c>
      <c r="K21" s="192">
        <v>64.98</v>
      </c>
    </row>
    <row r="22" spans="1:11" s="188" customFormat="1" ht="19.5" customHeight="1">
      <c r="A22" s="79"/>
      <c r="B22" s="105">
        <v>18</v>
      </c>
      <c r="C22" s="106" t="s">
        <v>437</v>
      </c>
      <c r="D22" s="106" t="s">
        <v>287</v>
      </c>
      <c r="E22" s="347">
        <v>10.7</v>
      </c>
      <c r="F22" s="138">
        <v>47.99</v>
      </c>
      <c r="G22" s="138">
        <v>35.02</v>
      </c>
      <c r="H22" s="138">
        <v>52.14</v>
      </c>
      <c r="I22" s="138">
        <v>52.87</v>
      </c>
      <c r="J22" s="138">
        <v>48.83</v>
      </c>
      <c r="K22" s="192">
        <v>37.15</v>
      </c>
    </row>
    <row r="23" spans="1:11" s="188" customFormat="1" ht="19.5" customHeight="1">
      <c r="A23" s="79"/>
      <c r="B23" s="105">
        <v>19</v>
      </c>
      <c r="C23" s="106" t="s">
        <v>438</v>
      </c>
      <c r="D23" s="106" t="s">
        <v>351</v>
      </c>
      <c r="E23" s="347">
        <v>10.3</v>
      </c>
      <c r="F23" s="138">
        <v>17.79</v>
      </c>
      <c r="G23" s="138">
        <v>15.46</v>
      </c>
      <c r="H23" s="138">
        <v>23.88</v>
      </c>
      <c r="I23" s="138">
        <v>19.17</v>
      </c>
      <c r="J23" s="138">
        <v>20.48</v>
      </c>
      <c r="K23" s="192">
        <v>20.98</v>
      </c>
    </row>
    <row r="24" spans="1:11" s="188" customFormat="1" ht="19.5" customHeight="1">
      <c r="A24" s="79"/>
      <c r="B24" s="105">
        <v>20</v>
      </c>
      <c r="C24" s="106" t="s">
        <v>439</v>
      </c>
      <c r="D24" s="106" t="s">
        <v>288</v>
      </c>
      <c r="E24" s="347">
        <v>3.9</v>
      </c>
      <c r="F24" s="138">
        <v>18.2</v>
      </c>
      <c r="G24" s="138">
        <v>18.04</v>
      </c>
      <c r="H24" s="138">
        <v>21.79</v>
      </c>
      <c r="I24" s="138">
        <v>20.29</v>
      </c>
      <c r="J24" s="138">
        <v>17.79</v>
      </c>
      <c r="K24" s="192">
        <v>22.61</v>
      </c>
    </row>
    <row r="25" spans="1:11" s="188" customFormat="1" ht="19.5" customHeight="1">
      <c r="A25" s="79"/>
      <c r="B25" s="105">
        <v>21</v>
      </c>
      <c r="C25" s="106" t="s">
        <v>440</v>
      </c>
      <c r="D25" s="106" t="s">
        <v>352</v>
      </c>
      <c r="E25" s="347">
        <v>6</v>
      </c>
      <c r="F25" s="138">
        <v>12.81</v>
      </c>
      <c r="G25" s="138">
        <v>17.29</v>
      </c>
      <c r="H25" s="138">
        <v>19.22</v>
      </c>
      <c r="I25" s="138">
        <v>20.24</v>
      </c>
      <c r="J25" s="138">
        <v>13.22</v>
      </c>
      <c r="K25" s="192">
        <v>15.87</v>
      </c>
    </row>
    <row r="26" spans="1:11" s="188" customFormat="1" ht="19.5" customHeight="1">
      <c r="A26" s="79"/>
      <c r="B26" s="105">
        <v>22</v>
      </c>
      <c r="C26" s="106" t="s">
        <v>289</v>
      </c>
      <c r="D26" s="106" t="s">
        <v>290</v>
      </c>
      <c r="E26" s="347">
        <v>13.5</v>
      </c>
      <c r="F26" s="138">
        <v>18.68</v>
      </c>
      <c r="G26" s="138">
        <v>19.3</v>
      </c>
      <c r="H26" s="138">
        <v>22.43</v>
      </c>
      <c r="I26" s="138">
        <v>24.12</v>
      </c>
      <c r="J26" s="138">
        <v>17.19</v>
      </c>
      <c r="K26" s="192">
        <v>23.73</v>
      </c>
    </row>
    <row r="27" spans="1:11" s="188" customFormat="1" ht="19.5" customHeight="1">
      <c r="A27" s="79"/>
      <c r="B27" s="105">
        <v>23</v>
      </c>
      <c r="C27" s="106" t="s">
        <v>291</v>
      </c>
      <c r="D27" s="106" t="s">
        <v>448</v>
      </c>
      <c r="E27" s="347">
        <v>6.7</v>
      </c>
      <c r="F27" s="138">
        <v>20.35</v>
      </c>
      <c r="G27" s="138">
        <v>25.98</v>
      </c>
      <c r="H27" s="138">
        <v>32.63</v>
      </c>
      <c r="I27" s="138">
        <v>30.8</v>
      </c>
      <c r="J27" s="138">
        <v>24.32</v>
      </c>
      <c r="K27" s="192">
        <v>30.45</v>
      </c>
    </row>
    <row r="28" spans="1:11" s="188" customFormat="1" ht="19.5" customHeight="1">
      <c r="A28" s="79"/>
      <c r="B28" s="105">
        <v>24</v>
      </c>
      <c r="C28" s="106" t="s">
        <v>292</v>
      </c>
      <c r="D28" s="106" t="s">
        <v>679</v>
      </c>
      <c r="E28" s="347">
        <v>2.25</v>
      </c>
      <c r="F28" s="138">
        <v>19.58</v>
      </c>
      <c r="G28" s="138">
        <v>14.41</v>
      </c>
      <c r="H28" s="138">
        <v>27.41</v>
      </c>
      <c r="I28" s="138">
        <v>14.93</v>
      </c>
      <c r="J28" s="138">
        <v>27.64</v>
      </c>
      <c r="K28" s="192">
        <v>20.58</v>
      </c>
    </row>
    <row r="29" spans="1:11" ht="19.5" customHeight="1">
      <c r="A29" s="96"/>
      <c r="B29" s="169">
        <v>25</v>
      </c>
      <c r="C29" s="185" t="s">
        <v>293</v>
      </c>
      <c r="D29" s="185" t="s">
        <v>294</v>
      </c>
      <c r="E29" s="348">
        <v>8.5</v>
      </c>
      <c r="F29" s="186">
        <v>13.28</v>
      </c>
      <c r="G29" s="186">
        <v>17.04</v>
      </c>
      <c r="H29" s="186">
        <v>13.12</v>
      </c>
      <c r="I29" s="186">
        <v>20.06</v>
      </c>
      <c r="J29" s="186">
        <v>17.84</v>
      </c>
      <c r="K29" s="193">
        <v>25.55</v>
      </c>
    </row>
    <row r="30" spans="1:11" ht="19.5" customHeight="1">
      <c r="A30" s="204"/>
      <c r="B30" s="105">
        <v>26</v>
      </c>
      <c r="C30" s="106" t="s">
        <v>295</v>
      </c>
      <c r="D30" s="106" t="s">
        <v>368</v>
      </c>
      <c r="E30" s="349">
        <v>1.7</v>
      </c>
      <c r="F30" s="138" t="s">
        <v>353</v>
      </c>
      <c r="G30" s="138">
        <v>18.73</v>
      </c>
      <c r="H30" s="138" t="s">
        <v>353</v>
      </c>
      <c r="I30" s="138">
        <v>16.15</v>
      </c>
      <c r="J30" s="138" t="s">
        <v>353</v>
      </c>
      <c r="K30" s="192">
        <v>13.52</v>
      </c>
    </row>
    <row r="31" spans="1:11" ht="19.5" customHeight="1">
      <c r="A31" s="204"/>
      <c r="B31" s="105">
        <v>27</v>
      </c>
      <c r="C31" s="106" t="s">
        <v>65</v>
      </c>
      <c r="D31" s="106" t="s">
        <v>446</v>
      </c>
      <c r="E31" s="349">
        <v>9.45</v>
      </c>
      <c r="F31" s="88">
        <v>25.54</v>
      </c>
      <c r="G31" s="138">
        <v>43.26</v>
      </c>
      <c r="H31" s="138">
        <v>34.61</v>
      </c>
      <c r="I31" s="138">
        <v>39.16</v>
      </c>
      <c r="J31" s="138">
        <v>33.41</v>
      </c>
      <c r="K31" s="192">
        <v>49.47</v>
      </c>
    </row>
    <row r="32" spans="1:11" ht="19.5" customHeight="1">
      <c r="A32" s="204"/>
      <c r="B32" s="105">
        <v>28</v>
      </c>
      <c r="C32" s="106" t="s">
        <v>296</v>
      </c>
      <c r="D32" s="106" t="s">
        <v>297</v>
      </c>
      <c r="E32" s="349">
        <v>3.4</v>
      </c>
      <c r="F32" s="138">
        <v>11.62</v>
      </c>
      <c r="G32" s="138">
        <v>18.07</v>
      </c>
      <c r="H32" s="138">
        <v>12.64</v>
      </c>
      <c r="I32" s="138">
        <v>17.55</v>
      </c>
      <c r="J32" s="138">
        <v>12.96</v>
      </c>
      <c r="K32" s="192">
        <v>13.94</v>
      </c>
    </row>
    <row r="33" spans="1:11" ht="19.5" customHeight="1">
      <c r="A33" s="204"/>
      <c r="B33" s="105">
        <v>29</v>
      </c>
      <c r="C33" s="106" t="s">
        <v>298</v>
      </c>
      <c r="D33" s="106" t="s">
        <v>299</v>
      </c>
      <c r="E33" s="347">
        <v>2.2</v>
      </c>
      <c r="F33" s="138">
        <v>18.9</v>
      </c>
      <c r="G33" s="138">
        <v>10.28</v>
      </c>
      <c r="H33" s="138">
        <v>10.46</v>
      </c>
      <c r="I33" s="138">
        <v>11.87</v>
      </c>
      <c r="J33" s="138">
        <v>16.1</v>
      </c>
      <c r="K33" s="192">
        <v>11.43</v>
      </c>
    </row>
    <row r="34" spans="1:11" s="188" customFormat="1" ht="19.5" customHeight="1">
      <c r="A34" s="168"/>
      <c r="B34" s="105">
        <v>30</v>
      </c>
      <c r="C34" s="106" t="s">
        <v>300</v>
      </c>
      <c r="D34" s="106" t="s">
        <v>301</v>
      </c>
      <c r="E34" s="347">
        <v>5.4</v>
      </c>
      <c r="F34" s="138">
        <v>10.11</v>
      </c>
      <c r="G34" s="138">
        <v>13.53</v>
      </c>
      <c r="H34" s="138">
        <v>11.36</v>
      </c>
      <c r="I34" s="138">
        <v>15.32</v>
      </c>
      <c r="J34" s="138">
        <v>15.13</v>
      </c>
      <c r="K34" s="192">
        <v>21.34</v>
      </c>
    </row>
    <row r="35" spans="1:11" s="188" customFormat="1" ht="19.5" customHeight="1">
      <c r="A35" s="168"/>
      <c r="B35" s="105">
        <v>31</v>
      </c>
      <c r="C35" s="106" t="s">
        <v>302</v>
      </c>
      <c r="D35" s="106" t="s">
        <v>303</v>
      </c>
      <c r="E35" s="347">
        <v>2</v>
      </c>
      <c r="F35" s="138">
        <v>12.29</v>
      </c>
      <c r="G35" s="138" t="s">
        <v>354</v>
      </c>
      <c r="H35" s="138">
        <v>10.7</v>
      </c>
      <c r="I35" s="138" t="s">
        <v>354</v>
      </c>
      <c r="J35" s="138">
        <v>19.12</v>
      </c>
      <c r="K35" s="192" t="s">
        <v>354</v>
      </c>
    </row>
    <row r="36" spans="1:11" s="188" customFormat="1" ht="19.5" customHeight="1">
      <c r="A36" s="168"/>
      <c r="B36" s="105">
        <v>32</v>
      </c>
      <c r="C36" s="106" t="s">
        <v>562</v>
      </c>
      <c r="D36" s="106" t="s">
        <v>304</v>
      </c>
      <c r="E36" s="347">
        <v>6</v>
      </c>
      <c r="F36" s="138">
        <v>15.99</v>
      </c>
      <c r="G36" s="138">
        <v>29.37</v>
      </c>
      <c r="H36" s="138">
        <v>26.43</v>
      </c>
      <c r="I36" s="138">
        <v>27.11</v>
      </c>
      <c r="J36" s="138">
        <v>21.91</v>
      </c>
      <c r="K36" s="192">
        <v>27.15</v>
      </c>
    </row>
    <row r="37" spans="1:11" s="188" customFormat="1" ht="19.5" customHeight="1">
      <c r="A37" s="168"/>
      <c r="B37" s="105">
        <v>33</v>
      </c>
      <c r="C37" s="106" t="s">
        <v>442</v>
      </c>
      <c r="D37" s="106" t="s">
        <v>443</v>
      </c>
      <c r="E37" s="347">
        <v>11.8</v>
      </c>
      <c r="F37" s="138">
        <v>26.44</v>
      </c>
      <c r="G37" s="138">
        <v>42.72</v>
      </c>
      <c r="H37" s="138">
        <v>37.85</v>
      </c>
      <c r="I37" s="138">
        <v>44.9</v>
      </c>
      <c r="J37" s="138">
        <v>40.59</v>
      </c>
      <c r="K37" s="192">
        <v>51.37</v>
      </c>
    </row>
    <row r="38" spans="1:11" s="188" customFormat="1" ht="19.5" customHeight="1">
      <c r="A38" s="168"/>
      <c r="B38" s="105">
        <v>34</v>
      </c>
      <c r="C38" s="106" t="s">
        <v>91</v>
      </c>
      <c r="D38" s="106" t="s">
        <v>449</v>
      </c>
      <c r="E38" s="347">
        <v>10.55</v>
      </c>
      <c r="F38" s="138">
        <v>21.82</v>
      </c>
      <c r="G38" s="138">
        <v>41.29</v>
      </c>
      <c r="H38" s="138">
        <v>28.05</v>
      </c>
      <c r="I38" s="138">
        <v>45.09</v>
      </c>
      <c r="J38" s="138">
        <v>43.14</v>
      </c>
      <c r="K38" s="192">
        <v>50.38</v>
      </c>
    </row>
    <row r="39" spans="1:11" s="188" customFormat="1" ht="19.5" customHeight="1">
      <c r="A39" s="168"/>
      <c r="B39" s="105">
        <v>35</v>
      </c>
      <c r="C39" s="106" t="s">
        <v>93</v>
      </c>
      <c r="D39" s="106" t="s">
        <v>355</v>
      </c>
      <c r="E39" s="347">
        <v>10.75</v>
      </c>
      <c r="F39" s="138">
        <v>15.46</v>
      </c>
      <c r="G39" s="138">
        <v>18.76</v>
      </c>
      <c r="H39" s="138">
        <v>24.05</v>
      </c>
      <c r="I39" s="138">
        <v>18.49</v>
      </c>
      <c r="J39" s="138">
        <v>21.8</v>
      </c>
      <c r="K39" s="192">
        <v>23.12</v>
      </c>
    </row>
    <row r="40" spans="1:11" s="188" customFormat="1" ht="19.5" customHeight="1">
      <c r="A40" s="168"/>
      <c r="B40" s="105">
        <v>36</v>
      </c>
      <c r="C40" s="106" t="s">
        <v>305</v>
      </c>
      <c r="D40" s="106" t="s">
        <v>306</v>
      </c>
      <c r="E40" s="347">
        <v>14.7</v>
      </c>
      <c r="F40" s="138">
        <v>26.79</v>
      </c>
      <c r="G40" s="138">
        <v>59.43</v>
      </c>
      <c r="H40" s="138">
        <v>54.4</v>
      </c>
      <c r="I40" s="138">
        <v>45.31</v>
      </c>
      <c r="J40" s="138">
        <v>18.25</v>
      </c>
      <c r="K40" s="192">
        <v>55.24</v>
      </c>
    </row>
    <row r="41" spans="1:11" s="188" customFormat="1" ht="19.5" customHeight="1">
      <c r="A41" s="168"/>
      <c r="B41" s="105">
        <v>37</v>
      </c>
      <c r="C41" s="106" t="s">
        <v>87</v>
      </c>
      <c r="D41" s="106" t="s">
        <v>307</v>
      </c>
      <c r="E41" s="347">
        <v>11</v>
      </c>
      <c r="F41" s="138">
        <v>22.61</v>
      </c>
      <c r="G41" s="138">
        <v>21.47</v>
      </c>
      <c r="H41" s="138">
        <v>27.57</v>
      </c>
      <c r="I41" s="138">
        <v>26.37</v>
      </c>
      <c r="J41" s="138">
        <v>24.8</v>
      </c>
      <c r="K41" s="192">
        <v>26.55</v>
      </c>
    </row>
    <row r="42" spans="1:11" s="188" customFormat="1" ht="19.5" customHeight="1">
      <c r="A42" s="168"/>
      <c r="B42" s="105">
        <v>38</v>
      </c>
      <c r="C42" s="106" t="s">
        <v>356</v>
      </c>
      <c r="D42" s="106" t="s">
        <v>357</v>
      </c>
      <c r="E42" s="347">
        <v>2.2</v>
      </c>
      <c r="F42" s="138">
        <v>8.76</v>
      </c>
      <c r="G42" s="138">
        <v>14.98</v>
      </c>
      <c r="H42" s="138">
        <v>13.17</v>
      </c>
      <c r="I42" s="138">
        <v>17.51</v>
      </c>
      <c r="J42" s="138" t="s">
        <v>345</v>
      </c>
      <c r="K42" s="192" t="s">
        <v>345</v>
      </c>
    </row>
    <row r="43" spans="1:11" s="188" customFormat="1" ht="19.5" customHeight="1">
      <c r="A43" s="168"/>
      <c r="B43" s="105">
        <v>39</v>
      </c>
      <c r="C43" s="106" t="s">
        <v>308</v>
      </c>
      <c r="D43" s="106" t="s">
        <v>680</v>
      </c>
      <c r="E43" s="347">
        <v>4.53</v>
      </c>
      <c r="F43" s="138">
        <v>16.56</v>
      </c>
      <c r="G43" s="138">
        <v>14.08</v>
      </c>
      <c r="H43" s="138">
        <v>14.13</v>
      </c>
      <c r="I43" s="138">
        <v>15.24</v>
      </c>
      <c r="J43" s="138">
        <v>17.36</v>
      </c>
      <c r="K43" s="192">
        <v>17.63</v>
      </c>
    </row>
    <row r="44" spans="1:11" s="188" customFormat="1" ht="19.5" customHeight="1">
      <c r="A44" s="168"/>
      <c r="B44" s="105">
        <v>40</v>
      </c>
      <c r="C44" s="106" t="s">
        <v>309</v>
      </c>
      <c r="D44" s="106" t="s">
        <v>310</v>
      </c>
      <c r="E44" s="347">
        <v>2.22</v>
      </c>
      <c r="F44" s="138">
        <v>11.2</v>
      </c>
      <c r="G44" s="138">
        <v>18.7</v>
      </c>
      <c r="H44" s="138">
        <v>17.06</v>
      </c>
      <c r="I44" s="138">
        <v>16.51</v>
      </c>
      <c r="J44" s="138">
        <v>10.79</v>
      </c>
      <c r="K44" s="192">
        <v>14.93</v>
      </c>
    </row>
    <row r="45" spans="1:11" s="188" customFormat="1" ht="19.5" customHeight="1">
      <c r="A45" s="168"/>
      <c r="B45" s="105">
        <v>41</v>
      </c>
      <c r="C45" s="106" t="s">
        <v>75</v>
      </c>
      <c r="D45" s="106" t="s">
        <v>450</v>
      </c>
      <c r="E45" s="347">
        <v>3</v>
      </c>
      <c r="F45" s="138">
        <v>13.19</v>
      </c>
      <c r="G45" s="138">
        <v>8.59</v>
      </c>
      <c r="H45" s="138">
        <v>7.75</v>
      </c>
      <c r="I45" s="138">
        <v>9.71</v>
      </c>
      <c r="J45" s="138">
        <v>14.75</v>
      </c>
      <c r="K45" s="192">
        <v>12.48</v>
      </c>
    </row>
    <row r="46" spans="1:11" s="188" customFormat="1" ht="19.5" customHeight="1">
      <c r="A46" s="168"/>
      <c r="B46" s="105">
        <v>42</v>
      </c>
      <c r="C46" s="106" t="s">
        <v>444</v>
      </c>
      <c r="D46" s="106" t="s">
        <v>445</v>
      </c>
      <c r="E46" s="347">
        <v>4.5</v>
      </c>
      <c r="F46" s="138">
        <v>14.99</v>
      </c>
      <c r="G46" s="138">
        <v>15.22</v>
      </c>
      <c r="H46" s="138">
        <v>13.2</v>
      </c>
      <c r="I46" s="138">
        <v>9.03</v>
      </c>
      <c r="J46" s="138">
        <v>23.09</v>
      </c>
      <c r="K46" s="192">
        <v>17.67</v>
      </c>
    </row>
    <row r="47" spans="1:11" s="188" customFormat="1" ht="19.5" customHeight="1">
      <c r="A47" s="168"/>
      <c r="B47" s="105">
        <v>43</v>
      </c>
      <c r="C47" s="106" t="s">
        <v>311</v>
      </c>
      <c r="D47" s="106" t="s">
        <v>312</v>
      </c>
      <c r="E47" s="347">
        <v>2.4</v>
      </c>
      <c r="F47" s="138">
        <v>11.73</v>
      </c>
      <c r="G47" s="138">
        <v>9.69</v>
      </c>
      <c r="H47" s="138">
        <v>9.27</v>
      </c>
      <c r="I47" s="138">
        <v>10.73</v>
      </c>
      <c r="J47" s="138">
        <v>10.65</v>
      </c>
      <c r="K47" s="192">
        <v>9.19</v>
      </c>
    </row>
    <row r="48" spans="1:11" s="188" customFormat="1" ht="19.5" customHeight="1">
      <c r="A48" s="168"/>
      <c r="B48" s="105">
        <v>44</v>
      </c>
      <c r="C48" s="106" t="s">
        <v>45</v>
      </c>
      <c r="D48" s="106" t="s">
        <v>313</v>
      </c>
      <c r="E48" s="347">
        <v>10.8</v>
      </c>
      <c r="F48" s="138">
        <v>13.28</v>
      </c>
      <c r="G48" s="138">
        <v>15.54</v>
      </c>
      <c r="H48" s="138">
        <v>17.35</v>
      </c>
      <c r="I48" s="138">
        <v>15.47</v>
      </c>
      <c r="J48" s="138">
        <v>14.36</v>
      </c>
      <c r="K48" s="192">
        <v>19.67</v>
      </c>
    </row>
    <row r="49" spans="1:11" s="188" customFormat="1" ht="19.5" customHeight="1">
      <c r="A49" s="168"/>
      <c r="B49" s="105">
        <v>45</v>
      </c>
      <c r="C49" s="106" t="s">
        <v>358</v>
      </c>
      <c r="D49" s="106" t="s">
        <v>359</v>
      </c>
      <c r="E49" s="347">
        <v>2.1</v>
      </c>
      <c r="F49" s="138">
        <v>14.66</v>
      </c>
      <c r="G49" s="138">
        <v>5.83</v>
      </c>
      <c r="H49" s="138">
        <v>10.89</v>
      </c>
      <c r="I49" s="138">
        <v>14.13</v>
      </c>
      <c r="J49" s="138" t="s">
        <v>345</v>
      </c>
      <c r="K49" s="192" t="s">
        <v>345</v>
      </c>
    </row>
    <row r="50" spans="1:11" s="188" customFormat="1" ht="19.5" customHeight="1">
      <c r="A50" s="168"/>
      <c r="B50" s="105">
        <v>46</v>
      </c>
      <c r="C50" s="106" t="s">
        <v>360</v>
      </c>
      <c r="D50" s="106" t="s">
        <v>361</v>
      </c>
      <c r="E50" s="347">
        <v>9.5</v>
      </c>
      <c r="F50" s="138">
        <v>29.95</v>
      </c>
      <c r="G50" s="138">
        <v>28.05</v>
      </c>
      <c r="H50" s="138">
        <v>43.85</v>
      </c>
      <c r="I50" s="138">
        <v>31.02</v>
      </c>
      <c r="J50" s="138">
        <v>35.19</v>
      </c>
      <c r="K50" s="192">
        <v>35.69</v>
      </c>
    </row>
    <row r="51" spans="1:11" s="188" customFormat="1" ht="19.5" customHeight="1">
      <c r="A51" s="168"/>
      <c r="B51" s="105">
        <v>47</v>
      </c>
      <c r="C51" s="106" t="s">
        <v>314</v>
      </c>
      <c r="D51" s="106" t="s">
        <v>315</v>
      </c>
      <c r="E51" s="347">
        <v>1.6</v>
      </c>
      <c r="F51" s="138">
        <v>26.05</v>
      </c>
      <c r="G51" s="138" t="s">
        <v>354</v>
      </c>
      <c r="H51" s="138">
        <v>19.23</v>
      </c>
      <c r="I51" s="138" t="s">
        <v>354</v>
      </c>
      <c r="J51" s="138">
        <v>23.78</v>
      </c>
      <c r="K51" s="192" t="s">
        <v>354</v>
      </c>
    </row>
    <row r="52" spans="1:11" s="188" customFormat="1" ht="19.5" customHeight="1">
      <c r="A52" s="168"/>
      <c r="B52" s="105">
        <v>48</v>
      </c>
      <c r="C52" s="106" t="s">
        <v>362</v>
      </c>
      <c r="D52" s="106" t="s">
        <v>363</v>
      </c>
      <c r="E52" s="347">
        <v>7.8</v>
      </c>
      <c r="F52" s="138">
        <v>19.61</v>
      </c>
      <c r="G52" s="138">
        <v>27.6</v>
      </c>
      <c r="H52" s="138">
        <v>25.68</v>
      </c>
      <c r="I52" s="138">
        <v>32.21</v>
      </c>
      <c r="J52" s="138">
        <v>25.3</v>
      </c>
      <c r="K52" s="192">
        <v>32.8</v>
      </c>
    </row>
    <row r="53" spans="1:11" s="188" customFormat="1" ht="19.5" customHeight="1">
      <c r="A53" s="168"/>
      <c r="B53" s="105">
        <v>49</v>
      </c>
      <c r="C53" s="106" t="s">
        <v>316</v>
      </c>
      <c r="D53" s="106" t="s">
        <v>369</v>
      </c>
      <c r="E53" s="347">
        <v>3.7</v>
      </c>
      <c r="F53" s="138">
        <v>20.84</v>
      </c>
      <c r="G53" s="138">
        <v>11.44</v>
      </c>
      <c r="H53" s="138">
        <v>30.95</v>
      </c>
      <c r="I53" s="138">
        <v>15.13</v>
      </c>
      <c r="J53" s="138">
        <v>19.38</v>
      </c>
      <c r="K53" s="192">
        <v>14.83</v>
      </c>
    </row>
    <row r="54" spans="1:11" s="188" customFormat="1" ht="19.5" customHeight="1">
      <c r="A54" s="168"/>
      <c r="B54" s="169">
        <v>50</v>
      </c>
      <c r="C54" s="185" t="s">
        <v>317</v>
      </c>
      <c r="D54" s="185" t="s">
        <v>364</v>
      </c>
      <c r="E54" s="348">
        <v>17.55</v>
      </c>
      <c r="F54" s="186">
        <v>28.02</v>
      </c>
      <c r="G54" s="186">
        <v>35.74</v>
      </c>
      <c r="H54" s="186">
        <v>33.19</v>
      </c>
      <c r="I54" s="186">
        <v>32.69</v>
      </c>
      <c r="J54" s="186">
        <v>29.52</v>
      </c>
      <c r="K54" s="193">
        <v>29</v>
      </c>
    </row>
    <row r="55" spans="2:8" ht="21" customHeight="1">
      <c r="B55" s="199" t="s">
        <v>365</v>
      </c>
      <c r="H55" s="189"/>
    </row>
    <row r="56" ht="21" customHeight="1">
      <c r="B56" s="205" t="s">
        <v>370</v>
      </c>
    </row>
  </sheetData>
  <sheetProtection/>
  <mergeCells count="9">
    <mergeCell ref="B1:K1"/>
    <mergeCell ref="E2:E4"/>
    <mergeCell ref="F2:K2"/>
    <mergeCell ref="H3:I3"/>
    <mergeCell ref="J3:K3"/>
    <mergeCell ref="D2:D4"/>
    <mergeCell ref="C2:C4"/>
    <mergeCell ref="B2:B4"/>
    <mergeCell ref="F3:G3"/>
  </mergeCells>
  <printOptions horizontalCentered="1"/>
  <pageMargins left="0.28" right="0.51" top="0.33" bottom="0.64" header="0.12" footer="0.23"/>
  <pageSetup horizontalDpi="600" verticalDpi="600" orientation="landscape" paperSize="9" scale="4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1"/>
  </sheetPr>
  <dimension ref="A1:D18"/>
  <sheetViews>
    <sheetView showGridLines="0" view="pageBreakPreview" zoomScale="120" zoomScaleNormal="120" zoomScaleSheetLayoutView="120" workbookViewId="0" topLeftCell="A1">
      <selection activeCell="F9" sqref="F9"/>
    </sheetView>
  </sheetViews>
  <sheetFormatPr defaultColWidth="9.140625" defaultRowHeight="21.75"/>
  <cols>
    <col min="1" max="1" width="22.7109375" style="11" customWidth="1"/>
    <col min="2" max="4" width="19.7109375" style="11" customWidth="1"/>
    <col min="5" max="16384" width="9.140625" style="11" customWidth="1"/>
  </cols>
  <sheetData>
    <row r="1" spans="1:4" ht="22.5" customHeight="1">
      <c r="A1" s="481" t="s">
        <v>657</v>
      </c>
      <c r="B1" s="481"/>
      <c r="C1" s="481"/>
      <c r="D1" s="481"/>
    </row>
    <row r="2" spans="1:4" ht="16.5" customHeight="1">
      <c r="A2" s="482" t="s">
        <v>494</v>
      </c>
      <c r="B2" s="444"/>
      <c r="C2" s="444"/>
      <c r="D2" s="444"/>
    </row>
    <row r="3" spans="1:4" ht="16.5" customHeight="1">
      <c r="A3" s="483" t="s">
        <v>675</v>
      </c>
      <c r="B3" s="475" t="s">
        <v>483</v>
      </c>
      <c r="C3" s="408"/>
      <c r="D3" s="480"/>
    </row>
    <row r="4" spans="1:4" s="9" customFormat="1" ht="18.75">
      <c r="A4" s="484"/>
      <c r="B4" s="144">
        <v>2549</v>
      </c>
      <c r="C4" s="144">
        <v>2550</v>
      </c>
      <c r="D4" s="144">
        <v>2551</v>
      </c>
    </row>
    <row r="5" spans="1:4" ht="17.25">
      <c r="A5" s="354" t="s">
        <v>452</v>
      </c>
      <c r="B5" s="336">
        <v>11533000</v>
      </c>
      <c r="C5" s="336">
        <v>11176000</v>
      </c>
      <c r="D5" s="336">
        <v>11268000</v>
      </c>
    </row>
    <row r="6" spans="1:4" ht="17.25">
      <c r="A6" s="355" t="s">
        <v>453</v>
      </c>
      <c r="B6" s="338">
        <v>10665000</v>
      </c>
      <c r="C6" s="338">
        <v>10660000</v>
      </c>
      <c r="D6" s="338">
        <v>10844000</v>
      </c>
    </row>
    <row r="7" spans="1:4" ht="17.25">
      <c r="A7" s="355" t="s">
        <v>454</v>
      </c>
      <c r="B7" s="338">
        <v>12628000</v>
      </c>
      <c r="C7" s="338">
        <v>11496000</v>
      </c>
      <c r="D7" s="338">
        <v>12034000</v>
      </c>
    </row>
    <row r="8" spans="1:4" ht="17.25">
      <c r="A8" s="355" t="s">
        <v>455</v>
      </c>
      <c r="B8" s="338">
        <v>10134000</v>
      </c>
      <c r="C8" s="338">
        <v>9623000</v>
      </c>
      <c r="D8" s="338">
        <v>10364000</v>
      </c>
    </row>
    <row r="9" spans="1:4" ht="17.25">
      <c r="A9" s="355" t="s">
        <v>456</v>
      </c>
      <c r="B9" s="338">
        <v>11301000</v>
      </c>
      <c r="C9" s="338">
        <v>10660000</v>
      </c>
      <c r="D9" s="338">
        <v>10927000</v>
      </c>
    </row>
    <row r="10" spans="1:4" ht="17.25">
      <c r="A10" s="355" t="s">
        <v>457</v>
      </c>
      <c r="B10" s="338">
        <v>12061000</v>
      </c>
      <c r="C10" s="338">
        <v>11138000</v>
      </c>
      <c r="D10" s="338">
        <v>11647000</v>
      </c>
    </row>
    <row r="11" spans="1:4" ht="17.25">
      <c r="A11" s="355" t="s">
        <v>458</v>
      </c>
      <c r="B11" s="338">
        <v>12312000</v>
      </c>
      <c r="C11" s="338">
        <v>11184000</v>
      </c>
      <c r="D11" s="338">
        <v>11678000</v>
      </c>
    </row>
    <row r="12" spans="1:4" ht="17.25">
      <c r="A12" s="355" t="s">
        <v>459</v>
      </c>
      <c r="B12" s="338">
        <v>12624000</v>
      </c>
      <c r="C12" s="338">
        <v>11392000</v>
      </c>
      <c r="D12" s="338">
        <v>11839000</v>
      </c>
    </row>
    <row r="13" spans="1:4" ht="17.25">
      <c r="A13" s="355" t="s">
        <v>460</v>
      </c>
      <c r="B13" s="338">
        <v>11410000</v>
      </c>
      <c r="C13" s="338">
        <v>10855000</v>
      </c>
      <c r="D13" s="338">
        <v>11072000</v>
      </c>
    </row>
    <row r="14" spans="1:4" ht="17.25">
      <c r="A14" s="355" t="s">
        <v>461</v>
      </c>
      <c r="B14" s="338">
        <v>11752000</v>
      </c>
      <c r="C14" s="338">
        <v>11326000</v>
      </c>
      <c r="D14" s="338">
        <v>11979000</v>
      </c>
    </row>
    <row r="15" spans="1:4" ht="17.25">
      <c r="A15" s="355" t="s">
        <v>462</v>
      </c>
      <c r="B15" s="338">
        <v>12001000</v>
      </c>
      <c r="C15" s="338">
        <v>11663000</v>
      </c>
      <c r="D15" s="338">
        <v>11651000</v>
      </c>
    </row>
    <row r="16" spans="1:4" ht="17.25">
      <c r="A16" s="356" t="s">
        <v>463</v>
      </c>
      <c r="B16" s="350">
        <v>11624000</v>
      </c>
      <c r="C16" s="350">
        <v>10898000</v>
      </c>
      <c r="D16" s="350">
        <v>11045000</v>
      </c>
    </row>
    <row r="17" spans="1:4" s="9" customFormat="1" ht="18.75">
      <c r="A17" s="201" t="s">
        <v>40</v>
      </c>
      <c r="B17" s="351">
        <f>SUM(B5:B16)</f>
        <v>140045000</v>
      </c>
      <c r="C17" s="351">
        <f>SUM(C5:C16)</f>
        <v>132071000</v>
      </c>
      <c r="D17" s="351">
        <f>SUM(D5:D16)</f>
        <v>136348000</v>
      </c>
    </row>
    <row r="18" ht="17.25">
      <c r="A18" s="11" t="s">
        <v>464</v>
      </c>
    </row>
  </sheetData>
  <sheetProtection/>
  <mergeCells count="4">
    <mergeCell ref="A1:D1"/>
    <mergeCell ref="A2:D2"/>
    <mergeCell ref="B3:D3"/>
    <mergeCell ref="A3:A4"/>
  </mergeCells>
  <printOptions/>
  <pageMargins left="1.0236220472440944" right="1.0236220472440944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1"/>
  </sheetPr>
  <dimension ref="A1:N29"/>
  <sheetViews>
    <sheetView showGridLines="0" view="pageBreakPreview" zoomScaleSheetLayoutView="100" zoomScalePageLayoutView="130" workbookViewId="0" topLeftCell="A22">
      <selection activeCell="J43" sqref="J43"/>
    </sheetView>
  </sheetViews>
  <sheetFormatPr defaultColWidth="9.140625" defaultRowHeight="21.75"/>
  <cols>
    <col min="1" max="1" width="12.8515625" style="11" customWidth="1"/>
    <col min="2" max="13" width="10.00390625" style="11" customWidth="1"/>
    <col min="14" max="14" width="13.00390625" style="11" customWidth="1"/>
    <col min="15" max="16384" width="9.140625" style="11" customWidth="1"/>
  </cols>
  <sheetData>
    <row r="1" spans="1:14" ht="23.25" customHeight="1">
      <c r="A1" s="442" t="s">
        <v>667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ht="17.25" customHeight="1">
      <c r="A2" s="487" t="s">
        <v>494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</row>
    <row r="3" spans="1:14" s="145" customFormat="1" ht="18.75">
      <c r="A3" s="485" t="s">
        <v>486</v>
      </c>
      <c r="B3" s="485" t="s">
        <v>170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14" s="142" customFormat="1" ht="19.5" customHeight="1">
      <c r="A4" s="486"/>
      <c r="B4" s="240" t="s">
        <v>522</v>
      </c>
      <c r="C4" s="240" t="s">
        <v>523</v>
      </c>
      <c r="D4" s="240" t="s">
        <v>524</v>
      </c>
      <c r="E4" s="240" t="s">
        <v>525</v>
      </c>
      <c r="F4" s="240" t="s">
        <v>526</v>
      </c>
      <c r="G4" s="240" t="s">
        <v>527</v>
      </c>
      <c r="H4" s="240" t="s">
        <v>528</v>
      </c>
      <c r="I4" s="240" t="s">
        <v>529</v>
      </c>
      <c r="J4" s="240" t="s">
        <v>530</v>
      </c>
      <c r="K4" s="240" t="s">
        <v>531</v>
      </c>
      <c r="L4" s="240" t="s">
        <v>532</v>
      </c>
      <c r="M4" s="240" t="s">
        <v>533</v>
      </c>
      <c r="N4" s="240" t="s">
        <v>534</v>
      </c>
    </row>
    <row r="5" spans="1:14" ht="16.5" customHeight="1">
      <c r="A5" s="20" t="s">
        <v>465</v>
      </c>
      <c r="B5" s="239">
        <v>1010000</v>
      </c>
      <c r="C5" s="239">
        <v>796000</v>
      </c>
      <c r="D5" s="239">
        <v>1098000</v>
      </c>
      <c r="E5" s="239">
        <v>955000</v>
      </c>
      <c r="F5" s="239">
        <v>1007000</v>
      </c>
      <c r="G5" s="239">
        <v>1062000</v>
      </c>
      <c r="H5" s="239">
        <v>1056000</v>
      </c>
      <c r="I5" s="239">
        <v>1071000</v>
      </c>
      <c r="J5" s="239">
        <v>999000</v>
      </c>
      <c r="K5" s="239">
        <v>1084000</v>
      </c>
      <c r="L5" s="239">
        <v>1056000</v>
      </c>
      <c r="M5" s="239">
        <v>1002000</v>
      </c>
      <c r="N5" s="162">
        <f aca="true" t="shared" si="0" ref="N5:N28">SUM(B5:M5)</f>
        <v>12196000</v>
      </c>
    </row>
    <row r="6" spans="1:14" ht="16.5" customHeight="1">
      <c r="A6" s="20" t="s">
        <v>466</v>
      </c>
      <c r="B6" s="239">
        <v>196000</v>
      </c>
      <c r="C6" s="239">
        <v>169000</v>
      </c>
      <c r="D6" s="239">
        <v>210000</v>
      </c>
      <c r="E6" s="239">
        <v>180000</v>
      </c>
      <c r="F6" s="239">
        <v>189000</v>
      </c>
      <c r="G6" s="239">
        <v>196000</v>
      </c>
      <c r="H6" s="239">
        <v>199000</v>
      </c>
      <c r="I6" s="239">
        <v>200000</v>
      </c>
      <c r="J6" s="239">
        <v>194000</v>
      </c>
      <c r="K6" s="239">
        <v>209000</v>
      </c>
      <c r="L6" s="239">
        <v>200000</v>
      </c>
      <c r="M6" s="239">
        <v>197000</v>
      </c>
      <c r="N6" s="162">
        <f t="shared" si="0"/>
        <v>2339000</v>
      </c>
    </row>
    <row r="7" spans="1:14" ht="16.5" customHeight="1">
      <c r="A7" s="20" t="s">
        <v>467</v>
      </c>
      <c r="B7" s="239">
        <v>276000</v>
      </c>
      <c r="C7" s="239">
        <v>206000</v>
      </c>
      <c r="D7" s="239">
        <v>316000</v>
      </c>
      <c r="E7" s="239">
        <v>270000</v>
      </c>
      <c r="F7" s="239">
        <v>286000</v>
      </c>
      <c r="G7" s="239">
        <v>307000</v>
      </c>
      <c r="H7" s="239">
        <v>313000</v>
      </c>
      <c r="I7" s="239">
        <v>311000</v>
      </c>
      <c r="J7" s="239">
        <v>305000</v>
      </c>
      <c r="K7" s="239">
        <v>322000</v>
      </c>
      <c r="L7" s="239">
        <v>310000</v>
      </c>
      <c r="M7" s="239">
        <v>300000</v>
      </c>
      <c r="N7" s="162">
        <f t="shared" si="0"/>
        <v>3522000</v>
      </c>
    </row>
    <row r="8" spans="1:14" ht="16.5" customHeight="1">
      <c r="A8" s="20" t="s">
        <v>468</v>
      </c>
      <c r="B8" s="239">
        <v>171000</v>
      </c>
      <c r="C8" s="239">
        <v>203000</v>
      </c>
      <c r="D8" s="239">
        <v>132000</v>
      </c>
      <c r="E8" s="239">
        <v>116000</v>
      </c>
      <c r="F8" s="239">
        <v>118000</v>
      </c>
      <c r="G8" s="239">
        <v>131000</v>
      </c>
      <c r="H8" s="239">
        <v>135000</v>
      </c>
      <c r="I8" s="239">
        <v>132000</v>
      </c>
      <c r="J8" s="239">
        <v>133000</v>
      </c>
      <c r="K8" s="239">
        <v>143000</v>
      </c>
      <c r="L8" s="239">
        <v>135000</v>
      </c>
      <c r="M8" s="239">
        <v>124000</v>
      </c>
      <c r="N8" s="162">
        <f t="shared" si="0"/>
        <v>1673000</v>
      </c>
    </row>
    <row r="9" spans="1:14" ht="16.5" customHeight="1">
      <c r="A9" s="20" t="s">
        <v>469</v>
      </c>
      <c r="B9" s="239">
        <v>787000</v>
      </c>
      <c r="C9" s="239">
        <v>694000</v>
      </c>
      <c r="D9" s="239">
        <v>885000</v>
      </c>
      <c r="E9" s="239">
        <v>751000</v>
      </c>
      <c r="F9" s="239">
        <v>794000</v>
      </c>
      <c r="G9" s="239">
        <v>851000</v>
      </c>
      <c r="H9" s="239">
        <v>842000</v>
      </c>
      <c r="I9" s="239">
        <v>860000</v>
      </c>
      <c r="J9" s="239">
        <v>796000</v>
      </c>
      <c r="K9" s="239">
        <v>873000</v>
      </c>
      <c r="L9" s="239">
        <v>846000</v>
      </c>
      <c r="M9" s="239">
        <v>794000</v>
      </c>
      <c r="N9" s="162">
        <f t="shared" si="0"/>
        <v>9773000</v>
      </c>
    </row>
    <row r="10" spans="1:14" ht="16.5" customHeight="1">
      <c r="A10" s="20" t="s">
        <v>135</v>
      </c>
      <c r="B10" s="239">
        <v>280000</v>
      </c>
      <c r="C10" s="239">
        <v>304000</v>
      </c>
      <c r="D10" s="239">
        <v>437000</v>
      </c>
      <c r="E10" s="239">
        <v>377000</v>
      </c>
      <c r="F10" s="239">
        <v>319000</v>
      </c>
      <c r="G10" s="239">
        <v>330000</v>
      </c>
      <c r="H10" s="239">
        <v>318000</v>
      </c>
      <c r="I10" s="239">
        <v>323000</v>
      </c>
      <c r="J10" s="239">
        <v>281000</v>
      </c>
      <c r="K10" s="239">
        <v>453000</v>
      </c>
      <c r="L10" s="239">
        <v>325000</v>
      </c>
      <c r="M10" s="239">
        <v>286000</v>
      </c>
      <c r="N10" s="162">
        <f t="shared" si="0"/>
        <v>4033000</v>
      </c>
    </row>
    <row r="11" spans="1:14" ht="16.5" customHeight="1">
      <c r="A11" s="20" t="s">
        <v>128</v>
      </c>
      <c r="B11" s="239">
        <v>253000</v>
      </c>
      <c r="C11" s="239">
        <v>232000</v>
      </c>
      <c r="D11" s="239">
        <v>281000</v>
      </c>
      <c r="E11" s="239">
        <v>234000</v>
      </c>
      <c r="F11" s="239">
        <v>247000</v>
      </c>
      <c r="G11" s="239">
        <v>258000</v>
      </c>
      <c r="H11" s="239">
        <v>262000</v>
      </c>
      <c r="I11" s="239">
        <v>266000</v>
      </c>
      <c r="J11" s="239">
        <v>239000</v>
      </c>
      <c r="K11" s="239">
        <v>269000</v>
      </c>
      <c r="L11" s="239">
        <v>260000</v>
      </c>
      <c r="M11" s="239">
        <v>240000</v>
      </c>
      <c r="N11" s="162">
        <f t="shared" si="0"/>
        <v>3041000</v>
      </c>
    </row>
    <row r="12" spans="1:14" ht="16.5" customHeight="1">
      <c r="A12" s="20" t="s">
        <v>470</v>
      </c>
      <c r="B12" s="239">
        <v>1251000</v>
      </c>
      <c r="C12" s="239">
        <v>1270000</v>
      </c>
      <c r="D12" s="239">
        <v>1374000</v>
      </c>
      <c r="E12" s="239">
        <v>1154000</v>
      </c>
      <c r="F12" s="239">
        <v>1206000</v>
      </c>
      <c r="G12" s="239">
        <v>1307000</v>
      </c>
      <c r="H12" s="239">
        <v>1294000</v>
      </c>
      <c r="I12" s="239">
        <v>1337000</v>
      </c>
      <c r="J12" s="239">
        <v>1117000</v>
      </c>
      <c r="K12" s="239">
        <v>1328000</v>
      </c>
      <c r="L12" s="239">
        <v>1250000</v>
      </c>
      <c r="M12" s="239">
        <v>1249000</v>
      </c>
      <c r="N12" s="162">
        <f t="shared" si="0"/>
        <v>15137000</v>
      </c>
    </row>
    <row r="13" spans="1:14" ht="16.5" customHeight="1">
      <c r="A13" s="20" t="s">
        <v>471</v>
      </c>
      <c r="B13" s="239">
        <v>565000</v>
      </c>
      <c r="C13" s="239">
        <v>580000</v>
      </c>
      <c r="D13" s="239">
        <v>626000</v>
      </c>
      <c r="E13" s="239">
        <v>529000</v>
      </c>
      <c r="F13" s="239">
        <v>579000</v>
      </c>
      <c r="G13" s="239">
        <v>609000</v>
      </c>
      <c r="H13" s="239">
        <v>618000</v>
      </c>
      <c r="I13" s="239">
        <v>623000</v>
      </c>
      <c r="J13" s="239">
        <v>571000</v>
      </c>
      <c r="K13" s="239">
        <v>618000</v>
      </c>
      <c r="L13" s="239">
        <v>600000</v>
      </c>
      <c r="M13" s="239">
        <v>637000</v>
      </c>
      <c r="N13" s="162">
        <f t="shared" si="0"/>
        <v>7155000</v>
      </c>
    </row>
    <row r="14" spans="1:14" ht="16.5" customHeight="1">
      <c r="A14" s="20" t="s">
        <v>472</v>
      </c>
      <c r="B14" s="239">
        <v>361000</v>
      </c>
      <c r="C14" s="239">
        <v>507000</v>
      </c>
      <c r="D14" s="239">
        <v>358000</v>
      </c>
      <c r="E14" s="239">
        <v>303000</v>
      </c>
      <c r="F14" s="239">
        <v>326000</v>
      </c>
      <c r="G14" s="239">
        <v>347000</v>
      </c>
      <c r="H14" s="239">
        <v>353000</v>
      </c>
      <c r="I14" s="239">
        <v>349000</v>
      </c>
      <c r="J14" s="239">
        <v>352000</v>
      </c>
      <c r="K14" s="239">
        <v>362000</v>
      </c>
      <c r="L14" s="239">
        <v>353000</v>
      </c>
      <c r="M14" s="239">
        <v>327000</v>
      </c>
      <c r="N14" s="162">
        <f t="shared" si="0"/>
        <v>4298000</v>
      </c>
    </row>
    <row r="15" spans="1:14" ht="16.5" customHeight="1">
      <c r="A15" s="20" t="s">
        <v>473</v>
      </c>
      <c r="B15" s="239">
        <v>341000</v>
      </c>
      <c r="C15" s="239">
        <v>354000</v>
      </c>
      <c r="D15" s="239">
        <v>345000</v>
      </c>
      <c r="E15" s="239">
        <v>289000</v>
      </c>
      <c r="F15" s="239">
        <v>313000</v>
      </c>
      <c r="G15" s="239">
        <v>314000</v>
      </c>
      <c r="H15" s="239">
        <v>326000</v>
      </c>
      <c r="I15" s="239">
        <v>339000</v>
      </c>
      <c r="J15" s="239">
        <v>297000</v>
      </c>
      <c r="K15" s="239">
        <v>321000</v>
      </c>
      <c r="L15" s="239">
        <v>329000</v>
      </c>
      <c r="M15" s="239">
        <v>295000</v>
      </c>
      <c r="N15" s="162">
        <f t="shared" si="0"/>
        <v>3863000</v>
      </c>
    </row>
    <row r="16" spans="1:14" ht="16.5" customHeight="1">
      <c r="A16" s="20" t="s">
        <v>474</v>
      </c>
      <c r="B16" s="239">
        <v>661000</v>
      </c>
      <c r="C16" s="239">
        <v>650000</v>
      </c>
      <c r="D16" s="239">
        <v>799000</v>
      </c>
      <c r="E16" s="239">
        <v>653000</v>
      </c>
      <c r="F16" s="239">
        <v>704000</v>
      </c>
      <c r="G16" s="239">
        <v>768000</v>
      </c>
      <c r="H16" s="239">
        <v>779000</v>
      </c>
      <c r="I16" s="239">
        <v>783000</v>
      </c>
      <c r="J16" s="239">
        <v>774000</v>
      </c>
      <c r="K16" s="239">
        <v>819000</v>
      </c>
      <c r="L16" s="239">
        <v>801000</v>
      </c>
      <c r="M16" s="239">
        <v>740000</v>
      </c>
      <c r="N16" s="162">
        <f t="shared" si="0"/>
        <v>8931000</v>
      </c>
    </row>
    <row r="17" spans="1:14" ht="16.5" customHeight="1">
      <c r="A17" s="20" t="s">
        <v>475</v>
      </c>
      <c r="B17" s="239">
        <v>468000</v>
      </c>
      <c r="C17" s="239">
        <v>460000</v>
      </c>
      <c r="D17" s="239">
        <v>524000</v>
      </c>
      <c r="E17" s="239">
        <v>427000</v>
      </c>
      <c r="F17" s="239">
        <v>486000</v>
      </c>
      <c r="G17" s="239">
        <v>507000</v>
      </c>
      <c r="H17" s="239">
        <v>516000</v>
      </c>
      <c r="I17" s="239">
        <v>526000</v>
      </c>
      <c r="J17" s="239">
        <v>500000</v>
      </c>
      <c r="K17" s="239">
        <v>530000</v>
      </c>
      <c r="L17" s="239">
        <v>531000</v>
      </c>
      <c r="M17" s="239">
        <v>493000</v>
      </c>
      <c r="N17" s="162">
        <f t="shared" si="0"/>
        <v>5968000</v>
      </c>
    </row>
    <row r="18" spans="1:14" ht="16.5" customHeight="1">
      <c r="A18" s="20" t="s">
        <v>476</v>
      </c>
      <c r="B18" s="239">
        <v>260000</v>
      </c>
      <c r="C18" s="239">
        <v>292000</v>
      </c>
      <c r="D18" s="239">
        <v>281000</v>
      </c>
      <c r="E18" s="239">
        <v>234000</v>
      </c>
      <c r="F18" s="239">
        <v>257000</v>
      </c>
      <c r="G18" s="239">
        <v>268000</v>
      </c>
      <c r="H18" s="239">
        <v>266000</v>
      </c>
      <c r="I18" s="239">
        <v>272000</v>
      </c>
      <c r="J18" s="239">
        <v>271000</v>
      </c>
      <c r="K18" s="239">
        <v>277000</v>
      </c>
      <c r="L18" s="239">
        <v>278000</v>
      </c>
      <c r="M18" s="239">
        <v>260000</v>
      </c>
      <c r="N18" s="162">
        <f t="shared" si="0"/>
        <v>3216000</v>
      </c>
    </row>
    <row r="19" spans="1:14" ht="16.5" customHeight="1">
      <c r="A19" s="20" t="s">
        <v>477</v>
      </c>
      <c r="B19" s="239">
        <v>332000</v>
      </c>
      <c r="C19" s="239">
        <v>339000</v>
      </c>
      <c r="D19" s="239">
        <v>271000</v>
      </c>
      <c r="E19" s="239">
        <v>250000</v>
      </c>
      <c r="F19" s="239">
        <v>264000</v>
      </c>
      <c r="G19" s="239">
        <v>283000</v>
      </c>
      <c r="H19" s="239">
        <v>280000</v>
      </c>
      <c r="I19" s="239">
        <v>288000</v>
      </c>
      <c r="J19" s="239">
        <v>278000</v>
      </c>
      <c r="K19" s="239">
        <v>269000</v>
      </c>
      <c r="L19" s="239">
        <v>296000</v>
      </c>
      <c r="M19" s="239">
        <v>267000</v>
      </c>
      <c r="N19" s="162">
        <f t="shared" si="0"/>
        <v>3417000</v>
      </c>
    </row>
    <row r="20" spans="1:14" ht="16.5" customHeight="1">
      <c r="A20" s="20" t="s">
        <v>95</v>
      </c>
      <c r="B20" s="239">
        <v>303000</v>
      </c>
      <c r="C20" s="239">
        <v>291000</v>
      </c>
      <c r="D20" s="239">
        <v>277000</v>
      </c>
      <c r="E20" s="239">
        <v>245000</v>
      </c>
      <c r="F20" s="239">
        <v>265000</v>
      </c>
      <c r="G20" s="239">
        <v>281000</v>
      </c>
      <c r="H20" s="239">
        <v>280000</v>
      </c>
      <c r="I20" s="239">
        <v>284000</v>
      </c>
      <c r="J20" s="239">
        <v>280000</v>
      </c>
      <c r="K20" s="239">
        <v>280000</v>
      </c>
      <c r="L20" s="239">
        <v>280000</v>
      </c>
      <c r="M20" s="239">
        <v>269000</v>
      </c>
      <c r="N20" s="162">
        <f t="shared" si="0"/>
        <v>3335000</v>
      </c>
    </row>
    <row r="21" spans="1:14" ht="16.5" customHeight="1">
      <c r="A21" s="20" t="s">
        <v>478</v>
      </c>
      <c r="B21" s="239">
        <v>1049000</v>
      </c>
      <c r="C21" s="239">
        <v>821000</v>
      </c>
      <c r="D21" s="239">
        <v>1133000</v>
      </c>
      <c r="E21" s="239">
        <v>1002000</v>
      </c>
      <c r="F21" s="239">
        <v>1056000</v>
      </c>
      <c r="G21" s="239">
        <v>1109000</v>
      </c>
      <c r="H21" s="239">
        <v>1116000</v>
      </c>
      <c r="I21" s="239">
        <v>1128000</v>
      </c>
      <c r="J21" s="239">
        <v>1091000</v>
      </c>
      <c r="K21" s="239">
        <v>1152000</v>
      </c>
      <c r="L21" s="239">
        <v>1117000</v>
      </c>
      <c r="M21" s="239">
        <v>1076000</v>
      </c>
      <c r="N21" s="162">
        <f t="shared" si="0"/>
        <v>12850000</v>
      </c>
    </row>
    <row r="22" spans="1:14" ht="16.5" customHeight="1">
      <c r="A22" s="20" t="s">
        <v>479</v>
      </c>
      <c r="B22" s="239">
        <v>473000</v>
      </c>
      <c r="C22" s="239">
        <v>619000</v>
      </c>
      <c r="D22" s="239">
        <v>481000</v>
      </c>
      <c r="E22" s="239">
        <v>417000</v>
      </c>
      <c r="F22" s="239">
        <v>446000</v>
      </c>
      <c r="G22" s="239">
        <v>464000</v>
      </c>
      <c r="H22" s="239">
        <v>466000</v>
      </c>
      <c r="I22" s="239">
        <v>480000</v>
      </c>
      <c r="J22" s="239">
        <v>409000</v>
      </c>
      <c r="K22" s="239">
        <v>453000</v>
      </c>
      <c r="L22" s="239">
        <v>439000</v>
      </c>
      <c r="M22" s="239">
        <v>407000</v>
      </c>
      <c r="N22" s="162">
        <f t="shared" si="0"/>
        <v>5554000</v>
      </c>
    </row>
    <row r="23" spans="1:14" ht="16.5" customHeight="1">
      <c r="A23" s="20" t="s">
        <v>298</v>
      </c>
      <c r="B23" s="239">
        <v>128000</v>
      </c>
      <c r="C23" s="239">
        <v>153000</v>
      </c>
      <c r="D23" s="239">
        <v>126000</v>
      </c>
      <c r="E23" s="239">
        <v>107000</v>
      </c>
      <c r="F23" s="239">
        <v>116000</v>
      </c>
      <c r="G23" s="239">
        <v>119000</v>
      </c>
      <c r="H23" s="239">
        <v>120000</v>
      </c>
      <c r="I23" s="239">
        <v>122000</v>
      </c>
      <c r="J23" s="239">
        <v>113000</v>
      </c>
      <c r="K23" s="239">
        <v>122000</v>
      </c>
      <c r="L23" s="239">
        <v>118000</v>
      </c>
      <c r="M23" s="239">
        <v>109000</v>
      </c>
      <c r="N23" s="162">
        <f t="shared" si="0"/>
        <v>1453000</v>
      </c>
    </row>
    <row r="24" spans="1:14" ht="16.5" customHeight="1">
      <c r="A24" s="20" t="s">
        <v>480</v>
      </c>
      <c r="B24" s="239">
        <v>650000</v>
      </c>
      <c r="C24" s="239">
        <v>566000</v>
      </c>
      <c r="D24" s="239">
        <v>706000</v>
      </c>
      <c r="E24" s="239">
        <v>657000</v>
      </c>
      <c r="F24" s="239">
        <v>669000</v>
      </c>
      <c r="G24" s="239">
        <v>706000</v>
      </c>
      <c r="H24" s="239">
        <v>707000</v>
      </c>
      <c r="I24" s="239">
        <v>713000</v>
      </c>
      <c r="J24" s="239">
        <v>698000</v>
      </c>
      <c r="K24" s="239">
        <v>712000</v>
      </c>
      <c r="L24" s="239">
        <v>710000</v>
      </c>
      <c r="M24" s="239">
        <v>672000</v>
      </c>
      <c r="N24" s="162">
        <f t="shared" si="0"/>
        <v>8166000</v>
      </c>
    </row>
    <row r="25" spans="1:14" ht="16.5" customHeight="1">
      <c r="A25" s="20" t="s">
        <v>481</v>
      </c>
      <c r="B25" s="239">
        <v>471000</v>
      </c>
      <c r="C25" s="239">
        <v>448000</v>
      </c>
      <c r="D25" s="239">
        <v>427000</v>
      </c>
      <c r="E25" s="239">
        <v>386000</v>
      </c>
      <c r="F25" s="239">
        <v>391000</v>
      </c>
      <c r="G25" s="239">
        <v>420000</v>
      </c>
      <c r="H25" s="239">
        <v>417000</v>
      </c>
      <c r="I25" s="239">
        <v>404000</v>
      </c>
      <c r="J25" s="239">
        <v>411000</v>
      </c>
      <c r="K25" s="239">
        <v>432000</v>
      </c>
      <c r="L25" s="239">
        <v>398000</v>
      </c>
      <c r="M25" s="239">
        <v>377000</v>
      </c>
      <c r="N25" s="162">
        <f t="shared" si="0"/>
        <v>4982000</v>
      </c>
    </row>
    <row r="26" spans="1:14" ht="16.5" customHeight="1">
      <c r="A26" s="20" t="s">
        <v>358</v>
      </c>
      <c r="B26" s="239">
        <v>380000</v>
      </c>
      <c r="C26" s="239">
        <v>393000</v>
      </c>
      <c r="D26" s="239">
        <v>351000</v>
      </c>
      <c r="E26" s="239">
        <v>315000</v>
      </c>
      <c r="F26" s="239">
        <v>342000</v>
      </c>
      <c r="G26" s="239">
        <v>382000</v>
      </c>
      <c r="H26" s="239">
        <v>386000</v>
      </c>
      <c r="I26" s="239">
        <v>385000</v>
      </c>
      <c r="J26" s="239">
        <v>365000</v>
      </c>
      <c r="K26" s="239">
        <v>359000</v>
      </c>
      <c r="L26" s="239">
        <v>373000</v>
      </c>
      <c r="M26" s="239">
        <v>346000</v>
      </c>
      <c r="N26" s="162">
        <f t="shared" si="0"/>
        <v>4377000</v>
      </c>
    </row>
    <row r="27" spans="1:14" ht="16.5" customHeight="1">
      <c r="A27" s="20" t="s">
        <v>482</v>
      </c>
      <c r="B27" s="239">
        <v>602000</v>
      </c>
      <c r="C27" s="239">
        <v>497000</v>
      </c>
      <c r="D27" s="239">
        <v>596000</v>
      </c>
      <c r="E27" s="239">
        <v>513000</v>
      </c>
      <c r="F27" s="239">
        <v>547000</v>
      </c>
      <c r="G27" s="239">
        <v>628000</v>
      </c>
      <c r="H27" s="239">
        <v>629000</v>
      </c>
      <c r="I27" s="239">
        <v>643000</v>
      </c>
      <c r="J27" s="239">
        <v>598000</v>
      </c>
      <c r="K27" s="239">
        <v>592000</v>
      </c>
      <c r="L27" s="239">
        <v>646000</v>
      </c>
      <c r="M27" s="239">
        <v>578000</v>
      </c>
      <c r="N27" s="162">
        <f t="shared" si="0"/>
        <v>7069000</v>
      </c>
    </row>
    <row r="28" spans="1:14" s="143" customFormat="1" ht="16.5" customHeight="1">
      <c r="A28" s="146" t="s">
        <v>40</v>
      </c>
      <c r="B28" s="241">
        <f>SUM(B5:B27)</f>
        <v>11268000</v>
      </c>
      <c r="C28" s="241">
        <f>SUM(C5:C27)</f>
        <v>10844000</v>
      </c>
      <c r="D28" s="241">
        <f aca="true" t="shared" si="1" ref="D28:M28">SUM(D5:D27)</f>
        <v>12034000</v>
      </c>
      <c r="E28" s="241">
        <f t="shared" si="1"/>
        <v>10364000</v>
      </c>
      <c r="F28" s="241">
        <f t="shared" si="1"/>
        <v>10927000</v>
      </c>
      <c r="G28" s="241">
        <f t="shared" si="1"/>
        <v>11647000</v>
      </c>
      <c r="H28" s="241">
        <f t="shared" si="1"/>
        <v>11678000</v>
      </c>
      <c r="I28" s="241">
        <f t="shared" si="1"/>
        <v>11839000</v>
      </c>
      <c r="J28" s="241">
        <f t="shared" si="1"/>
        <v>11072000</v>
      </c>
      <c r="K28" s="241">
        <f t="shared" si="1"/>
        <v>11979000</v>
      </c>
      <c r="L28" s="241">
        <f>SUM(L5:L27)</f>
        <v>11651000</v>
      </c>
      <c r="M28" s="241">
        <f t="shared" si="1"/>
        <v>11045000</v>
      </c>
      <c r="N28" s="242">
        <f t="shared" si="0"/>
        <v>136348000</v>
      </c>
    </row>
    <row r="29" ht="17.25">
      <c r="A29" s="11" t="s">
        <v>464</v>
      </c>
    </row>
  </sheetData>
  <sheetProtection/>
  <mergeCells count="4">
    <mergeCell ref="A3:A4"/>
    <mergeCell ref="B3:N3"/>
    <mergeCell ref="A2:N2"/>
    <mergeCell ref="A1:N1"/>
  </mergeCells>
  <printOptions horizontalCentered="1"/>
  <pageMargins left="0.35433070866141736" right="0.35433070866141736" top="0.8661417322834646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32"/>
  <sheetViews>
    <sheetView showGridLines="0" view="pageBreakPreview" zoomScaleSheetLayoutView="100" zoomScalePageLayoutView="140" workbookViewId="0" topLeftCell="A22">
      <selection activeCell="A33" sqref="A33"/>
    </sheetView>
  </sheetViews>
  <sheetFormatPr defaultColWidth="9.140625" defaultRowHeight="21.75"/>
  <cols>
    <col min="1" max="1" width="7.7109375" style="100" customWidth="1"/>
    <col min="2" max="2" width="30.7109375" style="100" customWidth="1"/>
    <col min="3" max="3" width="15.7109375" style="100" customWidth="1"/>
    <col min="4" max="4" width="20.00390625" style="100" customWidth="1"/>
    <col min="5" max="5" width="18.140625" style="100" customWidth="1"/>
    <col min="6" max="16384" width="9.140625" style="100" customWidth="1"/>
  </cols>
  <sheetData>
    <row r="1" spans="1:5" s="85" customFormat="1" ht="22.5">
      <c r="A1" s="403" t="s">
        <v>535</v>
      </c>
      <c r="B1" s="403"/>
      <c r="C1" s="403"/>
      <c r="D1" s="403"/>
      <c r="E1" s="403"/>
    </row>
    <row r="2" spans="1:5" s="85" customFormat="1" ht="18.75" customHeight="1">
      <c r="A2" s="404" t="s">
        <v>221</v>
      </c>
      <c r="B2" s="405"/>
      <c r="C2" s="405"/>
      <c r="D2" s="405"/>
      <c r="E2" s="405"/>
    </row>
    <row r="3" spans="1:5" ht="21">
      <c r="A3" s="408" t="s">
        <v>1</v>
      </c>
      <c r="B3" s="408"/>
      <c r="C3" s="57" t="s">
        <v>223</v>
      </c>
      <c r="D3" s="57" t="s">
        <v>224</v>
      </c>
      <c r="E3" s="57" t="s">
        <v>225</v>
      </c>
    </row>
    <row r="4" spans="1:5" s="77" customFormat="1" ht="20.25" customHeight="1">
      <c r="A4" s="402" t="s">
        <v>334</v>
      </c>
      <c r="B4" s="402"/>
      <c r="C4" s="118">
        <f>SUM(C5:C21)</f>
        <v>25511574</v>
      </c>
      <c r="D4" s="118">
        <f>SUM(D5:D21)</f>
        <v>5763144</v>
      </c>
      <c r="E4" s="118">
        <f>SUM(E5:E21)</f>
        <v>19748430</v>
      </c>
    </row>
    <row r="5" spans="1:5" s="77" customFormat="1" ht="20.25" customHeight="1">
      <c r="A5" s="18" t="s">
        <v>248</v>
      </c>
      <c r="B5" s="18" t="s">
        <v>226</v>
      </c>
      <c r="C5" s="217">
        <v>3809082</v>
      </c>
      <c r="D5" s="103">
        <v>2074491</v>
      </c>
      <c r="E5" s="103">
        <v>1734591</v>
      </c>
    </row>
    <row r="6" spans="1:5" s="77" customFormat="1" ht="20.25" customHeight="1">
      <c r="A6" s="18" t="s">
        <v>249</v>
      </c>
      <c r="B6" s="18" t="s">
        <v>227</v>
      </c>
      <c r="C6" s="217">
        <v>379210</v>
      </c>
      <c r="D6" s="103">
        <v>192675</v>
      </c>
      <c r="E6" s="103">
        <v>186535</v>
      </c>
    </row>
    <row r="7" spans="1:5" s="77" customFormat="1" ht="20.25" customHeight="1">
      <c r="A7" s="18" t="s">
        <v>250</v>
      </c>
      <c r="B7" s="18" t="s">
        <v>228</v>
      </c>
      <c r="C7" s="217">
        <v>4552284</v>
      </c>
      <c r="D7" s="103">
        <v>947204</v>
      </c>
      <c r="E7" s="103">
        <v>3605080</v>
      </c>
    </row>
    <row r="8" spans="1:5" s="77" customFormat="1" ht="20.25" customHeight="1">
      <c r="A8" s="18" t="s">
        <v>251</v>
      </c>
      <c r="B8" s="18" t="s">
        <v>229</v>
      </c>
      <c r="C8" s="217">
        <v>1326</v>
      </c>
      <c r="D8" s="103">
        <v>611</v>
      </c>
      <c r="E8" s="103">
        <v>715</v>
      </c>
    </row>
    <row r="9" spans="1:5" s="77" customFormat="1" ht="20.25" customHeight="1">
      <c r="A9" s="18" t="s">
        <v>252</v>
      </c>
      <c r="B9" s="18" t="s">
        <v>230</v>
      </c>
      <c r="C9" s="217">
        <v>13</v>
      </c>
      <c r="D9" s="104" t="s">
        <v>319</v>
      </c>
      <c r="E9" s="104">
        <v>13</v>
      </c>
    </row>
    <row r="10" spans="1:5" s="77" customFormat="1" ht="20.25" customHeight="1">
      <c r="A10" s="18" t="s">
        <v>253</v>
      </c>
      <c r="B10" s="18" t="s">
        <v>231</v>
      </c>
      <c r="C10" s="217">
        <v>84785</v>
      </c>
      <c r="D10" s="103">
        <v>83857</v>
      </c>
      <c r="E10" s="103">
        <v>928</v>
      </c>
    </row>
    <row r="11" spans="1:5" s="77" customFormat="1" ht="20.25" customHeight="1">
      <c r="A11" s="18" t="s">
        <v>254</v>
      </c>
      <c r="B11" s="18" t="s">
        <v>232</v>
      </c>
      <c r="C11" s="217">
        <v>5045</v>
      </c>
      <c r="D11" s="103">
        <v>4527</v>
      </c>
      <c r="E11" s="103">
        <v>518</v>
      </c>
    </row>
    <row r="12" spans="1:5" s="77" customFormat="1" ht="20.25" customHeight="1">
      <c r="A12" s="18" t="s">
        <v>255</v>
      </c>
      <c r="B12" s="18" t="s">
        <v>233</v>
      </c>
      <c r="C12" s="217">
        <v>21939</v>
      </c>
      <c r="D12" s="104">
        <v>9034</v>
      </c>
      <c r="E12" s="103">
        <v>12905</v>
      </c>
    </row>
    <row r="13" spans="1:5" s="77" customFormat="1" ht="20.25" customHeight="1">
      <c r="A13" s="18" t="s">
        <v>256</v>
      </c>
      <c r="B13" s="18" t="s">
        <v>234</v>
      </c>
      <c r="C13" s="217">
        <v>1873</v>
      </c>
      <c r="D13" s="103">
        <v>907</v>
      </c>
      <c r="E13" s="103">
        <v>966</v>
      </c>
    </row>
    <row r="14" spans="1:5" s="77" customFormat="1" ht="20.25" customHeight="1">
      <c r="A14" s="18" t="s">
        <v>257</v>
      </c>
      <c r="B14" s="18" t="s">
        <v>235</v>
      </c>
      <c r="C14" s="217">
        <v>778</v>
      </c>
      <c r="D14" s="103">
        <v>697</v>
      </c>
      <c r="E14" s="103">
        <v>81</v>
      </c>
    </row>
    <row r="15" spans="1:5" s="77" customFormat="1" ht="20.25" customHeight="1">
      <c r="A15" s="18" t="s">
        <v>258</v>
      </c>
      <c r="B15" s="18" t="s">
        <v>236</v>
      </c>
      <c r="C15" s="217">
        <v>100</v>
      </c>
      <c r="D15" s="103">
        <v>98</v>
      </c>
      <c r="E15" s="103">
        <v>2</v>
      </c>
    </row>
    <row r="16" spans="1:5" s="77" customFormat="1" ht="20.25" customHeight="1">
      <c r="A16" s="18" t="s">
        <v>259</v>
      </c>
      <c r="B16" s="18" t="s">
        <v>237</v>
      </c>
      <c r="C16" s="217">
        <v>16264404</v>
      </c>
      <c r="D16" s="103">
        <v>2339308</v>
      </c>
      <c r="E16" s="103">
        <v>13925096</v>
      </c>
    </row>
    <row r="17" spans="1:5" s="77" customFormat="1" ht="20.25" customHeight="1">
      <c r="A17" s="18" t="s">
        <v>260</v>
      </c>
      <c r="B17" s="18" t="s">
        <v>238</v>
      </c>
      <c r="C17" s="217">
        <v>134181</v>
      </c>
      <c r="D17" s="103">
        <v>32132</v>
      </c>
      <c r="E17" s="103">
        <v>102049</v>
      </c>
    </row>
    <row r="18" spans="1:5" s="77" customFormat="1" ht="20.25" customHeight="1">
      <c r="A18" s="18" t="s">
        <v>261</v>
      </c>
      <c r="B18" s="18" t="s">
        <v>239</v>
      </c>
      <c r="C18" s="217">
        <v>9438</v>
      </c>
      <c r="D18" s="103">
        <v>3245</v>
      </c>
      <c r="E18" s="103">
        <v>6193</v>
      </c>
    </row>
    <row r="19" spans="1:5" s="77" customFormat="1" ht="20.25" customHeight="1">
      <c r="A19" s="18" t="s">
        <v>262</v>
      </c>
      <c r="B19" s="18" t="s">
        <v>240</v>
      </c>
      <c r="C19" s="217">
        <v>84534</v>
      </c>
      <c r="D19" s="104">
        <v>6</v>
      </c>
      <c r="E19" s="103">
        <v>84528</v>
      </c>
    </row>
    <row r="20" spans="1:5" s="77" customFormat="1" ht="20.25" customHeight="1">
      <c r="A20" s="18" t="s">
        <v>263</v>
      </c>
      <c r="B20" s="18" t="s">
        <v>241</v>
      </c>
      <c r="C20" s="217">
        <v>1724</v>
      </c>
      <c r="D20" s="103">
        <v>1051</v>
      </c>
      <c r="E20" s="103">
        <v>673</v>
      </c>
    </row>
    <row r="21" spans="1:5" s="77" customFormat="1" ht="20.25" customHeight="1">
      <c r="A21" s="18" t="s">
        <v>332</v>
      </c>
      <c r="B21" s="18" t="s">
        <v>333</v>
      </c>
      <c r="C21" s="104">
        <v>160858</v>
      </c>
      <c r="D21" s="104">
        <v>73301</v>
      </c>
      <c r="E21" s="104">
        <v>87557</v>
      </c>
    </row>
    <row r="22" spans="1:5" s="78" customFormat="1" ht="20.25" customHeight="1">
      <c r="A22" s="402" t="s">
        <v>242</v>
      </c>
      <c r="B22" s="402"/>
      <c r="C22" s="118">
        <f>SUM(C23,C27,C30)</f>
        <v>905779</v>
      </c>
      <c r="D22" s="118">
        <f>SUM(D23,D27,D30)</f>
        <v>148552</v>
      </c>
      <c r="E22" s="118">
        <f>SUM(E23,E27,E30)</f>
        <v>757227</v>
      </c>
    </row>
    <row r="23" spans="1:5" s="77" customFormat="1" ht="20.25" customHeight="1">
      <c r="A23" s="406" t="s">
        <v>243</v>
      </c>
      <c r="B23" s="407"/>
      <c r="C23" s="103">
        <f>SUM(C24:C26)</f>
        <v>125397</v>
      </c>
      <c r="D23" s="103">
        <f>SUM(D24:D26)</f>
        <v>34344</v>
      </c>
      <c r="E23" s="103">
        <f>SUM(E24:E26)</f>
        <v>91053</v>
      </c>
    </row>
    <row r="24" spans="1:5" s="77" customFormat="1" ht="20.25" customHeight="1">
      <c r="A24" s="18" t="s">
        <v>264</v>
      </c>
      <c r="B24" s="18" t="s">
        <v>265</v>
      </c>
      <c r="C24" s="217">
        <v>83782</v>
      </c>
      <c r="D24" s="103">
        <v>21390</v>
      </c>
      <c r="E24" s="103">
        <v>62392</v>
      </c>
    </row>
    <row r="25" spans="1:5" s="77" customFormat="1" ht="20.25" customHeight="1">
      <c r="A25" s="218"/>
      <c r="B25" s="18" t="s">
        <v>266</v>
      </c>
      <c r="C25" s="217">
        <v>31375</v>
      </c>
      <c r="D25" s="103">
        <v>9657</v>
      </c>
      <c r="E25" s="103">
        <v>21718</v>
      </c>
    </row>
    <row r="26" spans="1:5" s="77" customFormat="1" ht="20.25" customHeight="1">
      <c r="A26" s="219"/>
      <c r="B26" s="18" t="s">
        <v>267</v>
      </c>
      <c r="C26" s="217">
        <v>10240</v>
      </c>
      <c r="D26" s="103">
        <v>3297</v>
      </c>
      <c r="E26" s="103">
        <v>6943</v>
      </c>
    </row>
    <row r="27" spans="1:5" s="77" customFormat="1" ht="20.25" customHeight="1">
      <c r="A27" s="406" t="s">
        <v>244</v>
      </c>
      <c r="B27" s="407"/>
      <c r="C27" s="103">
        <f>SUM(C28:C29)</f>
        <v>771554</v>
      </c>
      <c r="D27" s="103">
        <f>SUM(D28:D29)</f>
        <v>114208</v>
      </c>
      <c r="E27" s="103">
        <f>SUM(E28:E29)</f>
        <v>657346</v>
      </c>
    </row>
    <row r="28" spans="1:5" s="77" customFormat="1" ht="20.25" customHeight="1">
      <c r="A28" s="18" t="s">
        <v>264</v>
      </c>
      <c r="B28" s="18" t="s">
        <v>266</v>
      </c>
      <c r="C28" s="217">
        <v>147770</v>
      </c>
      <c r="D28" s="103">
        <v>49203</v>
      </c>
      <c r="E28" s="103">
        <v>98567</v>
      </c>
    </row>
    <row r="29" spans="1:5" s="77" customFormat="1" ht="20.25" customHeight="1">
      <c r="A29" s="219"/>
      <c r="B29" s="18" t="s">
        <v>267</v>
      </c>
      <c r="C29" s="217">
        <v>623784</v>
      </c>
      <c r="D29" s="103">
        <v>65005</v>
      </c>
      <c r="E29" s="103">
        <v>558779</v>
      </c>
    </row>
    <row r="30" spans="1:5" s="77" customFormat="1" ht="20.25" customHeight="1">
      <c r="A30" s="409" t="s">
        <v>268</v>
      </c>
      <c r="B30" s="409"/>
      <c r="C30" s="217">
        <v>8828</v>
      </c>
      <c r="D30" s="104" t="s">
        <v>319</v>
      </c>
      <c r="E30" s="103">
        <v>8828</v>
      </c>
    </row>
    <row r="31" spans="1:5" s="77" customFormat="1" ht="20.25" customHeight="1">
      <c r="A31" s="400" t="s">
        <v>20</v>
      </c>
      <c r="B31" s="401"/>
      <c r="C31" s="220">
        <f>SUM(C4,C22)</f>
        <v>26417353</v>
      </c>
      <c r="D31" s="220">
        <f>SUM(D4,D22)</f>
        <v>5911696</v>
      </c>
      <c r="E31" s="220">
        <f>SUM(E4,E22)</f>
        <v>20505657</v>
      </c>
    </row>
    <row r="32" spans="1:5" ht="19.5" customHeight="1">
      <c r="A32" s="149" t="s">
        <v>519</v>
      </c>
      <c r="B32" s="18"/>
      <c r="C32" s="19"/>
      <c r="D32" s="19"/>
      <c r="E32" s="19"/>
    </row>
  </sheetData>
  <sheetProtection/>
  <mergeCells count="9">
    <mergeCell ref="A31:B31"/>
    <mergeCell ref="A4:B4"/>
    <mergeCell ref="A22:B22"/>
    <mergeCell ref="A1:E1"/>
    <mergeCell ref="A2:E2"/>
    <mergeCell ref="A23:B23"/>
    <mergeCell ref="A27:B27"/>
    <mergeCell ref="A3:B3"/>
    <mergeCell ref="A30:B30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1"/>
  </sheetPr>
  <dimension ref="A1:F18"/>
  <sheetViews>
    <sheetView showGridLines="0" view="pageBreakPreview" zoomScale="126" zoomScaleNormal="120" zoomScaleSheetLayoutView="126" workbookViewId="0" topLeftCell="A26">
      <selection activeCell="B21" sqref="B21"/>
    </sheetView>
  </sheetViews>
  <sheetFormatPr defaultColWidth="9.140625" defaultRowHeight="21.75"/>
  <cols>
    <col min="1" max="1" width="20.7109375" style="11" customWidth="1"/>
    <col min="2" max="4" width="22.7109375" style="11" customWidth="1"/>
    <col min="5" max="5" width="5.421875" style="11" customWidth="1"/>
    <col min="6" max="16384" width="9.140625" style="11" customWidth="1"/>
  </cols>
  <sheetData>
    <row r="1" spans="1:6" ht="32.25" customHeight="1">
      <c r="A1" s="481" t="s">
        <v>563</v>
      </c>
      <c r="B1" s="481"/>
      <c r="C1" s="481"/>
      <c r="D1" s="481"/>
      <c r="E1" s="196"/>
      <c r="F1" s="195"/>
    </row>
    <row r="2" spans="1:4" ht="17.25">
      <c r="A2" s="491" t="s">
        <v>485</v>
      </c>
      <c r="B2" s="491"/>
      <c r="C2" s="491"/>
      <c r="D2" s="491"/>
    </row>
    <row r="3" spans="1:4" ht="18.75">
      <c r="A3" s="492" t="s">
        <v>676</v>
      </c>
      <c r="B3" s="488" t="s">
        <v>483</v>
      </c>
      <c r="C3" s="489"/>
      <c r="D3" s="490"/>
    </row>
    <row r="4" spans="1:4" ht="18.75">
      <c r="A4" s="493"/>
      <c r="B4" s="144">
        <v>2549</v>
      </c>
      <c r="C4" s="144">
        <v>2550</v>
      </c>
      <c r="D4" s="144">
        <v>2551</v>
      </c>
    </row>
    <row r="5" spans="1:4" ht="17.25">
      <c r="A5" s="352" t="s">
        <v>452</v>
      </c>
      <c r="B5" s="357">
        <v>4721430</v>
      </c>
      <c r="C5" s="357">
        <v>4728728</v>
      </c>
      <c r="D5" s="358">
        <v>5042004</v>
      </c>
    </row>
    <row r="6" spans="1:4" ht="17.25">
      <c r="A6" s="353" t="s">
        <v>453</v>
      </c>
      <c r="B6" s="359">
        <v>4286110</v>
      </c>
      <c r="C6" s="359">
        <v>4558275</v>
      </c>
      <c r="D6" s="360">
        <v>4965571</v>
      </c>
    </row>
    <row r="7" spans="1:4" ht="17.25">
      <c r="A7" s="353" t="s">
        <v>454</v>
      </c>
      <c r="B7" s="359">
        <v>5189151</v>
      </c>
      <c r="C7" s="359">
        <v>5185876</v>
      </c>
      <c r="D7" s="360">
        <v>5563551</v>
      </c>
    </row>
    <row r="8" spans="1:4" ht="17.25">
      <c r="A8" s="353" t="s">
        <v>455</v>
      </c>
      <c r="B8" s="359">
        <v>4277168</v>
      </c>
      <c r="C8" s="359">
        <v>4458043</v>
      </c>
      <c r="D8" s="360">
        <v>4570040</v>
      </c>
    </row>
    <row r="9" spans="1:4" ht="17.25">
      <c r="A9" s="353" t="s">
        <v>456</v>
      </c>
      <c r="B9" s="359">
        <v>4509273</v>
      </c>
      <c r="C9" s="359">
        <v>4779177</v>
      </c>
      <c r="D9" s="360">
        <v>4781451</v>
      </c>
    </row>
    <row r="10" spans="1:4" ht="17.25">
      <c r="A10" s="353" t="s">
        <v>457</v>
      </c>
      <c r="B10" s="359">
        <v>5019841</v>
      </c>
      <c r="C10" s="359">
        <v>5397364</v>
      </c>
      <c r="D10" s="360">
        <v>5346070</v>
      </c>
    </row>
    <row r="11" spans="1:4" ht="17.25">
      <c r="A11" s="353" t="s">
        <v>458</v>
      </c>
      <c r="B11" s="359">
        <v>4969688</v>
      </c>
      <c r="C11" s="359">
        <v>5153347</v>
      </c>
      <c r="D11" s="360">
        <v>5265623</v>
      </c>
    </row>
    <row r="12" spans="1:4" ht="17.25">
      <c r="A12" s="353" t="s">
        <v>459</v>
      </c>
      <c r="B12" s="359">
        <v>4976809</v>
      </c>
      <c r="C12" s="359">
        <v>5215929</v>
      </c>
      <c r="D12" s="360">
        <v>5202483</v>
      </c>
    </row>
    <row r="13" spans="1:4" ht="17.25">
      <c r="A13" s="353" t="s">
        <v>460</v>
      </c>
      <c r="B13" s="359">
        <v>4683991</v>
      </c>
      <c r="C13" s="359">
        <v>5004416</v>
      </c>
      <c r="D13" s="360">
        <v>5252002</v>
      </c>
    </row>
    <row r="14" spans="1:4" ht="17.25">
      <c r="A14" s="353" t="s">
        <v>484</v>
      </c>
      <c r="B14" s="359">
        <v>5273800</v>
      </c>
      <c r="C14" s="359">
        <v>5424150</v>
      </c>
      <c r="D14" s="360">
        <v>5658639</v>
      </c>
    </row>
    <row r="15" spans="1:4" ht="17.25">
      <c r="A15" s="353" t="s">
        <v>462</v>
      </c>
      <c r="B15" s="359">
        <v>5184245</v>
      </c>
      <c r="C15" s="359">
        <v>5359702</v>
      </c>
      <c r="D15" s="360">
        <v>5446464</v>
      </c>
    </row>
    <row r="16" spans="1:4" ht="17.25">
      <c r="A16" s="353" t="s">
        <v>463</v>
      </c>
      <c r="B16" s="359">
        <v>4734965</v>
      </c>
      <c r="C16" s="359">
        <v>4645197</v>
      </c>
      <c r="D16" s="360">
        <v>5014520</v>
      </c>
    </row>
    <row r="17" spans="1:4" s="187" customFormat="1" ht="18.75">
      <c r="A17" s="201" t="s">
        <v>40</v>
      </c>
      <c r="B17" s="361">
        <f>SUM(B5:B16)</f>
        <v>57826471</v>
      </c>
      <c r="C17" s="361">
        <f>SUM(C5:C16)</f>
        <v>59910204</v>
      </c>
      <c r="D17" s="362">
        <f>SUM(D5:D16)</f>
        <v>62108418</v>
      </c>
    </row>
    <row r="18" ht="18" customHeight="1">
      <c r="A18" s="11" t="s">
        <v>668</v>
      </c>
    </row>
  </sheetData>
  <sheetProtection/>
  <mergeCells count="4">
    <mergeCell ref="B3:D3"/>
    <mergeCell ref="A2:D2"/>
    <mergeCell ref="A1:D1"/>
    <mergeCell ref="A3:A4"/>
  </mergeCells>
  <printOptions/>
  <pageMargins left="0.984251968503937" right="0.7874015748031497" top="0.7874015748031497" bottom="0.7874015748031497" header="0.1968503937007874" footer="0.196850393700787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1"/>
  </sheetPr>
  <dimension ref="A1:O25"/>
  <sheetViews>
    <sheetView showGridLines="0" view="pageBreakPreview" zoomScale="120" zoomScaleSheetLayoutView="120" zoomScalePageLayoutView="140" workbookViewId="0" topLeftCell="A16">
      <selection activeCell="D21" sqref="D21"/>
    </sheetView>
  </sheetViews>
  <sheetFormatPr defaultColWidth="9.140625" defaultRowHeight="21.75"/>
  <cols>
    <col min="1" max="1" width="21.28125" style="11" customWidth="1"/>
    <col min="2" max="13" width="10.28125" style="11" customWidth="1"/>
    <col min="14" max="14" width="11.00390625" style="11" customWidth="1"/>
    <col min="15" max="15" width="11.28125" style="11" bestFit="1" customWidth="1"/>
    <col min="16" max="16384" width="9.140625" style="11" customWidth="1"/>
  </cols>
  <sheetData>
    <row r="1" spans="1:13" ht="21">
      <c r="A1" s="481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</row>
    <row r="2" spans="1:14" ht="25.5" customHeight="1">
      <c r="A2" s="495" t="s">
        <v>564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ht="21.75" customHeight="1">
      <c r="A3" s="494" t="s">
        <v>494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ht="18.75" customHeight="1">
      <c r="A4" s="485" t="s">
        <v>486</v>
      </c>
      <c r="B4" s="489" t="s">
        <v>170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5" t="s">
        <v>40</v>
      </c>
    </row>
    <row r="5" spans="1:14" s="142" customFormat="1" ht="18.75">
      <c r="A5" s="486"/>
      <c r="B5" s="240" t="s">
        <v>522</v>
      </c>
      <c r="C5" s="240" t="s">
        <v>523</v>
      </c>
      <c r="D5" s="240" t="s">
        <v>524</v>
      </c>
      <c r="E5" s="240" t="s">
        <v>525</v>
      </c>
      <c r="F5" s="240" t="s">
        <v>526</v>
      </c>
      <c r="G5" s="240" t="s">
        <v>527</v>
      </c>
      <c r="H5" s="240" t="s">
        <v>528</v>
      </c>
      <c r="I5" s="240" t="s">
        <v>529</v>
      </c>
      <c r="J5" s="240" t="s">
        <v>530</v>
      </c>
      <c r="K5" s="240" t="s">
        <v>531</v>
      </c>
      <c r="L5" s="240" t="s">
        <v>532</v>
      </c>
      <c r="M5" s="240" t="s">
        <v>533</v>
      </c>
      <c r="N5" s="496"/>
    </row>
    <row r="6" spans="1:14" ht="17.25">
      <c r="A6" s="20" t="s">
        <v>66</v>
      </c>
      <c r="B6" s="243">
        <v>180560</v>
      </c>
      <c r="C6" s="243">
        <v>175283</v>
      </c>
      <c r="D6" s="243">
        <v>213316</v>
      </c>
      <c r="E6" s="243">
        <v>168611</v>
      </c>
      <c r="F6" s="243">
        <v>193604</v>
      </c>
      <c r="G6" s="243">
        <v>197874</v>
      </c>
      <c r="H6" s="243">
        <v>195266</v>
      </c>
      <c r="I6" s="243">
        <v>213342</v>
      </c>
      <c r="J6" s="243">
        <v>211611</v>
      </c>
      <c r="K6" s="243">
        <v>228170</v>
      </c>
      <c r="L6" s="243">
        <v>223145</v>
      </c>
      <c r="M6" s="243">
        <v>205678</v>
      </c>
      <c r="N6" s="244">
        <f>SUM(B6:M6)</f>
        <v>2406460</v>
      </c>
    </row>
    <row r="7" spans="1:14" ht="17.25">
      <c r="A7" s="20" t="s">
        <v>487</v>
      </c>
      <c r="B7" s="243">
        <v>107330</v>
      </c>
      <c r="C7" s="243">
        <v>106461</v>
      </c>
      <c r="D7" s="243">
        <v>121564</v>
      </c>
      <c r="E7" s="243">
        <v>100273</v>
      </c>
      <c r="F7" s="243">
        <v>109761</v>
      </c>
      <c r="G7" s="243">
        <v>105918</v>
      </c>
      <c r="H7" s="243">
        <v>106322</v>
      </c>
      <c r="I7" s="243">
        <v>116598</v>
      </c>
      <c r="J7" s="243">
        <v>97194</v>
      </c>
      <c r="K7" s="243">
        <v>108563</v>
      </c>
      <c r="L7" s="243">
        <v>118767</v>
      </c>
      <c r="M7" s="243">
        <v>104049</v>
      </c>
      <c r="N7" s="244">
        <f>SUM(B7:M7)</f>
        <v>1302800</v>
      </c>
    </row>
    <row r="8" spans="1:14" ht="17.25">
      <c r="A8" s="20" t="s">
        <v>488</v>
      </c>
      <c r="B8" s="243">
        <v>261055</v>
      </c>
      <c r="C8" s="243">
        <v>261599</v>
      </c>
      <c r="D8" s="243">
        <v>348339</v>
      </c>
      <c r="E8" s="243">
        <v>261119</v>
      </c>
      <c r="F8" s="243">
        <v>307289</v>
      </c>
      <c r="G8" s="243">
        <v>294725</v>
      </c>
      <c r="H8" s="243">
        <v>288440</v>
      </c>
      <c r="I8" s="243">
        <v>326055</v>
      </c>
      <c r="J8" s="243">
        <v>317553</v>
      </c>
      <c r="K8" s="243">
        <v>356690</v>
      </c>
      <c r="L8" s="243">
        <v>355373</v>
      </c>
      <c r="M8" s="243">
        <v>316304</v>
      </c>
      <c r="N8" s="244">
        <f aca="true" t="shared" si="0" ref="N8:N23">SUM(B8:M8)</f>
        <v>3694541</v>
      </c>
    </row>
    <row r="9" spans="1:14" ht="17.25">
      <c r="A9" s="20" t="s">
        <v>289</v>
      </c>
      <c r="B9" s="243">
        <v>361448</v>
      </c>
      <c r="C9" s="243">
        <v>352811</v>
      </c>
      <c r="D9" s="243">
        <v>354178</v>
      </c>
      <c r="E9" s="243">
        <v>328689</v>
      </c>
      <c r="F9" s="243">
        <v>330067</v>
      </c>
      <c r="G9" s="243">
        <v>383747</v>
      </c>
      <c r="H9" s="243">
        <v>381139</v>
      </c>
      <c r="I9" s="243">
        <v>353366</v>
      </c>
      <c r="J9" s="243">
        <v>343877</v>
      </c>
      <c r="K9" s="243">
        <v>372602</v>
      </c>
      <c r="L9" s="243">
        <v>375255</v>
      </c>
      <c r="M9" s="243">
        <v>346888</v>
      </c>
      <c r="N9" s="244">
        <f t="shared" si="0"/>
        <v>4284067</v>
      </c>
    </row>
    <row r="10" spans="1:14" ht="17.25">
      <c r="A10" s="20" t="s">
        <v>93</v>
      </c>
      <c r="B10" s="243">
        <v>324491</v>
      </c>
      <c r="C10" s="243">
        <v>321951</v>
      </c>
      <c r="D10" s="243">
        <v>343551</v>
      </c>
      <c r="E10" s="243">
        <v>295555</v>
      </c>
      <c r="F10" s="243">
        <v>305993</v>
      </c>
      <c r="G10" s="243">
        <v>348416</v>
      </c>
      <c r="H10" s="243">
        <v>340518</v>
      </c>
      <c r="I10" s="243">
        <v>324966</v>
      </c>
      <c r="J10" s="243">
        <v>327796</v>
      </c>
      <c r="K10" s="243">
        <v>350114</v>
      </c>
      <c r="L10" s="243">
        <v>335764</v>
      </c>
      <c r="M10" s="243">
        <v>316269</v>
      </c>
      <c r="N10" s="244">
        <f t="shared" si="0"/>
        <v>3935384</v>
      </c>
    </row>
    <row r="11" spans="1:14" ht="17.25">
      <c r="A11" s="20" t="s">
        <v>65</v>
      </c>
      <c r="B11" s="243">
        <v>99725</v>
      </c>
      <c r="C11" s="243">
        <v>95993</v>
      </c>
      <c r="D11" s="243">
        <v>164497</v>
      </c>
      <c r="E11" s="243">
        <v>86019</v>
      </c>
      <c r="F11" s="243">
        <v>151567</v>
      </c>
      <c r="G11" s="243">
        <v>104565</v>
      </c>
      <c r="H11" s="243">
        <v>104474</v>
      </c>
      <c r="I11" s="243">
        <v>164931</v>
      </c>
      <c r="J11" s="243">
        <v>164848</v>
      </c>
      <c r="K11" s="243">
        <v>163987</v>
      </c>
      <c r="L11" s="243">
        <v>162631</v>
      </c>
      <c r="M11" s="243">
        <v>149566</v>
      </c>
      <c r="N11" s="244">
        <f t="shared" si="0"/>
        <v>1612803</v>
      </c>
    </row>
    <row r="12" spans="1:14" ht="17.25">
      <c r="A12" s="20" t="s">
        <v>489</v>
      </c>
      <c r="B12" s="243">
        <v>225517</v>
      </c>
      <c r="C12" s="243">
        <v>212833</v>
      </c>
      <c r="D12" s="243">
        <v>255232</v>
      </c>
      <c r="E12" s="243">
        <v>193469</v>
      </c>
      <c r="F12" s="243">
        <v>233941</v>
      </c>
      <c r="G12" s="243">
        <v>226198</v>
      </c>
      <c r="H12" s="243">
        <v>232178</v>
      </c>
      <c r="I12" s="243">
        <v>245544</v>
      </c>
      <c r="J12" s="243">
        <v>252515</v>
      </c>
      <c r="K12" s="243">
        <v>259537</v>
      </c>
      <c r="L12" s="243">
        <v>253099</v>
      </c>
      <c r="M12" s="243">
        <v>243213</v>
      </c>
      <c r="N12" s="244">
        <f t="shared" si="0"/>
        <v>2833276</v>
      </c>
    </row>
    <row r="13" spans="1:14" ht="17.25">
      <c r="A13" s="20" t="s">
        <v>129</v>
      </c>
      <c r="B13" s="243">
        <v>332418</v>
      </c>
      <c r="C13" s="243">
        <v>320181</v>
      </c>
      <c r="D13" s="243">
        <v>386789</v>
      </c>
      <c r="E13" s="243">
        <v>283594</v>
      </c>
      <c r="F13" s="243">
        <v>363047</v>
      </c>
      <c r="G13" s="243">
        <v>341006</v>
      </c>
      <c r="H13" s="243">
        <v>343816</v>
      </c>
      <c r="I13" s="243">
        <v>392016</v>
      </c>
      <c r="J13" s="243">
        <v>391994</v>
      </c>
      <c r="K13" s="243">
        <v>393992</v>
      </c>
      <c r="L13" s="243">
        <v>405278</v>
      </c>
      <c r="M13" s="243">
        <v>377874</v>
      </c>
      <c r="N13" s="244">
        <f t="shared" si="0"/>
        <v>4332005</v>
      </c>
    </row>
    <row r="14" spans="1:14" ht="17.25">
      <c r="A14" s="20" t="s">
        <v>490</v>
      </c>
      <c r="B14" s="243">
        <v>349139</v>
      </c>
      <c r="C14" s="243">
        <v>336475</v>
      </c>
      <c r="D14" s="243">
        <v>348826</v>
      </c>
      <c r="E14" s="243">
        <v>310063</v>
      </c>
      <c r="F14" s="243">
        <v>324144</v>
      </c>
      <c r="G14" s="243">
        <v>362253</v>
      </c>
      <c r="H14" s="243">
        <v>365629</v>
      </c>
      <c r="I14" s="243">
        <v>339789</v>
      </c>
      <c r="J14" s="243">
        <v>349097</v>
      </c>
      <c r="K14" s="243">
        <v>360009</v>
      </c>
      <c r="L14" s="243">
        <v>342291</v>
      </c>
      <c r="M14" s="243">
        <v>332478</v>
      </c>
      <c r="N14" s="244">
        <f t="shared" si="0"/>
        <v>4120193</v>
      </c>
    </row>
    <row r="15" spans="1:14" ht="17.25">
      <c r="A15" s="20" t="s">
        <v>88</v>
      </c>
      <c r="B15" s="243">
        <v>301839</v>
      </c>
      <c r="C15" s="243">
        <v>287707</v>
      </c>
      <c r="D15" s="243">
        <v>304005</v>
      </c>
      <c r="E15" s="243">
        <v>267993</v>
      </c>
      <c r="F15" s="243">
        <v>276443</v>
      </c>
      <c r="G15" s="243">
        <v>315966</v>
      </c>
      <c r="H15" s="243">
        <v>313049</v>
      </c>
      <c r="I15" s="243">
        <v>297427</v>
      </c>
      <c r="J15" s="243">
        <v>303816</v>
      </c>
      <c r="K15" s="243">
        <v>313549</v>
      </c>
      <c r="L15" s="243">
        <v>303850</v>
      </c>
      <c r="M15" s="243">
        <v>285938</v>
      </c>
      <c r="N15" s="244">
        <f t="shared" si="0"/>
        <v>3571582</v>
      </c>
    </row>
    <row r="16" spans="1:14" ht="17.25">
      <c r="A16" s="20" t="s">
        <v>44</v>
      </c>
      <c r="B16" s="243">
        <v>342164</v>
      </c>
      <c r="C16" s="243">
        <v>326256</v>
      </c>
      <c r="D16" s="243">
        <v>297666</v>
      </c>
      <c r="E16" s="243">
        <v>244600</v>
      </c>
      <c r="F16" s="243">
        <v>275314</v>
      </c>
      <c r="G16" s="243">
        <v>364757</v>
      </c>
      <c r="H16" s="243">
        <v>350348</v>
      </c>
      <c r="I16" s="243">
        <v>320628</v>
      </c>
      <c r="J16" s="243">
        <v>342401</v>
      </c>
      <c r="K16" s="243">
        <v>310554</v>
      </c>
      <c r="L16" s="243">
        <v>336951</v>
      </c>
      <c r="M16" s="243">
        <v>303619</v>
      </c>
      <c r="N16" s="244">
        <f t="shared" si="0"/>
        <v>3815258</v>
      </c>
    </row>
    <row r="17" spans="1:14" ht="17.25">
      <c r="A17" s="20" t="s">
        <v>45</v>
      </c>
      <c r="B17" s="243">
        <v>666128</v>
      </c>
      <c r="C17" s="243">
        <v>646162</v>
      </c>
      <c r="D17" s="243">
        <v>657153</v>
      </c>
      <c r="E17" s="243">
        <v>599756</v>
      </c>
      <c r="F17" s="243">
        <v>568346</v>
      </c>
      <c r="G17" s="243">
        <v>663276</v>
      </c>
      <c r="H17" s="243">
        <v>682423</v>
      </c>
      <c r="I17" s="243">
        <v>614656</v>
      </c>
      <c r="J17" s="243">
        <v>620426</v>
      </c>
      <c r="K17" s="243">
        <v>669766</v>
      </c>
      <c r="L17" s="243">
        <v>626915</v>
      </c>
      <c r="M17" s="243">
        <v>577631</v>
      </c>
      <c r="N17" s="244">
        <f t="shared" si="0"/>
        <v>7592638</v>
      </c>
    </row>
    <row r="18" spans="1:14" ht="17.25">
      <c r="A18" s="20" t="s">
        <v>491</v>
      </c>
      <c r="B18" s="243">
        <v>225944</v>
      </c>
      <c r="C18" s="243">
        <v>286357</v>
      </c>
      <c r="D18" s="243">
        <v>540362</v>
      </c>
      <c r="E18" s="243">
        <v>332220</v>
      </c>
      <c r="F18" s="243">
        <v>245441</v>
      </c>
      <c r="G18" s="243">
        <v>343036</v>
      </c>
      <c r="H18" s="243">
        <v>262654</v>
      </c>
      <c r="I18" s="243">
        <v>263670</v>
      </c>
      <c r="J18" s="243">
        <v>289763</v>
      </c>
      <c r="K18" s="243">
        <v>483019</v>
      </c>
      <c r="L18" s="243">
        <v>328530</v>
      </c>
      <c r="M18" s="243">
        <v>272383</v>
      </c>
      <c r="N18" s="244">
        <f t="shared" si="0"/>
        <v>3873379</v>
      </c>
    </row>
    <row r="19" spans="1:14" ht="17.25">
      <c r="A19" s="20" t="s">
        <v>143</v>
      </c>
      <c r="B19" s="243">
        <v>49620</v>
      </c>
      <c r="C19" s="243">
        <v>46753</v>
      </c>
      <c r="D19" s="243">
        <v>49998</v>
      </c>
      <c r="E19" s="243">
        <v>41791</v>
      </c>
      <c r="F19" s="243">
        <v>47350</v>
      </c>
      <c r="G19" s="243">
        <v>59302</v>
      </c>
      <c r="H19" s="243">
        <v>49754</v>
      </c>
      <c r="I19" s="243">
        <v>51317</v>
      </c>
      <c r="J19" s="243">
        <v>52003</v>
      </c>
      <c r="K19" s="243">
        <v>52419</v>
      </c>
      <c r="L19" s="243">
        <v>53954</v>
      </c>
      <c r="M19" s="243">
        <v>50399</v>
      </c>
      <c r="N19" s="244">
        <f t="shared" si="0"/>
        <v>604660</v>
      </c>
    </row>
    <row r="20" spans="1:14" ht="17.25">
      <c r="A20" s="20" t="s">
        <v>492</v>
      </c>
      <c r="B20" s="243">
        <v>286479</v>
      </c>
      <c r="C20" s="243">
        <v>276556</v>
      </c>
      <c r="D20" s="243">
        <v>242270</v>
      </c>
      <c r="E20" s="243">
        <v>235567</v>
      </c>
      <c r="F20" s="243">
        <v>214539</v>
      </c>
      <c r="G20" s="243">
        <v>289631</v>
      </c>
      <c r="H20" s="243">
        <v>284260</v>
      </c>
      <c r="I20" s="243">
        <v>227647</v>
      </c>
      <c r="J20" s="243">
        <v>236413</v>
      </c>
      <c r="K20" s="243">
        <v>238137</v>
      </c>
      <c r="L20" s="243">
        <v>234873</v>
      </c>
      <c r="M20" s="243">
        <v>223328</v>
      </c>
      <c r="N20" s="244">
        <f t="shared" si="0"/>
        <v>2989700</v>
      </c>
    </row>
    <row r="21" spans="1:14" ht="17.25">
      <c r="A21" s="20" t="s">
        <v>311</v>
      </c>
      <c r="B21" s="243">
        <v>442041</v>
      </c>
      <c r="C21" s="243">
        <v>423586</v>
      </c>
      <c r="D21" s="98">
        <v>429703</v>
      </c>
      <c r="E21" s="243">
        <v>405442</v>
      </c>
      <c r="F21" s="243">
        <v>389429</v>
      </c>
      <c r="G21" s="243">
        <v>435978</v>
      </c>
      <c r="H21" s="243">
        <v>453364</v>
      </c>
      <c r="I21" s="243">
        <v>413341</v>
      </c>
      <c r="J21" s="243">
        <v>421289</v>
      </c>
      <c r="K21" s="243">
        <v>438062</v>
      </c>
      <c r="L21" s="243">
        <v>421093</v>
      </c>
      <c r="M21" s="243">
        <v>391949</v>
      </c>
      <c r="N21" s="244">
        <f t="shared" si="0"/>
        <v>5065277</v>
      </c>
    </row>
    <row r="22" spans="1:14" ht="17.25">
      <c r="A22" s="20" t="s">
        <v>493</v>
      </c>
      <c r="B22" s="243">
        <v>145187</v>
      </c>
      <c r="C22" s="243">
        <v>142998</v>
      </c>
      <c r="D22" s="243">
        <v>131604</v>
      </c>
      <c r="E22" s="243">
        <v>108547</v>
      </c>
      <c r="F22" s="243">
        <v>120523</v>
      </c>
      <c r="G22" s="243">
        <v>177570</v>
      </c>
      <c r="H22" s="243">
        <v>175433</v>
      </c>
      <c r="I22" s="243">
        <v>169021</v>
      </c>
      <c r="J22" s="243">
        <v>175986</v>
      </c>
      <c r="K22" s="243">
        <v>168358</v>
      </c>
      <c r="L22" s="243">
        <v>188593</v>
      </c>
      <c r="M22" s="243">
        <v>161109</v>
      </c>
      <c r="N22" s="244">
        <f t="shared" si="0"/>
        <v>1864929</v>
      </c>
    </row>
    <row r="23" spans="1:14" ht="17.25">
      <c r="A23" s="20" t="s">
        <v>72</v>
      </c>
      <c r="B23" s="243">
        <v>340919</v>
      </c>
      <c r="C23" s="243">
        <v>345609</v>
      </c>
      <c r="D23" s="243">
        <v>374498</v>
      </c>
      <c r="E23" s="243">
        <v>306732</v>
      </c>
      <c r="F23" s="243">
        <v>324653</v>
      </c>
      <c r="G23" s="243">
        <v>331852</v>
      </c>
      <c r="H23" s="243">
        <v>336556</v>
      </c>
      <c r="I23" s="243">
        <v>368169</v>
      </c>
      <c r="J23" s="243">
        <v>353420</v>
      </c>
      <c r="K23" s="243">
        <v>391111</v>
      </c>
      <c r="L23" s="243">
        <v>380102</v>
      </c>
      <c r="M23" s="243">
        <v>355845</v>
      </c>
      <c r="N23" s="244">
        <f t="shared" si="0"/>
        <v>4209466</v>
      </c>
    </row>
    <row r="24" spans="1:15" s="143" customFormat="1" ht="18.75">
      <c r="A24" s="146" t="s">
        <v>40</v>
      </c>
      <c r="B24" s="245">
        <f>SUM(B6:B23)</f>
        <v>5042004</v>
      </c>
      <c r="C24" s="245">
        <f aca="true" t="shared" si="1" ref="C24:M24">SUM(C6:C23)</f>
        <v>4965571</v>
      </c>
      <c r="D24" s="245">
        <f>SUM(D6:D23)</f>
        <v>5563551</v>
      </c>
      <c r="E24" s="245">
        <f t="shared" si="1"/>
        <v>4570040</v>
      </c>
      <c r="F24" s="245">
        <f t="shared" si="1"/>
        <v>4781451</v>
      </c>
      <c r="G24" s="245">
        <f t="shared" si="1"/>
        <v>5346070</v>
      </c>
      <c r="H24" s="245">
        <f t="shared" si="1"/>
        <v>5265623</v>
      </c>
      <c r="I24" s="245">
        <f t="shared" si="1"/>
        <v>5202483</v>
      </c>
      <c r="J24" s="245">
        <f t="shared" si="1"/>
        <v>5252002</v>
      </c>
      <c r="K24" s="245">
        <f t="shared" si="1"/>
        <v>5658639</v>
      </c>
      <c r="L24" s="245">
        <f t="shared" si="1"/>
        <v>5446464</v>
      </c>
      <c r="M24" s="245">
        <f t="shared" si="1"/>
        <v>5014520</v>
      </c>
      <c r="N24" s="246">
        <f>SUM(B24:M24)</f>
        <v>62108418</v>
      </c>
      <c r="O24" s="200"/>
    </row>
    <row r="25" ht="17.25">
      <c r="A25" s="11" t="s">
        <v>495</v>
      </c>
    </row>
  </sheetData>
  <sheetProtection/>
  <mergeCells count="6">
    <mergeCell ref="A1:M1"/>
    <mergeCell ref="A4:A5"/>
    <mergeCell ref="A3:N3"/>
    <mergeCell ref="A2:N2"/>
    <mergeCell ref="N4:N5"/>
    <mergeCell ref="B4:M4"/>
  </mergeCells>
  <printOptions horizontalCentered="1"/>
  <pageMargins left="0.18" right="0.14" top="0.984251968503937" bottom="0.75" header="0.53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1"/>
  </sheetPr>
  <dimension ref="A1:F43"/>
  <sheetViews>
    <sheetView showGridLines="0" view="pageBreakPreview" zoomScale="60" zoomScalePageLayoutView="120" workbookViewId="0" topLeftCell="C1">
      <selection activeCell="D34" sqref="D34"/>
    </sheetView>
  </sheetViews>
  <sheetFormatPr defaultColWidth="9.140625" defaultRowHeight="21.75"/>
  <cols>
    <col min="1" max="1" width="6.28125" style="255" customWidth="1"/>
    <col min="2" max="2" width="47.140625" style="253" customWidth="1"/>
    <col min="3" max="4" width="23.7109375" style="253" customWidth="1"/>
    <col min="5" max="5" width="12.140625" style="270" customWidth="1"/>
    <col min="6" max="6" width="28.421875" style="270" customWidth="1"/>
    <col min="7" max="16384" width="9.140625" style="253" customWidth="1"/>
  </cols>
  <sheetData>
    <row r="1" spans="1:6" ht="23.25">
      <c r="A1" s="499" t="s">
        <v>569</v>
      </c>
      <c r="B1" s="499"/>
      <c r="C1" s="499"/>
      <c r="D1" s="499"/>
      <c r="E1" s="499"/>
      <c r="F1" s="499"/>
    </row>
    <row r="2" spans="1:6" ht="23.25">
      <c r="A2" s="500" t="s">
        <v>570</v>
      </c>
      <c r="B2" s="500"/>
      <c r="C2" s="500"/>
      <c r="D2" s="500"/>
      <c r="E2" s="500"/>
      <c r="F2" s="500"/>
    </row>
    <row r="3" spans="1:6" ht="3.75" customHeight="1">
      <c r="A3" s="256"/>
      <c r="B3" s="256"/>
      <c r="C3" s="256"/>
      <c r="D3" s="256"/>
      <c r="E3" s="266"/>
      <c r="F3" s="271"/>
    </row>
    <row r="4" spans="1:6" ht="18" customHeight="1">
      <c r="A4" s="502" t="s">
        <v>121</v>
      </c>
      <c r="B4" s="502" t="s">
        <v>565</v>
      </c>
      <c r="C4" s="502" t="s">
        <v>566</v>
      </c>
      <c r="D4" s="503" t="s">
        <v>567</v>
      </c>
      <c r="E4" s="252" t="s">
        <v>568</v>
      </c>
      <c r="F4" s="498" t="s">
        <v>379</v>
      </c>
    </row>
    <row r="5" spans="1:6" ht="18" customHeight="1">
      <c r="A5" s="502"/>
      <c r="B5" s="502"/>
      <c r="C5" s="502"/>
      <c r="D5" s="503"/>
      <c r="E5" s="254" t="s">
        <v>669</v>
      </c>
      <c r="F5" s="498"/>
    </row>
    <row r="6" spans="1:6" ht="18" customHeight="1">
      <c r="A6" s="257">
        <v>1</v>
      </c>
      <c r="B6" s="258" t="s">
        <v>677</v>
      </c>
      <c r="C6" s="259" t="s">
        <v>588</v>
      </c>
      <c r="D6" s="258" t="s">
        <v>606</v>
      </c>
      <c r="E6" s="363">
        <v>24</v>
      </c>
      <c r="F6" s="267" t="s">
        <v>621</v>
      </c>
    </row>
    <row r="7" spans="1:6" ht="18" customHeight="1">
      <c r="A7" s="260">
        <v>2</v>
      </c>
      <c r="B7" s="261" t="s">
        <v>571</v>
      </c>
      <c r="C7" s="262" t="s">
        <v>589</v>
      </c>
      <c r="D7" s="261" t="s">
        <v>607</v>
      </c>
      <c r="E7" s="364">
        <v>21</v>
      </c>
      <c r="F7" s="268" t="s">
        <v>622</v>
      </c>
    </row>
    <row r="8" spans="1:6" ht="18" customHeight="1">
      <c r="A8" s="260">
        <v>3</v>
      </c>
      <c r="B8" s="261" t="s">
        <v>572</v>
      </c>
      <c r="C8" s="261" t="s">
        <v>590</v>
      </c>
      <c r="D8" s="261" t="s">
        <v>608</v>
      </c>
      <c r="E8" s="364">
        <v>20.4</v>
      </c>
      <c r="F8" s="268" t="s">
        <v>622</v>
      </c>
    </row>
    <row r="9" spans="1:6" ht="18" customHeight="1">
      <c r="A9" s="260">
        <v>4</v>
      </c>
      <c r="B9" s="261" t="s">
        <v>573</v>
      </c>
      <c r="C9" s="261" t="s">
        <v>591</v>
      </c>
      <c r="D9" s="262" t="s">
        <v>609</v>
      </c>
      <c r="E9" s="364">
        <v>16</v>
      </c>
      <c r="F9" s="268" t="s">
        <v>622</v>
      </c>
    </row>
    <row r="10" spans="1:6" ht="18" customHeight="1">
      <c r="A10" s="260">
        <v>5</v>
      </c>
      <c r="B10" s="261" t="s">
        <v>574</v>
      </c>
      <c r="C10" s="261" t="s">
        <v>592</v>
      </c>
      <c r="D10" s="262" t="s">
        <v>610</v>
      </c>
      <c r="E10" s="364">
        <v>15.6</v>
      </c>
      <c r="F10" s="268" t="s">
        <v>622</v>
      </c>
    </row>
    <row r="11" spans="1:6" ht="18" customHeight="1">
      <c r="A11" s="260">
        <v>6</v>
      </c>
      <c r="B11" s="261" t="s">
        <v>575</v>
      </c>
      <c r="C11" s="261" t="s">
        <v>593</v>
      </c>
      <c r="D11" s="262" t="s">
        <v>611</v>
      </c>
      <c r="E11" s="364">
        <v>14</v>
      </c>
      <c r="F11" s="268" t="s">
        <v>622</v>
      </c>
    </row>
    <row r="12" spans="1:6" ht="18" customHeight="1">
      <c r="A12" s="260">
        <v>7</v>
      </c>
      <c r="B12" s="261" t="s">
        <v>576</v>
      </c>
      <c r="C12" s="261" t="s">
        <v>594</v>
      </c>
      <c r="D12" s="262" t="s">
        <v>612</v>
      </c>
      <c r="E12" s="364">
        <v>10.2</v>
      </c>
      <c r="F12" s="268" t="s">
        <v>622</v>
      </c>
    </row>
    <row r="13" spans="1:6" ht="18" customHeight="1">
      <c r="A13" s="260">
        <v>8</v>
      </c>
      <c r="B13" s="261" t="s">
        <v>577</v>
      </c>
      <c r="C13" s="261" t="s">
        <v>595</v>
      </c>
      <c r="D13" s="262" t="s">
        <v>609</v>
      </c>
      <c r="E13" s="364">
        <v>10</v>
      </c>
      <c r="F13" s="268" t="s">
        <v>622</v>
      </c>
    </row>
    <row r="14" spans="1:6" ht="18" customHeight="1">
      <c r="A14" s="260">
        <v>9</v>
      </c>
      <c r="B14" s="261" t="s">
        <v>578</v>
      </c>
      <c r="C14" s="261" t="s">
        <v>596</v>
      </c>
      <c r="D14" s="262" t="s">
        <v>613</v>
      </c>
      <c r="E14" s="364">
        <v>9</v>
      </c>
      <c r="F14" s="268" t="s">
        <v>622</v>
      </c>
    </row>
    <row r="15" spans="1:6" ht="18" customHeight="1">
      <c r="A15" s="260">
        <v>10</v>
      </c>
      <c r="B15" s="261" t="s">
        <v>579</v>
      </c>
      <c r="C15" s="261" t="s">
        <v>597</v>
      </c>
      <c r="D15" s="262" t="s">
        <v>614</v>
      </c>
      <c r="E15" s="364">
        <v>8</v>
      </c>
      <c r="F15" s="268" t="s">
        <v>622</v>
      </c>
    </row>
    <row r="16" spans="1:6" ht="18" customHeight="1">
      <c r="A16" s="260">
        <v>11</v>
      </c>
      <c r="B16" s="261" t="s">
        <v>580</v>
      </c>
      <c r="C16" s="261" t="s">
        <v>598</v>
      </c>
      <c r="D16" s="262" t="s">
        <v>681</v>
      </c>
      <c r="E16" s="364">
        <v>8</v>
      </c>
      <c r="F16" s="268" t="s">
        <v>622</v>
      </c>
    </row>
    <row r="17" spans="1:6" ht="18" customHeight="1">
      <c r="A17" s="260">
        <v>12</v>
      </c>
      <c r="B17" s="261" t="s">
        <v>581</v>
      </c>
      <c r="C17" s="261" t="s">
        <v>599</v>
      </c>
      <c r="D17" s="262" t="s">
        <v>595</v>
      </c>
      <c r="E17" s="364">
        <v>4.8</v>
      </c>
      <c r="F17" s="268" t="s">
        <v>622</v>
      </c>
    </row>
    <row r="18" spans="1:6" ht="18" customHeight="1">
      <c r="A18" s="260">
        <v>13</v>
      </c>
      <c r="B18" s="261" t="s">
        <v>582</v>
      </c>
      <c r="C18" s="261" t="s">
        <v>600</v>
      </c>
      <c r="D18" s="262" t="s">
        <v>615</v>
      </c>
      <c r="E18" s="364">
        <v>4.5</v>
      </c>
      <c r="F18" s="268" t="s">
        <v>621</v>
      </c>
    </row>
    <row r="19" spans="1:6" ht="18" customHeight="1">
      <c r="A19" s="260">
        <v>14</v>
      </c>
      <c r="B19" s="261" t="s">
        <v>583</v>
      </c>
      <c r="C19" s="261" t="s">
        <v>601</v>
      </c>
      <c r="D19" s="262" t="s">
        <v>616</v>
      </c>
      <c r="E19" s="364">
        <v>4</v>
      </c>
      <c r="F19" s="268" t="s">
        <v>622</v>
      </c>
    </row>
    <row r="20" spans="1:6" ht="18" customHeight="1">
      <c r="A20" s="260">
        <v>15</v>
      </c>
      <c r="B20" s="261" t="s">
        <v>584</v>
      </c>
      <c r="C20" s="261" t="s">
        <v>602</v>
      </c>
      <c r="D20" s="262" t="s">
        <v>617</v>
      </c>
      <c r="E20" s="364">
        <v>3.8</v>
      </c>
      <c r="F20" s="268" t="s">
        <v>621</v>
      </c>
    </row>
    <row r="21" spans="1:6" ht="18" customHeight="1">
      <c r="A21" s="260">
        <v>16</v>
      </c>
      <c r="B21" s="261" t="s">
        <v>585</v>
      </c>
      <c r="C21" s="261" t="s">
        <v>603</v>
      </c>
      <c r="D21" s="262" t="s">
        <v>618</v>
      </c>
      <c r="E21" s="364">
        <v>3.6</v>
      </c>
      <c r="F21" s="268" t="s">
        <v>623</v>
      </c>
    </row>
    <row r="22" spans="1:6" ht="18" customHeight="1">
      <c r="A22" s="260">
        <v>17</v>
      </c>
      <c r="B22" s="261" t="s">
        <v>586</v>
      </c>
      <c r="C22" s="261" t="s">
        <v>604</v>
      </c>
      <c r="D22" s="262" t="s">
        <v>619</v>
      </c>
      <c r="E22" s="364">
        <v>3.2</v>
      </c>
      <c r="F22" s="268" t="s">
        <v>622</v>
      </c>
    </row>
    <row r="23" spans="1:6" ht="18" customHeight="1">
      <c r="A23" s="260">
        <v>18</v>
      </c>
      <c r="B23" s="261" t="s">
        <v>587</v>
      </c>
      <c r="C23" s="261" t="s">
        <v>605</v>
      </c>
      <c r="D23" s="262" t="s">
        <v>620</v>
      </c>
      <c r="E23" s="364">
        <v>3</v>
      </c>
      <c r="F23" s="268" t="s">
        <v>622</v>
      </c>
    </row>
    <row r="24" spans="1:6" ht="18" customHeight="1">
      <c r="A24" s="260">
        <v>19</v>
      </c>
      <c r="B24" s="261" t="s">
        <v>624</v>
      </c>
      <c r="C24" s="261" t="s">
        <v>619</v>
      </c>
      <c r="D24" s="262" t="s">
        <v>625</v>
      </c>
      <c r="E24" s="364">
        <v>3</v>
      </c>
      <c r="F24" s="260" t="s">
        <v>623</v>
      </c>
    </row>
    <row r="25" spans="1:6" ht="18" customHeight="1">
      <c r="A25" s="260">
        <v>20</v>
      </c>
      <c r="B25" s="261" t="s">
        <v>670</v>
      </c>
      <c r="C25" s="262" t="s">
        <v>592</v>
      </c>
      <c r="D25" s="261" t="s">
        <v>634</v>
      </c>
      <c r="E25" s="364">
        <v>1.66</v>
      </c>
      <c r="F25" s="268" t="s">
        <v>622</v>
      </c>
    </row>
    <row r="26" spans="1:6" ht="18" customHeight="1">
      <c r="A26" s="260"/>
      <c r="B26" s="261" t="s">
        <v>626</v>
      </c>
      <c r="C26" s="262"/>
      <c r="D26" s="261"/>
      <c r="E26" s="364"/>
      <c r="F26" s="268"/>
    </row>
    <row r="27" spans="1:6" ht="18" customHeight="1">
      <c r="A27" s="260">
        <v>21</v>
      </c>
      <c r="B27" s="261" t="s">
        <v>627</v>
      </c>
      <c r="C27" s="261" t="s">
        <v>631</v>
      </c>
      <c r="D27" s="261" t="s">
        <v>635</v>
      </c>
      <c r="E27" s="364">
        <v>1.3</v>
      </c>
      <c r="F27" s="268" t="s">
        <v>622</v>
      </c>
    </row>
    <row r="28" spans="1:6" ht="18" customHeight="1">
      <c r="A28" s="260">
        <v>22</v>
      </c>
      <c r="B28" s="261" t="s">
        <v>628</v>
      </c>
      <c r="C28" s="261" t="s">
        <v>632</v>
      </c>
      <c r="D28" s="262" t="s">
        <v>636</v>
      </c>
      <c r="E28" s="364">
        <v>1.3</v>
      </c>
      <c r="F28" s="268" t="s">
        <v>621</v>
      </c>
    </row>
    <row r="29" spans="1:6" ht="18" customHeight="1">
      <c r="A29" s="260">
        <v>23</v>
      </c>
      <c r="B29" s="261" t="s">
        <v>629</v>
      </c>
      <c r="C29" s="261" t="s">
        <v>682</v>
      </c>
      <c r="D29" s="262" t="s">
        <v>637</v>
      </c>
      <c r="E29" s="364">
        <v>1</v>
      </c>
      <c r="F29" s="268" t="s">
        <v>621</v>
      </c>
    </row>
    <row r="30" spans="1:6" ht="18" customHeight="1">
      <c r="A30" s="263">
        <v>24</v>
      </c>
      <c r="B30" s="265" t="s">
        <v>630</v>
      </c>
      <c r="C30" s="265" t="s">
        <v>633</v>
      </c>
      <c r="D30" s="264" t="s">
        <v>638</v>
      </c>
      <c r="E30" s="365">
        <v>0.5</v>
      </c>
      <c r="F30" s="269" t="s">
        <v>622</v>
      </c>
    </row>
    <row r="31" spans="1:6" ht="18" customHeight="1">
      <c r="A31" s="501" t="s">
        <v>40</v>
      </c>
      <c r="B31" s="501"/>
      <c r="C31" s="501"/>
      <c r="D31" s="501"/>
      <c r="E31" s="367">
        <f>SUM(E6:E30)</f>
        <v>191.86</v>
      </c>
      <c r="F31" s="274"/>
    </row>
    <row r="32" spans="1:6" ht="18" customHeight="1">
      <c r="A32" s="497" t="s">
        <v>683</v>
      </c>
      <c r="B32" s="497"/>
      <c r="C32" s="497"/>
      <c r="D32" s="497"/>
      <c r="E32" s="497"/>
      <c r="F32" s="497"/>
    </row>
    <row r="33" spans="1:6" ht="21.75">
      <c r="A33" s="272"/>
      <c r="B33" s="273"/>
      <c r="C33" s="273"/>
      <c r="D33" s="273"/>
      <c r="E33" s="366"/>
      <c r="F33" s="272"/>
    </row>
    <row r="34" spans="1:6" ht="21.75">
      <c r="A34" s="272"/>
      <c r="B34" s="273"/>
      <c r="C34" s="273"/>
      <c r="D34" s="273"/>
      <c r="E34" s="272"/>
      <c r="F34" s="272"/>
    </row>
    <row r="35" spans="1:6" ht="21.75">
      <c r="A35" s="272"/>
      <c r="B35" s="273"/>
      <c r="C35" s="273"/>
      <c r="D35" s="273"/>
      <c r="E35" s="272"/>
      <c r="F35" s="272"/>
    </row>
    <row r="36" spans="1:6" ht="21.75">
      <c r="A36" s="272"/>
      <c r="B36" s="273"/>
      <c r="C36" s="273"/>
      <c r="D36" s="273"/>
      <c r="E36" s="272"/>
      <c r="F36" s="272"/>
    </row>
    <row r="37" spans="1:6" ht="21.75">
      <c r="A37" s="272"/>
      <c r="B37" s="273"/>
      <c r="C37" s="273"/>
      <c r="D37" s="273"/>
      <c r="E37" s="272"/>
      <c r="F37" s="272"/>
    </row>
    <row r="38" spans="1:6" ht="21.75">
      <c r="A38" s="272"/>
      <c r="B38" s="273"/>
      <c r="C38" s="273"/>
      <c r="D38" s="273"/>
      <c r="E38" s="272"/>
      <c r="F38" s="272"/>
    </row>
    <row r="39" spans="1:6" ht="21.75">
      <c r="A39" s="272"/>
      <c r="B39" s="273"/>
      <c r="C39" s="273"/>
      <c r="D39" s="273"/>
      <c r="E39" s="272"/>
      <c r="F39" s="272"/>
    </row>
    <row r="40" spans="1:6" ht="21.75">
      <c r="A40" s="272"/>
      <c r="B40" s="273"/>
      <c r="C40" s="273"/>
      <c r="D40" s="273"/>
      <c r="E40" s="272"/>
      <c r="F40" s="272"/>
    </row>
    <row r="41" spans="1:6" ht="21.75">
      <c r="A41" s="272"/>
      <c r="B41" s="273"/>
      <c r="C41" s="273"/>
      <c r="D41" s="273"/>
      <c r="E41" s="272"/>
      <c r="F41" s="272"/>
    </row>
    <row r="42" spans="1:6" ht="21.75">
      <c r="A42" s="272"/>
      <c r="B42" s="273"/>
      <c r="C42" s="273"/>
      <c r="D42" s="273"/>
      <c r="E42" s="272"/>
      <c r="F42" s="272"/>
    </row>
    <row r="43" spans="1:6" ht="21.75">
      <c r="A43" s="272"/>
      <c r="B43" s="273"/>
      <c r="C43" s="273"/>
      <c r="D43" s="273"/>
      <c r="E43" s="272"/>
      <c r="F43" s="272"/>
    </row>
  </sheetData>
  <sheetProtection/>
  <mergeCells count="9">
    <mergeCell ref="A32:F32"/>
    <mergeCell ref="F4:F5"/>
    <mergeCell ref="A1:F1"/>
    <mergeCell ref="A2:F2"/>
    <mergeCell ref="A31:D31"/>
    <mergeCell ref="A4:A5"/>
    <mergeCell ref="B4:B5"/>
    <mergeCell ref="C4:C5"/>
    <mergeCell ref="D4:D5"/>
  </mergeCells>
  <printOptions/>
  <pageMargins left="0.7" right="0.5368589743589743" top="0.75" bottom="0.75" header="0.3" footer="0.3"/>
  <pageSetup horizontalDpi="300" verticalDpi="300" orientation="landscape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1"/>
  </sheetPr>
  <dimension ref="A1:K88"/>
  <sheetViews>
    <sheetView showGridLines="0" tabSelected="1" view="pageBreakPreview" zoomScale="112" zoomScaleSheetLayoutView="112" zoomScalePageLayoutView="0" workbookViewId="0" topLeftCell="A46">
      <selection activeCell="C19" sqref="C19"/>
    </sheetView>
  </sheetViews>
  <sheetFormatPr defaultColWidth="9.140625" defaultRowHeight="21.75"/>
  <cols>
    <col min="1" max="1" width="7.00390625" style="379" customWidth="1"/>
    <col min="2" max="2" width="18.140625" style="372" customWidth="1"/>
    <col min="3" max="3" width="46.7109375" style="370" customWidth="1"/>
    <col min="4" max="6" width="13.00390625" style="372" customWidth="1"/>
    <col min="7" max="16384" width="9.140625" style="370" customWidth="1"/>
  </cols>
  <sheetData>
    <row r="1" spans="1:11" ht="21.75" customHeight="1">
      <c r="A1" s="515" t="s">
        <v>684</v>
      </c>
      <c r="B1" s="515"/>
      <c r="C1" s="515"/>
      <c r="D1" s="515"/>
      <c r="E1" s="515"/>
      <c r="F1" s="515"/>
      <c r="G1" s="368"/>
      <c r="H1" s="368"/>
      <c r="I1" s="369"/>
      <c r="J1" s="369"/>
      <c r="K1" s="369"/>
    </row>
    <row r="2" spans="1:11" ht="22.5" customHeight="1">
      <c r="A2" s="515" t="s">
        <v>685</v>
      </c>
      <c r="B2" s="515"/>
      <c r="C2" s="515"/>
      <c r="D2" s="515"/>
      <c r="E2" s="515"/>
      <c r="F2" s="515"/>
      <c r="G2" s="368"/>
      <c r="H2" s="368"/>
      <c r="I2" s="369"/>
      <c r="J2" s="369"/>
      <c r="K2" s="369"/>
    </row>
    <row r="3" spans="1:11" ht="3" customHeight="1">
      <c r="A3" s="371"/>
      <c r="C3" s="369"/>
      <c r="G3" s="369"/>
      <c r="H3" s="369"/>
      <c r="I3" s="369"/>
      <c r="J3" s="369"/>
      <c r="K3" s="369"/>
    </row>
    <row r="4" spans="1:11" ht="22.5" customHeight="1">
      <c r="A4" s="516" t="s">
        <v>686</v>
      </c>
      <c r="B4" s="518" t="s">
        <v>687</v>
      </c>
      <c r="C4" s="516" t="s">
        <v>688</v>
      </c>
      <c r="D4" s="373" t="s">
        <v>689</v>
      </c>
      <c r="E4" s="516" t="s">
        <v>690</v>
      </c>
      <c r="F4" s="520" t="s">
        <v>691</v>
      </c>
      <c r="G4" s="374"/>
      <c r="H4" s="374"/>
      <c r="I4" s="374"/>
      <c r="J4" s="374"/>
      <c r="K4" s="374"/>
    </row>
    <row r="5" spans="1:11" ht="21.75" customHeight="1">
      <c r="A5" s="517"/>
      <c r="B5" s="519"/>
      <c r="C5" s="517"/>
      <c r="D5" s="375" t="s">
        <v>125</v>
      </c>
      <c r="E5" s="517"/>
      <c r="F5" s="521"/>
      <c r="G5" s="374"/>
      <c r="H5" s="374"/>
      <c r="I5" s="374"/>
      <c r="J5" s="374"/>
      <c r="K5" s="374"/>
    </row>
    <row r="6" spans="1:11" s="388" customFormat="1" ht="15.75" customHeight="1">
      <c r="A6" s="376">
        <v>1</v>
      </c>
      <c r="B6" s="392" t="s">
        <v>139</v>
      </c>
      <c r="C6" s="386" t="s">
        <v>692</v>
      </c>
      <c r="D6" s="376">
        <v>2</v>
      </c>
      <c r="E6" s="376" t="s">
        <v>139</v>
      </c>
      <c r="F6" s="376" t="s">
        <v>693</v>
      </c>
      <c r="G6" s="387"/>
      <c r="H6" s="387"/>
      <c r="I6" s="387"/>
      <c r="J6" s="387"/>
      <c r="K6" s="387"/>
    </row>
    <row r="7" spans="1:11" s="388" customFormat="1" ht="15.75" customHeight="1">
      <c r="A7" s="376">
        <v>2</v>
      </c>
      <c r="B7" s="392" t="s">
        <v>694</v>
      </c>
      <c r="C7" s="386" t="s">
        <v>695</v>
      </c>
      <c r="D7" s="376">
        <v>2</v>
      </c>
      <c r="E7" s="376" t="s">
        <v>66</v>
      </c>
      <c r="F7" s="376" t="s">
        <v>696</v>
      </c>
      <c r="G7" s="387"/>
      <c r="H7" s="387"/>
      <c r="I7" s="387"/>
      <c r="J7" s="387"/>
      <c r="K7" s="387"/>
    </row>
    <row r="8" spans="1:11" s="388" customFormat="1" ht="15.75" customHeight="1">
      <c r="A8" s="376">
        <v>3</v>
      </c>
      <c r="B8" s="392" t="s">
        <v>697</v>
      </c>
      <c r="C8" s="386" t="s">
        <v>698</v>
      </c>
      <c r="D8" s="376">
        <v>1</v>
      </c>
      <c r="E8" s="376" t="s">
        <v>66</v>
      </c>
      <c r="F8" s="376" t="s">
        <v>696</v>
      </c>
      <c r="G8" s="387"/>
      <c r="H8" s="387"/>
      <c r="I8" s="387"/>
      <c r="J8" s="387"/>
      <c r="K8" s="387"/>
    </row>
    <row r="9" spans="1:11" s="388" customFormat="1" ht="15.75" customHeight="1">
      <c r="A9" s="376">
        <v>4</v>
      </c>
      <c r="B9" s="392" t="s">
        <v>699</v>
      </c>
      <c r="C9" s="386" t="s">
        <v>700</v>
      </c>
      <c r="D9" s="376">
        <v>1</v>
      </c>
      <c r="E9" s="376" t="s">
        <v>66</v>
      </c>
      <c r="F9" s="376" t="s">
        <v>701</v>
      </c>
      <c r="G9" s="387"/>
      <c r="H9" s="387"/>
      <c r="I9" s="387"/>
      <c r="J9" s="387"/>
      <c r="K9" s="387"/>
    </row>
    <row r="10" spans="1:11" s="388" customFormat="1" ht="15.75" customHeight="1">
      <c r="A10" s="376">
        <v>5</v>
      </c>
      <c r="B10" s="392" t="s">
        <v>88</v>
      </c>
      <c r="C10" s="386" t="s">
        <v>702</v>
      </c>
      <c r="D10" s="376">
        <v>1</v>
      </c>
      <c r="E10" s="376" t="s">
        <v>136</v>
      </c>
      <c r="F10" s="376" t="s">
        <v>703</v>
      </c>
      <c r="G10" s="387"/>
      <c r="H10" s="387"/>
      <c r="I10" s="387"/>
      <c r="J10" s="387"/>
      <c r="K10" s="387"/>
    </row>
    <row r="11" spans="1:11" s="388" customFormat="1" ht="15.75" customHeight="1">
      <c r="A11" s="376">
        <v>6</v>
      </c>
      <c r="B11" s="392" t="s">
        <v>88</v>
      </c>
      <c r="C11" s="386" t="s">
        <v>704</v>
      </c>
      <c r="D11" s="376">
        <v>2</v>
      </c>
      <c r="E11" s="376" t="s">
        <v>129</v>
      </c>
      <c r="F11" s="376" t="s">
        <v>129</v>
      </c>
      <c r="G11" s="387"/>
      <c r="H11" s="387"/>
      <c r="I11" s="387"/>
      <c r="J11" s="387"/>
      <c r="K11" s="387"/>
    </row>
    <row r="12" spans="1:11" s="388" customFormat="1" ht="15.75" customHeight="1">
      <c r="A12" s="376">
        <v>7</v>
      </c>
      <c r="B12" s="392" t="s">
        <v>705</v>
      </c>
      <c r="C12" s="386" t="s">
        <v>706</v>
      </c>
      <c r="D12" s="376">
        <v>1</v>
      </c>
      <c r="E12" s="389" t="s">
        <v>144</v>
      </c>
      <c r="F12" s="389" t="s">
        <v>703</v>
      </c>
      <c r="G12" s="387"/>
      <c r="H12" s="387"/>
      <c r="I12" s="387"/>
      <c r="J12" s="387"/>
      <c r="K12" s="387"/>
    </row>
    <row r="13" spans="1:11" s="388" customFormat="1" ht="15.75" customHeight="1">
      <c r="A13" s="505">
        <v>8</v>
      </c>
      <c r="B13" s="513" t="s">
        <v>707</v>
      </c>
      <c r="C13" s="513" t="s">
        <v>708</v>
      </c>
      <c r="D13" s="514">
        <v>2</v>
      </c>
      <c r="E13" s="380" t="s">
        <v>144</v>
      </c>
      <c r="F13" s="380" t="s">
        <v>703</v>
      </c>
      <c r="G13" s="387"/>
      <c r="H13" s="387"/>
      <c r="I13" s="387"/>
      <c r="J13" s="387"/>
      <c r="K13" s="387"/>
    </row>
    <row r="14" spans="1:11" s="388" customFormat="1" ht="15.75" customHeight="1">
      <c r="A14" s="505"/>
      <c r="B14" s="513"/>
      <c r="C14" s="513"/>
      <c r="D14" s="514"/>
      <c r="E14" s="381" t="s">
        <v>149</v>
      </c>
      <c r="F14" s="381" t="s">
        <v>149</v>
      </c>
      <c r="G14" s="387"/>
      <c r="H14" s="387"/>
      <c r="I14" s="387"/>
      <c r="J14" s="387"/>
      <c r="K14" s="387"/>
    </row>
    <row r="15" spans="1:11" s="388" customFormat="1" ht="15.75" customHeight="1">
      <c r="A15" s="376">
        <v>9</v>
      </c>
      <c r="B15" s="392" t="s">
        <v>709</v>
      </c>
      <c r="C15" s="386" t="s">
        <v>710</v>
      </c>
      <c r="D15" s="376">
        <v>1</v>
      </c>
      <c r="E15" s="390" t="s">
        <v>148</v>
      </c>
      <c r="F15" s="390" t="s">
        <v>148</v>
      </c>
      <c r="G15" s="387"/>
      <c r="H15" s="387"/>
      <c r="I15" s="387"/>
      <c r="J15" s="387"/>
      <c r="K15" s="387"/>
    </row>
    <row r="16" spans="1:11" s="388" customFormat="1" ht="15.75" customHeight="1">
      <c r="A16" s="376">
        <v>10</v>
      </c>
      <c r="B16" s="392" t="s">
        <v>711</v>
      </c>
      <c r="C16" s="386" t="s">
        <v>712</v>
      </c>
      <c r="D16" s="376">
        <v>1</v>
      </c>
      <c r="E16" s="376" t="s">
        <v>148</v>
      </c>
      <c r="F16" s="376" t="s">
        <v>148</v>
      </c>
      <c r="G16" s="387"/>
      <c r="H16" s="387"/>
      <c r="I16" s="387"/>
      <c r="J16" s="387"/>
      <c r="K16" s="387"/>
    </row>
    <row r="17" spans="1:11" s="388" customFormat="1" ht="15.75" customHeight="1">
      <c r="A17" s="376">
        <v>11</v>
      </c>
      <c r="B17" s="392" t="s">
        <v>713</v>
      </c>
      <c r="C17" s="386" t="s">
        <v>714</v>
      </c>
      <c r="D17" s="376">
        <v>1</v>
      </c>
      <c r="E17" s="376" t="s">
        <v>134</v>
      </c>
      <c r="F17" s="376" t="s">
        <v>134</v>
      </c>
      <c r="G17" s="387"/>
      <c r="H17" s="387"/>
      <c r="I17" s="387"/>
      <c r="J17" s="387"/>
      <c r="K17" s="387"/>
    </row>
    <row r="18" spans="1:11" s="388" customFormat="1" ht="15.75" customHeight="1">
      <c r="A18" s="376">
        <v>12</v>
      </c>
      <c r="B18" s="392" t="s">
        <v>715</v>
      </c>
      <c r="C18" s="386" t="s">
        <v>716</v>
      </c>
      <c r="D18" s="376">
        <v>2</v>
      </c>
      <c r="E18" s="376" t="s">
        <v>134</v>
      </c>
      <c r="F18" s="376" t="s">
        <v>134</v>
      </c>
      <c r="G18" s="387"/>
      <c r="H18" s="387"/>
      <c r="I18" s="387"/>
      <c r="J18" s="387"/>
      <c r="K18" s="387"/>
    </row>
    <row r="19" spans="1:11" s="388" customFormat="1" ht="15.75" customHeight="1">
      <c r="A19" s="376">
        <v>13</v>
      </c>
      <c r="B19" s="392" t="s">
        <v>715</v>
      </c>
      <c r="C19" s="386" t="s">
        <v>717</v>
      </c>
      <c r="D19" s="376">
        <v>1</v>
      </c>
      <c r="E19" s="376" t="s">
        <v>134</v>
      </c>
      <c r="F19" s="376" t="s">
        <v>134</v>
      </c>
      <c r="G19" s="387"/>
      <c r="H19" s="387"/>
      <c r="I19" s="387"/>
      <c r="J19" s="387"/>
      <c r="K19" s="387"/>
    </row>
    <row r="20" spans="1:11" s="388" customFormat="1" ht="15.75" customHeight="1">
      <c r="A20" s="376">
        <v>14</v>
      </c>
      <c r="B20" s="392" t="s">
        <v>715</v>
      </c>
      <c r="C20" s="386" t="s">
        <v>718</v>
      </c>
      <c r="D20" s="376">
        <v>1</v>
      </c>
      <c r="E20" s="376" t="s">
        <v>134</v>
      </c>
      <c r="F20" s="376" t="s">
        <v>134</v>
      </c>
      <c r="G20" s="387"/>
      <c r="H20" s="387"/>
      <c r="I20" s="387"/>
      <c r="J20" s="387"/>
      <c r="K20" s="387"/>
    </row>
    <row r="21" spans="1:11" s="388" customFormat="1" ht="15.75" customHeight="1">
      <c r="A21" s="376">
        <v>15</v>
      </c>
      <c r="B21" s="392" t="s">
        <v>163</v>
      </c>
      <c r="C21" s="386" t="s">
        <v>719</v>
      </c>
      <c r="D21" s="376">
        <v>2</v>
      </c>
      <c r="E21" s="376" t="s">
        <v>163</v>
      </c>
      <c r="F21" s="376" t="s">
        <v>720</v>
      </c>
      <c r="G21" s="387"/>
      <c r="H21" s="387"/>
      <c r="I21" s="387"/>
      <c r="J21" s="387"/>
      <c r="K21" s="387"/>
    </row>
    <row r="22" spans="1:11" s="388" customFormat="1" ht="15.75" customHeight="1">
      <c r="A22" s="376">
        <v>16</v>
      </c>
      <c r="B22" s="392" t="s">
        <v>163</v>
      </c>
      <c r="C22" s="386" t="s">
        <v>721</v>
      </c>
      <c r="D22" s="376">
        <v>2</v>
      </c>
      <c r="E22" s="376" t="s">
        <v>163</v>
      </c>
      <c r="F22" s="376" t="s">
        <v>720</v>
      </c>
      <c r="G22" s="387"/>
      <c r="H22" s="387"/>
      <c r="I22" s="387"/>
      <c r="J22" s="387"/>
      <c r="K22" s="387"/>
    </row>
    <row r="23" spans="1:11" s="388" customFormat="1" ht="15.75" customHeight="1">
      <c r="A23" s="376">
        <v>17</v>
      </c>
      <c r="B23" s="392" t="s">
        <v>722</v>
      </c>
      <c r="C23" s="386" t="s">
        <v>723</v>
      </c>
      <c r="D23" s="376">
        <v>5</v>
      </c>
      <c r="E23" s="376" t="s">
        <v>127</v>
      </c>
      <c r="F23" s="376" t="s">
        <v>724</v>
      </c>
      <c r="G23" s="387"/>
      <c r="H23" s="387"/>
      <c r="I23" s="387"/>
      <c r="J23" s="387"/>
      <c r="K23" s="387"/>
    </row>
    <row r="24" spans="1:11" s="388" customFormat="1" ht="15.75" customHeight="1">
      <c r="A24" s="376">
        <v>18</v>
      </c>
      <c r="B24" s="392" t="s">
        <v>725</v>
      </c>
      <c r="C24" s="386" t="s">
        <v>726</v>
      </c>
      <c r="D24" s="376">
        <v>2</v>
      </c>
      <c r="E24" s="376" t="s">
        <v>163</v>
      </c>
      <c r="F24" s="376" t="s">
        <v>725</v>
      </c>
      <c r="G24" s="387"/>
      <c r="H24" s="387"/>
      <c r="I24" s="387"/>
      <c r="J24" s="387"/>
      <c r="K24" s="387"/>
    </row>
    <row r="25" spans="1:11" s="388" customFormat="1" ht="15.75" customHeight="1">
      <c r="A25" s="376">
        <v>19</v>
      </c>
      <c r="B25" s="393" t="s">
        <v>289</v>
      </c>
      <c r="C25" s="386" t="s">
        <v>727</v>
      </c>
      <c r="D25" s="376">
        <v>1</v>
      </c>
      <c r="E25" s="376" t="s">
        <v>159</v>
      </c>
      <c r="F25" s="376" t="s">
        <v>159</v>
      </c>
      <c r="G25" s="387"/>
      <c r="H25" s="387"/>
      <c r="I25" s="387"/>
      <c r="J25" s="387"/>
      <c r="K25" s="387"/>
    </row>
    <row r="26" spans="1:11" s="388" customFormat="1" ht="15.75" customHeight="1">
      <c r="A26" s="514">
        <v>20</v>
      </c>
      <c r="B26" s="394" t="s">
        <v>728</v>
      </c>
      <c r="C26" s="506" t="s">
        <v>729</v>
      </c>
      <c r="D26" s="505">
        <v>2</v>
      </c>
      <c r="E26" s="505" t="s">
        <v>159</v>
      </c>
      <c r="F26" s="505" t="s">
        <v>159</v>
      </c>
      <c r="G26" s="387"/>
      <c r="H26" s="387"/>
      <c r="I26" s="387"/>
      <c r="J26" s="387"/>
      <c r="K26" s="387"/>
    </row>
    <row r="27" spans="1:11" s="388" customFormat="1" ht="15.75" customHeight="1">
      <c r="A27" s="514"/>
      <c r="B27" s="395" t="s">
        <v>730</v>
      </c>
      <c r="C27" s="507"/>
      <c r="D27" s="505"/>
      <c r="E27" s="505"/>
      <c r="F27" s="505"/>
      <c r="G27" s="387"/>
      <c r="H27" s="387"/>
      <c r="I27" s="387"/>
      <c r="J27" s="387"/>
      <c r="K27" s="387"/>
    </row>
    <row r="28" spans="1:11" s="388" customFormat="1" ht="15.75" customHeight="1">
      <c r="A28" s="505">
        <v>21</v>
      </c>
      <c r="B28" s="511" t="s">
        <v>731</v>
      </c>
      <c r="C28" s="382" t="s">
        <v>732</v>
      </c>
      <c r="D28" s="504">
        <v>2</v>
      </c>
      <c r="E28" s="505" t="s">
        <v>93</v>
      </c>
      <c r="F28" s="505" t="s">
        <v>733</v>
      </c>
      <c r="G28" s="387"/>
      <c r="H28" s="387"/>
      <c r="I28" s="387"/>
      <c r="J28" s="387"/>
      <c r="K28" s="387"/>
    </row>
    <row r="29" spans="1:11" s="388" customFormat="1" ht="15.75" customHeight="1">
      <c r="A29" s="505"/>
      <c r="B29" s="512"/>
      <c r="C29" s="383" t="s">
        <v>734</v>
      </c>
      <c r="D29" s="504"/>
      <c r="E29" s="505"/>
      <c r="F29" s="505"/>
      <c r="G29" s="387"/>
      <c r="H29" s="387"/>
      <c r="I29" s="387"/>
      <c r="J29" s="387"/>
      <c r="K29" s="387"/>
    </row>
    <row r="30" spans="1:11" s="388" customFormat="1" ht="15.75" customHeight="1">
      <c r="A30" s="376">
        <v>22</v>
      </c>
      <c r="B30" s="392" t="s">
        <v>65</v>
      </c>
      <c r="C30" s="391" t="s">
        <v>735</v>
      </c>
      <c r="D30" s="376">
        <v>2</v>
      </c>
      <c r="E30" s="376" t="s">
        <v>132</v>
      </c>
      <c r="F30" s="376" t="s">
        <v>289</v>
      </c>
      <c r="G30" s="387"/>
      <c r="H30" s="387"/>
      <c r="I30" s="387"/>
      <c r="J30" s="387"/>
      <c r="K30" s="387"/>
    </row>
    <row r="31" spans="1:11" s="388" customFormat="1" ht="15.75" customHeight="1">
      <c r="A31" s="376">
        <v>23</v>
      </c>
      <c r="B31" s="392" t="s">
        <v>65</v>
      </c>
      <c r="C31" s="386" t="s">
        <v>736</v>
      </c>
      <c r="D31" s="376">
        <v>2</v>
      </c>
      <c r="E31" s="376" t="s">
        <v>132</v>
      </c>
      <c r="F31" s="376" t="s">
        <v>289</v>
      </c>
      <c r="G31" s="387"/>
      <c r="H31" s="387"/>
      <c r="I31" s="387"/>
      <c r="J31" s="387"/>
      <c r="K31" s="387"/>
    </row>
    <row r="32" spans="1:11" s="388" customFormat="1" ht="15.75" customHeight="1">
      <c r="A32" s="376">
        <v>24</v>
      </c>
      <c r="B32" s="392" t="s">
        <v>65</v>
      </c>
      <c r="C32" s="386" t="s">
        <v>737</v>
      </c>
      <c r="D32" s="376">
        <v>2</v>
      </c>
      <c r="E32" s="376" t="s">
        <v>129</v>
      </c>
      <c r="F32" s="376" t="s">
        <v>489</v>
      </c>
      <c r="G32" s="387"/>
      <c r="H32" s="387"/>
      <c r="I32" s="387"/>
      <c r="J32" s="387"/>
      <c r="K32" s="387"/>
    </row>
    <row r="33" spans="1:11" s="388" customFormat="1" ht="15.75" customHeight="1">
      <c r="A33" s="376">
        <v>25</v>
      </c>
      <c r="B33" s="392" t="s">
        <v>65</v>
      </c>
      <c r="C33" s="386" t="s">
        <v>738</v>
      </c>
      <c r="D33" s="376">
        <v>2</v>
      </c>
      <c r="E33" s="376" t="s">
        <v>129</v>
      </c>
      <c r="F33" s="376" t="s">
        <v>129</v>
      </c>
      <c r="G33" s="387"/>
      <c r="H33" s="387"/>
      <c r="I33" s="387"/>
      <c r="J33" s="387"/>
      <c r="K33" s="387"/>
    </row>
    <row r="34" spans="1:11" s="388" customFormat="1" ht="15.75" customHeight="1">
      <c r="A34" s="376">
        <v>26</v>
      </c>
      <c r="B34" s="392" t="s">
        <v>65</v>
      </c>
      <c r="C34" s="386" t="s">
        <v>739</v>
      </c>
      <c r="D34" s="376">
        <v>2</v>
      </c>
      <c r="E34" s="376" t="s">
        <v>139</v>
      </c>
      <c r="F34" s="376" t="s">
        <v>693</v>
      </c>
      <c r="G34" s="387"/>
      <c r="H34" s="387"/>
      <c r="I34" s="387"/>
      <c r="J34" s="387"/>
      <c r="K34" s="387"/>
    </row>
    <row r="35" spans="1:11" s="388" customFormat="1" ht="15.75" customHeight="1">
      <c r="A35" s="505">
        <v>27</v>
      </c>
      <c r="B35" s="513" t="s">
        <v>65</v>
      </c>
      <c r="C35" s="382" t="s">
        <v>740</v>
      </c>
      <c r="D35" s="514">
        <v>1</v>
      </c>
      <c r="E35" s="509" t="s">
        <v>132</v>
      </c>
      <c r="F35" s="509" t="s">
        <v>289</v>
      </c>
      <c r="G35" s="387"/>
      <c r="H35" s="387"/>
      <c r="I35" s="387"/>
      <c r="J35" s="387"/>
      <c r="K35" s="387"/>
    </row>
    <row r="36" spans="1:11" s="388" customFormat="1" ht="15.75" customHeight="1">
      <c r="A36" s="505"/>
      <c r="B36" s="513"/>
      <c r="C36" s="383" t="s">
        <v>741</v>
      </c>
      <c r="D36" s="514"/>
      <c r="E36" s="510"/>
      <c r="F36" s="510"/>
      <c r="G36" s="387"/>
      <c r="H36" s="387"/>
      <c r="I36" s="387"/>
      <c r="J36" s="387"/>
      <c r="K36" s="387"/>
    </row>
    <row r="37" spans="1:11" s="388" customFormat="1" ht="15.75" customHeight="1">
      <c r="A37" s="376">
        <v>28</v>
      </c>
      <c r="B37" s="392" t="s">
        <v>742</v>
      </c>
      <c r="C37" s="386" t="s">
        <v>743</v>
      </c>
      <c r="D37" s="376">
        <v>1</v>
      </c>
      <c r="E37" s="376" t="s">
        <v>129</v>
      </c>
      <c r="F37" s="376" t="s">
        <v>129</v>
      </c>
      <c r="G37" s="387"/>
      <c r="H37" s="387"/>
      <c r="I37" s="387"/>
      <c r="J37" s="387"/>
      <c r="K37" s="387"/>
    </row>
    <row r="38" spans="1:11" s="388" customFormat="1" ht="15.75" customHeight="1">
      <c r="A38" s="376">
        <v>29</v>
      </c>
      <c r="B38" s="392" t="s">
        <v>744</v>
      </c>
      <c r="C38" s="386" t="s">
        <v>745</v>
      </c>
      <c r="D38" s="376">
        <v>2</v>
      </c>
      <c r="E38" s="376" t="s">
        <v>129</v>
      </c>
      <c r="F38" s="376" t="s">
        <v>129</v>
      </c>
      <c r="G38" s="387"/>
      <c r="H38" s="387"/>
      <c r="I38" s="387"/>
      <c r="J38" s="387"/>
      <c r="K38" s="387"/>
    </row>
    <row r="39" spans="1:11" s="388" customFormat="1" ht="15.75" customHeight="1">
      <c r="A39" s="376">
        <v>30</v>
      </c>
      <c r="B39" s="392" t="s">
        <v>746</v>
      </c>
      <c r="C39" s="386" t="s">
        <v>747</v>
      </c>
      <c r="D39" s="376">
        <v>1</v>
      </c>
      <c r="E39" s="376" t="s">
        <v>141</v>
      </c>
      <c r="F39" s="376" t="s">
        <v>748</v>
      </c>
      <c r="G39" s="387"/>
      <c r="H39" s="387"/>
      <c r="I39" s="387"/>
      <c r="J39" s="387"/>
      <c r="K39" s="387"/>
    </row>
    <row r="40" spans="1:11" s="388" customFormat="1" ht="15.75" customHeight="1">
      <c r="A40" s="376">
        <v>31</v>
      </c>
      <c r="B40" s="392" t="s">
        <v>746</v>
      </c>
      <c r="C40" s="386" t="s">
        <v>749</v>
      </c>
      <c r="D40" s="376">
        <v>1</v>
      </c>
      <c r="E40" s="376" t="s">
        <v>161</v>
      </c>
      <c r="F40" s="376" t="s">
        <v>748</v>
      </c>
      <c r="G40" s="387"/>
      <c r="H40" s="387"/>
      <c r="I40" s="387"/>
      <c r="J40" s="387"/>
      <c r="K40" s="387"/>
    </row>
    <row r="41" spans="1:11" s="388" customFormat="1" ht="15.75" customHeight="1">
      <c r="A41" s="376">
        <v>32</v>
      </c>
      <c r="B41" s="392" t="s">
        <v>746</v>
      </c>
      <c r="C41" s="386" t="s">
        <v>750</v>
      </c>
      <c r="D41" s="376">
        <v>1</v>
      </c>
      <c r="E41" s="376" t="s">
        <v>141</v>
      </c>
      <c r="F41" s="376" t="s">
        <v>748</v>
      </c>
      <c r="G41" s="387"/>
      <c r="H41" s="387"/>
      <c r="I41" s="387"/>
      <c r="J41" s="387"/>
      <c r="K41" s="387"/>
    </row>
    <row r="42" spans="1:11" s="388" customFormat="1" ht="15.75" customHeight="1">
      <c r="A42" s="376">
        <v>33</v>
      </c>
      <c r="B42" s="392" t="s">
        <v>300</v>
      </c>
      <c r="C42" s="386" t="s">
        <v>766</v>
      </c>
      <c r="D42" s="376">
        <v>4</v>
      </c>
      <c r="E42" s="376" t="s">
        <v>161</v>
      </c>
      <c r="F42" s="376" t="s">
        <v>161</v>
      </c>
      <c r="G42" s="387"/>
      <c r="H42" s="387"/>
      <c r="I42" s="387"/>
      <c r="J42" s="387"/>
      <c r="K42" s="387"/>
    </row>
    <row r="43" spans="1:11" s="388" customFormat="1" ht="15.75" customHeight="1">
      <c r="A43" s="376">
        <v>34</v>
      </c>
      <c r="B43" s="392" t="s">
        <v>362</v>
      </c>
      <c r="C43" s="386" t="s">
        <v>751</v>
      </c>
      <c r="D43" s="376">
        <v>1</v>
      </c>
      <c r="E43" s="376" t="s">
        <v>141</v>
      </c>
      <c r="F43" s="376" t="s">
        <v>748</v>
      </c>
      <c r="G43" s="387"/>
      <c r="H43" s="387"/>
      <c r="I43" s="387"/>
      <c r="J43" s="387"/>
      <c r="K43" s="387"/>
    </row>
    <row r="44" spans="1:11" s="388" customFormat="1" ht="15.75" customHeight="1">
      <c r="A44" s="376">
        <v>35</v>
      </c>
      <c r="B44" s="392" t="s">
        <v>308</v>
      </c>
      <c r="C44" s="386" t="s">
        <v>752</v>
      </c>
      <c r="D44" s="376">
        <v>2</v>
      </c>
      <c r="E44" s="376" t="s">
        <v>128</v>
      </c>
      <c r="F44" s="376" t="s">
        <v>135</v>
      </c>
      <c r="G44" s="387"/>
      <c r="H44" s="387"/>
      <c r="I44" s="387"/>
      <c r="J44" s="387"/>
      <c r="K44" s="387"/>
    </row>
    <row r="45" spans="1:11" s="388" customFormat="1" ht="15.75" customHeight="1">
      <c r="A45" s="376">
        <v>36</v>
      </c>
      <c r="B45" s="392" t="s">
        <v>308</v>
      </c>
      <c r="C45" s="386" t="s">
        <v>753</v>
      </c>
      <c r="D45" s="376">
        <v>2</v>
      </c>
      <c r="E45" s="376" t="s">
        <v>128</v>
      </c>
      <c r="F45" s="376" t="s">
        <v>135</v>
      </c>
      <c r="G45" s="387"/>
      <c r="H45" s="387"/>
      <c r="I45" s="387"/>
      <c r="J45" s="387"/>
      <c r="K45" s="387"/>
    </row>
    <row r="46" spans="1:11" s="388" customFormat="1" ht="15.75" customHeight="1">
      <c r="A46" s="376">
        <v>37</v>
      </c>
      <c r="B46" s="393" t="s">
        <v>135</v>
      </c>
      <c r="C46" s="386" t="s">
        <v>754</v>
      </c>
      <c r="D46" s="376">
        <v>1</v>
      </c>
      <c r="E46" s="376" t="s">
        <v>128</v>
      </c>
      <c r="F46" s="376" t="s">
        <v>135</v>
      </c>
      <c r="G46" s="387"/>
      <c r="H46" s="387"/>
      <c r="I46" s="387"/>
      <c r="J46" s="387"/>
      <c r="K46" s="387"/>
    </row>
    <row r="47" spans="1:11" s="388" customFormat="1" ht="15.75" customHeight="1">
      <c r="A47" s="376">
        <v>38</v>
      </c>
      <c r="B47" s="393" t="s">
        <v>755</v>
      </c>
      <c r="C47" s="386" t="s">
        <v>756</v>
      </c>
      <c r="D47" s="376">
        <v>2</v>
      </c>
      <c r="E47" s="376" t="s">
        <v>75</v>
      </c>
      <c r="F47" s="376" t="s">
        <v>757</v>
      </c>
      <c r="G47" s="387"/>
      <c r="H47" s="387"/>
      <c r="I47" s="387"/>
      <c r="J47" s="387"/>
      <c r="K47" s="387"/>
    </row>
    <row r="48" spans="1:11" s="388" customFormat="1" ht="15.75" customHeight="1">
      <c r="A48" s="376">
        <v>39</v>
      </c>
      <c r="B48" s="393" t="s">
        <v>438</v>
      </c>
      <c r="C48" s="386" t="s">
        <v>758</v>
      </c>
      <c r="D48" s="376">
        <v>1</v>
      </c>
      <c r="E48" s="376" t="s">
        <v>137</v>
      </c>
      <c r="F48" s="376" t="s">
        <v>137</v>
      </c>
      <c r="G48" s="387"/>
      <c r="H48" s="387"/>
      <c r="I48" s="387"/>
      <c r="J48" s="387"/>
      <c r="K48" s="387"/>
    </row>
    <row r="49" spans="1:11" s="388" customFormat="1" ht="15.75" customHeight="1">
      <c r="A49" s="376">
        <v>40</v>
      </c>
      <c r="B49" s="393" t="s">
        <v>438</v>
      </c>
      <c r="C49" s="386" t="s">
        <v>759</v>
      </c>
      <c r="D49" s="376">
        <v>2</v>
      </c>
      <c r="E49" s="376" t="s">
        <v>130</v>
      </c>
      <c r="F49" s="376" t="s">
        <v>757</v>
      </c>
      <c r="G49" s="387"/>
      <c r="H49" s="387"/>
      <c r="I49" s="387"/>
      <c r="J49" s="387"/>
      <c r="K49" s="387"/>
    </row>
    <row r="50" spans="1:11" s="388" customFormat="1" ht="15.75" customHeight="1">
      <c r="A50" s="376">
        <v>41</v>
      </c>
      <c r="B50" s="392" t="s">
        <v>440</v>
      </c>
      <c r="C50" s="391" t="s">
        <v>760</v>
      </c>
      <c r="D50" s="376">
        <v>2</v>
      </c>
      <c r="E50" s="376" t="s">
        <v>130</v>
      </c>
      <c r="F50" s="376" t="s">
        <v>130</v>
      </c>
      <c r="G50" s="387"/>
      <c r="H50" s="387"/>
      <c r="I50" s="387"/>
      <c r="J50" s="387"/>
      <c r="K50" s="387"/>
    </row>
    <row r="51" spans="1:11" s="388" customFormat="1" ht="15.75" customHeight="1">
      <c r="A51" s="376">
        <v>42</v>
      </c>
      <c r="B51" s="392" t="s">
        <v>761</v>
      </c>
      <c r="C51" s="386" t="s">
        <v>762</v>
      </c>
      <c r="D51" s="376">
        <v>1</v>
      </c>
      <c r="E51" s="376" t="s">
        <v>154</v>
      </c>
      <c r="F51" s="376" t="s">
        <v>154</v>
      </c>
      <c r="G51" s="387"/>
      <c r="H51" s="387"/>
      <c r="I51" s="387"/>
      <c r="J51" s="387"/>
      <c r="K51" s="387"/>
    </row>
    <row r="52" spans="1:11" s="388" customFormat="1" ht="15.75" customHeight="1">
      <c r="A52" s="377"/>
      <c r="B52" s="377"/>
      <c r="C52" s="376" t="s">
        <v>763</v>
      </c>
      <c r="D52" s="376">
        <f>SUM(D6:D51)</f>
        <v>70</v>
      </c>
      <c r="E52" s="377"/>
      <c r="F52" s="377"/>
      <c r="G52" s="387"/>
      <c r="H52" s="387"/>
      <c r="I52" s="387"/>
      <c r="J52" s="387"/>
      <c r="K52" s="387"/>
    </row>
    <row r="53" spans="1:6" s="253" customFormat="1" ht="15.75" customHeight="1">
      <c r="A53" s="508" t="s">
        <v>764</v>
      </c>
      <c r="B53" s="508"/>
      <c r="C53" s="508"/>
      <c r="D53" s="508"/>
      <c r="E53" s="508"/>
      <c r="F53" s="508"/>
    </row>
    <row r="54" spans="1:11" ht="15" customHeight="1">
      <c r="A54" s="384" t="s">
        <v>765</v>
      </c>
      <c r="B54" s="385"/>
      <c r="C54" s="385"/>
      <c r="D54" s="385"/>
      <c r="E54" s="385"/>
      <c r="F54" s="385"/>
      <c r="G54" s="374"/>
      <c r="H54" s="374"/>
      <c r="I54" s="374"/>
      <c r="J54" s="374"/>
      <c r="K54" s="374"/>
    </row>
    <row r="55" spans="1:11" ht="23.25">
      <c r="A55" s="377"/>
      <c r="B55" s="378"/>
      <c r="C55" s="374"/>
      <c r="D55" s="378"/>
      <c r="E55" s="378"/>
      <c r="F55" s="378"/>
      <c r="G55" s="374"/>
      <c r="H55" s="374"/>
      <c r="I55" s="374"/>
      <c r="J55" s="374"/>
      <c r="K55" s="374"/>
    </row>
    <row r="56" spans="1:11" ht="23.25">
      <c r="A56" s="377"/>
      <c r="B56" s="378"/>
      <c r="C56" s="374"/>
      <c r="D56" s="378"/>
      <c r="E56" s="378"/>
      <c r="F56" s="378"/>
      <c r="G56" s="374"/>
      <c r="H56" s="374"/>
      <c r="I56" s="374"/>
      <c r="J56" s="374"/>
      <c r="K56" s="374"/>
    </row>
    <row r="57" spans="1:11" ht="23.25">
      <c r="A57" s="377"/>
      <c r="B57" s="378"/>
      <c r="C57" s="374"/>
      <c r="D57" s="378"/>
      <c r="E57" s="378"/>
      <c r="F57" s="378"/>
      <c r="G57" s="374"/>
      <c r="H57" s="374"/>
      <c r="I57" s="374"/>
      <c r="J57" s="374"/>
      <c r="K57" s="374"/>
    </row>
    <row r="58" spans="1:11" ht="23.25">
      <c r="A58" s="377"/>
      <c r="B58" s="378"/>
      <c r="C58" s="374"/>
      <c r="D58" s="378"/>
      <c r="E58" s="378"/>
      <c r="F58" s="378"/>
      <c r="G58" s="374"/>
      <c r="H58" s="374"/>
      <c r="I58" s="374"/>
      <c r="J58" s="374"/>
      <c r="K58" s="374"/>
    </row>
    <row r="59" spans="1:11" ht="23.25">
      <c r="A59" s="377"/>
      <c r="B59" s="378"/>
      <c r="C59" s="374"/>
      <c r="D59" s="378"/>
      <c r="E59" s="378"/>
      <c r="F59" s="378"/>
      <c r="G59" s="374"/>
      <c r="H59" s="374"/>
      <c r="I59" s="374"/>
      <c r="J59" s="374"/>
      <c r="K59" s="374"/>
    </row>
    <row r="60" spans="1:11" ht="23.25">
      <c r="A60" s="377"/>
      <c r="B60" s="378"/>
      <c r="C60" s="374"/>
      <c r="D60" s="378"/>
      <c r="E60" s="378"/>
      <c r="F60" s="378"/>
      <c r="G60" s="374"/>
      <c r="H60" s="374"/>
      <c r="I60" s="374"/>
      <c r="J60" s="374"/>
      <c r="K60" s="374"/>
    </row>
    <row r="61" spans="1:11" ht="23.25">
      <c r="A61" s="377"/>
      <c r="B61" s="378"/>
      <c r="C61" s="374"/>
      <c r="D61" s="378"/>
      <c r="E61" s="378"/>
      <c r="F61" s="378"/>
      <c r="G61" s="374"/>
      <c r="H61" s="374"/>
      <c r="I61" s="374"/>
      <c r="J61" s="374"/>
      <c r="K61" s="374"/>
    </row>
    <row r="62" spans="1:11" ht="23.25">
      <c r="A62" s="377"/>
      <c r="B62" s="378"/>
      <c r="C62" s="374"/>
      <c r="D62" s="378"/>
      <c r="E62" s="378"/>
      <c r="F62" s="378"/>
      <c r="G62" s="374"/>
      <c r="H62" s="374"/>
      <c r="I62" s="374"/>
      <c r="J62" s="374"/>
      <c r="K62" s="374"/>
    </row>
    <row r="63" spans="1:11" ht="23.25">
      <c r="A63" s="377"/>
      <c r="B63" s="378"/>
      <c r="C63" s="374"/>
      <c r="D63" s="378"/>
      <c r="E63" s="378"/>
      <c r="F63" s="378"/>
      <c r="G63" s="374"/>
      <c r="H63" s="374"/>
      <c r="I63" s="374"/>
      <c r="J63" s="374"/>
      <c r="K63" s="374"/>
    </row>
    <row r="64" spans="1:6" ht="23.25">
      <c r="A64" s="377"/>
      <c r="B64" s="378"/>
      <c r="C64" s="374"/>
      <c r="D64" s="378"/>
      <c r="E64" s="378"/>
      <c r="F64" s="378"/>
    </row>
    <row r="65" spans="1:6" ht="23.25">
      <c r="A65" s="377"/>
      <c r="B65" s="378"/>
      <c r="C65" s="374"/>
      <c r="D65" s="378"/>
      <c r="E65" s="378"/>
      <c r="F65" s="378"/>
    </row>
    <row r="66" spans="1:6" ht="23.25">
      <c r="A66" s="377"/>
      <c r="B66" s="378"/>
      <c r="C66" s="374"/>
      <c r="D66" s="378"/>
      <c r="E66" s="378"/>
      <c r="F66" s="378"/>
    </row>
    <row r="67" spans="1:6" ht="23.25">
      <c r="A67" s="377"/>
      <c r="B67" s="378"/>
      <c r="C67" s="374"/>
      <c r="D67" s="378"/>
      <c r="E67" s="378"/>
      <c r="F67" s="378"/>
    </row>
    <row r="68" spans="1:6" ht="23.25">
      <c r="A68" s="377"/>
      <c r="B68" s="378"/>
      <c r="C68" s="374"/>
      <c r="D68" s="378"/>
      <c r="E68" s="378"/>
      <c r="F68" s="378"/>
    </row>
    <row r="69" spans="1:6" ht="23.25">
      <c r="A69" s="377"/>
      <c r="B69" s="378"/>
      <c r="C69" s="374"/>
      <c r="D69" s="378"/>
      <c r="E69" s="378"/>
      <c r="F69" s="378"/>
    </row>
    <row r="70" spans="1:6" ht="23.25">
      <c r="A70" s="377"/>
      <c r="B70" s="378"/>
      <c r="C70" s="374"/>
      <c r="D70" s="378"/>
      <c r="E70" s="378"/>
      <c r="F70" s="378"/>
    </row>
    <row r="71" spans="1:6" ht="23.25">
      <c r="A71" s="377"/>
      <c r="B71" s="378"/>
      <c r="C71" s="374"/>
      <c r="D71" s="378"/>
      <c r="E71" s="378"/>
      <c r="F71" s="378"/>
    </row>
    <row r="72" spans="1:6" ht="23.25">
      <c r="A72" s="377"/>
      <c r="B72" s="378"/>
      <c r="C72" s="374"/>
      <c r="D72" s="378"/>
      <c r="E72" s="378"/>
      <c r="F72" s="378"/>
    </row>
    <row r="73" spans="1:6" ht="23.25">
      <c r="A73" s="377"/>
      <c r="B73" s="378"/>
      <c r="C73" s="374"/>
      <c r="D73" s="378"/>
      <c r="E73" s="378"/>
      <c r="F73" s="378"/>
    </row>
    <row r="74" spans="1:6" ht="23.25">
      <c r="A74" s="377"/>
      <c r="B74" s="378"/>
      <c r="C74" s="374"/>
      <c r="D74" s="378"/>
      <c r="E74" s="378"/>
      <c r="F74" s="378"/>
    </row>
    <row r="75" spans="1:6" ht="23.25">
      <c r="A75" s="377"/>
      <c r="B75" s="378"/>
      <c r="C75" s="374"/>
      <c r="D75" s="378"/>
      <c r="E75" s="378"/>
      <c r="F75" s="378"/>
    </row>
    <row r="76" spans="1:6" ht="23.25">
      <c r="A76" s="377"/>
      <c r="B76" s="378"/>
      <c r="C76" s="374"/>
      <c r="D76" s="378"/>
      <c r="E76" s="378"/>
      <c r="F76" s="378"/>
    </row>
    <row r="77" spans="1:6" ht="23.25">
      <c r="A77" s="377"/>
      <c r="B77" s="378"/>
      <c r="C77" s="374"/>
      <c r="D77" s="378"/>
      <c r="E77" s="378"/>
      <c r="F77" s="378"/>
    </row>
    <row r="78" spans="1:6" ht="23.25">
      <c r="A78" s="377"/>
      <c r="B78" s="378"/>
      <c r="C78" s="374"/>
      <c r="D78" s="378"/>
      <c r="E78" s="378"/>
      <c r="F78" s="378"/>
    </row>
    <row r="79" spans="1:6" ht="23.25">
      <c r="A79" s="377"/>
      <c r="B79" s="378"/>
      <c r="C79" s="374"/>
      <c r="D79" s="378"/>
      <c r="E79" s="378"/>
      <c r="F79" s="378"/>
    </row>
    <row r="80" spans="1:6" ht="23.25">
      <c r="A80" s="377"/>
      <c r="B80" s="378"/>
      <c r="C80" s="374"/>
      <c r="D80" s="378"/>
      <c r="E80" s="378"/>
      <c r="F80" s="378"/>
    </row>
    <row r="81" spans="1:6" ht="23.25">
      <c r="A81" s="377"/>
      <c r="B81" s="378"/>
      <c r="C81" s="374"/>
      <c r="D81" s="378"/>
      <c r="E81" s="378"/>
      <c r="F81" s="378"/>
    </row>
    <row r="82" spans="1:6" ht="23.25">
      <c r="A82" s="377"/>
      <c r="B82" s="378"/>
      <c r="C82" s="374"/>
      <c r="D82" s="378"/>
      <c r="E82" s="378"/>
      <c r="F82" s="378"/>
    </row>
    <row r="83" spans="1:6" ht="23.25">
      <c r="A83" s="377"/>
      <c r="B83" s="378"/>
      <c r="C83" s="374"/>
      <c r="D83" s="378"/>
      <c r="E83" s="378"/>
      <c r="F83" s="378"/>
    </row>
    <row r="84" spans="1:6" ht="23.25">
      <c r="A84" s="377"/>
      <c r="B84" s="378"/>
      <c r="C84" s="374"/>
      <c r="D84" s="378"/>
      <c r="E84" s="378"/>
      <c r="F84" s="378"/>
    </row>
    <row r="85" spans="1:6" ht="23.25">
      <c r="A85" s="377"/>
      <c r="B85" s="378"/>
      <c r="C85" s="374"/>
      <c r="D85" s="378"/>
      <c r="E85" s="378"/>
      <c r="F85" s="378"/>
    </row>
    <row r="86" spans="1:6" ht="23.25">
      <c r="A86" s="377"/>
      <c r="B86" s="378"/>
      <c r="C86" s="374"/>
      <c r="D86" s="378"/>
      <c r="E86" s="378"/>
      <c r="F86" s="378"/>
    </row>
    <row r="87" spans="1:6" ht="23.25">
      <c r="A87" s="377"/>
      <c r="B87" s="378"/>
      <c r="C87" s="374"/>
      <c r="D87" s="378"/>
      <c r="E87" s="378"/>
      <c r="F87" s="378"/>
    </row>
    <row r="88" spans="1:6" ht="23.25">
      <c r="A88" s="377"/>
      <c r="B88" s="378"/>
      <c r="C88" s="374"/>
      <c r="D88" s="378"/>
      <c r="E88" s="378"/>
      <c r="F88" s="378"/>
    </row>
  </sheetData>
  <sheetProtection/>
  <mergeCells count="27">
    <mergeCell ref="F26:F27"/>
    <mergeCell ref="E28:E29"/>
    <mergeCell ref="F28:F29"/>
    <mergeCell ref="A26:A27"/>
    <mergeCell ref="C13:C14"/>
    <mergeCell ref="D13:D14"/>
    <mergeCell ref="B13:B14"/>
    <mergeCell ref="D35:D36"/>
    <mergeCell ref="A1:F1"/>
    <mergeCell ref="A2:F2"/>
    <mergeCell ref="A4:A5"/>
    <mergeCell ref="B4:B5"/>
    <mergeCell ref="C4:C5"/>
    <mergeCell ref="E4:E5"/>
    <mergeCell ref="F4:F5"/>
    <mergeCell ref="A28:A29"/>
    <mergeCell ref="E26:E27"/>
    <mergeCell ref="D28:D29"/>
    <mergeCell ref="A13:A14"/>
    <mergeCell ref="C26:C27"/>
    <mergeCell ref="D26:D27"/>
    <mergeCell ref="A53:F53"/>
    <mergeCell ref="E35:E36"/>
    <mergeCell ref="F35:F36"/>
    <mergeCell ref="B28:B29"/>
    <mergeCell ref="A35:A36"/>
    <mergeCell ref="B35:B36"/>
  </mergeCells>
  <printOptions/>
  <pageMargins left="0.7" right="0.7" top="0.75" bottom="0.75" header="0.3" footer="0.3"/>
  <pageSetup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E36"/>
  <sheetViews>
    <sheetView showGridLines="0" view="pageBreakPreview" zoomScale="130" zoomScaleSheetLayoutView="130" zoomScalePageLayoutView="130" workbookViewId="0" topLeftCell="A31">
      <selection activeCell="K12" sqref="K12"/>
    </sheetView>
  </sheetViews>
  <sheetFormatPr defaultColWidth="9.140625" defaultRowHeight="21.75"/>
  <cols>
    <col min="1" max="1" width="7.7109375" style="0" customWidth="1"/>
    <col min="2" max="2" width="29.7109375" style="0" bestFit="1" customWidth="1"/>
    <col min="3" max="3" width="15.7109375" style="0" customWidth="1"/>
    <col min="4" max="4" width="20.00390625" style="0" customWidth="1"/>
    <col min="5" max="5" width="18.140625" style="0" customWidth="1"/>
  </cols>
  <sheetData>
    <row r="1" spans="1:5" ht="22.5">
      <c r="A1" s="403" t="s">
        <v>514</v>
      </c>
      <c r="B1" s="403"/>
      <c r="C1" s="403"/>
      <c r="D1" s="403"/>
      <c r="E1" s="403"/>
    </row>
    <row r="2" spans="1:5" ht="22.5">
      <c r="A2" s="403" t="s">
        <v>536</v>
      </c>
      <c r="B2" s="403"/>
      <c r="C2" s="403"/>
      <c r="D2" s="403"/>
      <c r="E2" s="403"/>
    </row>
    <row r="3" spans="1:5" ht="21.75">
      <c r="A3" s="404" t="s">
        <v>221</v>
      </c>
      <c r="B3" s="405"/>
      <c r="C3" s="405"/>
      <c r="D3" s="405"/>
      <c r="E3" s="405"/>
    </row>
    <row r="4" spans="1:5" ht="21.75">
      <c r="A4" s="413" t="s">
        <v>222</v>
      </c>
      <c r="B4" s="413"/>
      <c r="C4" s="57" t="s">
        <v>223</v>
      </c>
      <c r="D4" s="57" t="s">
        <v>224</v>
      </c>
      <c r="E4" s="57" t="s">
        <v>225</v>
      </c>
    </row>
    <row r="5" spans="1:5" ht="21.75">
      <c r="A5" s="101" t="s">
        <v>334</v>
      </c>
      <c r="B5" s="101"/>
      <c r="C5" s="118">
        <f>SUM(C6:C22)</f>
        <v>2495697</v>
      </c>
      <c r="D5" s="118">
        <f>SUM(D6:D22)</f>
        <v>681848</v>
      </c>
      <c r="E5" s="118">
        <f>SUM(E6:E22)</f>
        <v>1813849</v>
      </c>
    </row>
    <row r="6" spans="1:5" ht="21.75">
      <c r="A6" s="18" t="s">
        <v>248</v>
      </c>
      <c r="B6" s="18" t="s">
        <v>226</v>
      </c>
      <c r="C6" s="217">
        <v>329290</v>
      </c>
      <c r="D6" s="103">
        <v>190057</v>
      </c>
      <c r="E6" s="103">
        <v>139233</v>
      </c>
    </row>
    <row r="7" spans="1:5" ht="21.75">
      <c r="A7" s="18" t="s">
        <v>249</v>
      </c>
      <c r="B7" s="18" t="s">
        <v>227</v>
      </c>
      <c r="C7" s="217">
        <v>21329</v>
      </c>
      <c r="D7" s="103">
        <v>13409</v>
      </c>
      <c r="E7" s="103">
        <v>7920</v>
      </c>
    </row>
    <row r="8" spans="1:5" ht="21.75">
      <c r="A8" s="18" t="s">
        <v>250</v>
      </c>
      <c r="B8" s="18" t="s">
        <v>228</v>
      </c>
      <c r="C8" s="217">
        <v>287568</v>
      </c>
      <c r="D8" s="103">
        <v>82579</v>
      </c>
      <c r="E8" s="103">
        <v>204989</v>
      </c>
    </row>
    <row r="9" spans="1:5" ht="21.75">
      <c r="A9" s="18" t="s">
        <v>251</v>
      </c>
      <c r="B9" s="18" t="s">
        <v>229</v>
      </c>
      <c r="C9" s="217">
        <v>75</v>
      </c>
      <c r="D9" s="103">
        <v>45</v>
      </c>
      <c r="E9" s="103">
        <v>30</v>
      </c>
    </row>
    <row r="10" spans="1:5" ht="21.75">
      <c r="A10" s="18" t="s">
        <v>252</v>
      </c>
      <c r="B10" s="18" t="s">
        <v>230</v>
      </c>
      <c r="C10" s="104" t="s">
        <v>319</v>
      </c>
      <c r="D10" s="104" t="s">
        <v>319</v>
      </c>
      <c r="E10" s="104" t="s">
        <v>319</v>
      </c>
    </row>
    <row r="11" spans="1:5" ht="21.75">
      <c r="A11" s="18" t="s">
        <v>253</v>
      </c>
      <c r="B11" s="18" t="s">
        <v>231</v>
      </c>
      <c r="C11" s="104">
        <v>10973</v>
      </c>
      <c r="D11" s="103">
        <v>10804</v>
      </c>
      <c r="E11" s="103">
        <v>169</v>
      </c>
    </row>
    <row r="12" spans="1:5" ht="21.75">
      <c r="A12" s="18" t="s">
        <v>254</v>
      </c>
      <c r="B12" s="18" t="s">
        <v>232</v>
      </c>
      <c r="C12" s="217">
        <v>1089</v>
      </c>
      <c r="D12" s="103">
        <v>1061</v>
      </c>
      <c r="E12" s="103">
        <v>28</v>
      </c>
    </row>
    <row r="13" spans="1:5" ht="21.75">
      <c r="A13" s="18" t="s">
        <v>255</v>
      </c>
      <c r="B13" s="18" t="s">
        <v>233</v>
      </c>
      <c r="C13" s="217">
        <v>247</v>
      </c>
      <c r="D13" s="104">
        <v>32</v>
      </c>
      <c r="E13" s="103">
        <v>215</v>
      </c>
    </row>
    <row r="14" spans="1:5" ht="21.75">
      <c r="A14" s="18" t="s">
        <v>256</v>
      </c>
      <c r="B14" s="18" t="s">
        <v>234</v>
      </c>
      <c r="C14" s="217">
        <v>266</v>
      </c>
      <c r="D14" s="103">
        <v>195</v>
      </c>
      <c r="E14" s="103">
        <v>71</v>
      </c>
    </row>
    <row r="15" spans="1:5" ht="21.75">
      <c r="A15" s="18" t="s">
        <v>257</v>
      </c>
      <c r="B15" s="18" t="s">
        <v>235</v>
      </c>
      <c r="C15" s="217">
        <v>23</v>
      </c>
      <c r="D15" s="104">
        <v>15</v>
      </c>
      <c r="E15" s="104">
        <v>8</v>
      </c>
    </row>
    <row r="16" spans="1:5" ht="21.75">
      <c r="A16" s="18" t="s">
        <v>258</v>
      </c>
      <c r="B16" s="18" t="s">
        <v>236</v>
      </c>
      <c r="C16" s="104">
        <v>5</v>
      </c>
      <c r="D16" s="104">
        <v>5</v>
      </c>
      <c r="E16" s="104" t="s">
        <v>319</v>
      </c>
    </row>
    <row r="17" spans="1:5" ht="21.75">
      <c r="A17" s="18" t="s">
        <v>259</v>
      </c>
      <c r="B17" s="18" t="s">
        <v>237</v>
      </c>
      <c r="C17" s="217">
        <v>1796376</v>
      </c>
      <c r="D17" s="103">
        <v>370340</v>
      </c>
      <c r="E17" s="103">
        <v>1426036</v>
      </c>
    </row>
    <row r="18" spans="1:5" ht="21.75">
      <c r="A18" s="18" t="s">
        <v>260</v>
      </c>
      <c r="B18" s="18" t="s">
        <v>238</v>
      </c>
      <c r="C18" s="217">
        <v>42248</v>
      </c>
      <c r="D18" s="103">
        <v>11890</v>
      </c>
      <c r="E18" s="103">
        <v>30358</v>
      </c>
    </row>
    <row r="19" spans="1:5" ht="21.75">
      <c r="A19" s="18" t="s">
        <v>261</v>
      </c>
      <c r="B19" s="18" t="s">
        <v>239</v>
      </c>
      <c r="C19" s="217">
        <v>379</v>
      </c>
      <c r="D19" s="103">
        <v>125</v>
      </c>
      <c r="E19" s="103">
        <v>254</v>
      </c>
    </row>
    <row r="20" spans="1:5" ht="21.75">
      <c r="A20" s="18" t="s">
        <v>262</v>
      </c>
      <c r="B20" s="18" t="s">
        <v>240</v>
      </c>
      <c r="C20" s="217">
        <v>2917</v>
      </c>
      <c r="D20" s="104" t="s">
        <v>319</v>
      </c>
      <c r="E20" s="103">
        <v>2917</v>
      </c>
    </row>
    <row r="21" spans="1:5" ht="21.75">
      <c r="A21" s="18" t="s">
        <v>263</v>
      </c>
      <c r="B21" s="18" t="s">
        <v>241</v>
      </c>
      <c r="C21" s="217">
        <v>259</v>
      </c>
      <c r="D21" s="103">
        <v>140</v>
      </c>
      <c r="E21" s="103">
        <v>119</v>
      </c>
    </row>
    <row r="22" spans="1:5" ht="21.75">
      <c r="A22" s="18" t="s">
        <v>332</v>
      </c>
      <c r="B22" s="18" t="s">
        <v>333</v>
      </c>
      <c r="C22" s="217">
        <v>2653</v>
      </c>
      <c r="D22" s="104">
        <v>1151</v>
      </c>
      <c r="E22" s="104">
        <v>1502</v>
      </c>
    </row>
    <row r="23" spans="1:5" ht="21.75">
      <c r="A23" s="101" t="s">
        <v>242</v>
      </c>
      <c r="B23" s="101"/>
      <c r="C23" s="118">
        <f>SUM(C24,C28,C31)</f>
        <v>66247</v>
      </c>
      <c r="D23" s="118">
        <f>SUM(D24,D28,D31)</f>
        <v>13386</v>
      </c>
      <c r="E23" s="118">
        <f>SUM(E24,E28,E31)</f>
        <v>52861</v>
      </c>
    </row>
    <row r="24" spans="1:5" s="247" customFormat="1" ht="21.75">
      <c r="A24" s="409" t="s">
        <v>243</v>
      </c>
      <c r="B24" s="407"/>
      <c r="C24" s="103">
        <f>SUM(C25:C27)</f>
        <v>10934</v>
      </c>
      <c r="D24" s="103">
        <f>SUM(D25:D27)</f>
        <v>4197</v>
      </c>
      <c r="E24" s="103">
        <f>SUM(E25:E27)</f>
        <v>6737</v>
      </c>
    </row>
    <row r="25" spans="1:5" ht="21.75">
      <c r="A25" s="18" t="s">
        <v>264</v>
      </c>
      <c r="B25" s="18" t="s">
        <v>265</v>
      </c>
      <c r="C25" s="103">
        <v>5922</v>
      </c>
      <c r="D25" s="103">
        <v>2417</v>
      </c>
      <c r="E25" s="103">
        <v>3505</v>
      </c>
    </row>
    <row r="26" spans="1:5" ht="21.75">
      <c r="A26" s="218"/>
      <c r="B26" s="18" t="s">
        <v>266</v>
      </c>
      <c r="C26" s="103">
        <v>4101</v>
      </c>
      <c r="D26" s="103">
        <v>1361</v>
      </c>
      <c r="E26" s="103">
        <v>2740</v>
      </c>
    </row>
    <row r="27" spans="1:5" ht="21.75">
      <c r="A27" s="219"/>
      <c r="B27" s="18" t="s">
        <v>267</v>
      </c>
      <c r="C27" s="103">
        <v>911</v>
      </c>
      <c r="D27" s="103">
        <v>419</v>
      </c>
      <c r="E27" s="103">
        <v>492</v>
      </c>
    </row>
    <row r="28" spans="1:5" s="247" customFormat="1" ht="21.75">
      <c r="A28" s="409" t="s">
        <v>244</v>
      </c>
      <c r="B28" s="407"/>
      <c r="C28" s="103">
        <f>SUM(C29:C30)</f>
        <v>55050</v>
      </c>
      <c r="D28" s="103">
        <f>SUM(D29:D30)</f>
        <v>9189</v>
      </c>
      <c r="E28" s="103">
        <f>SUM(E29:E30)</f>
        <v>45861</v>
      </c>
    </row>
    <row r="29" spans="1:5" ht="21.75">
      <c r="A29" s="18" t="s">
        <v>264</v>
      </c>
      <c r="B29" s="18" t="s">
        <v>266</v>
      </c>
      <c r="C29" s="103">
        <v>13964</v>
      </c>
      <c r="D29" s="103">
        <v>4684</v>
      </c>
      <c r="E29" s="103">
        <v>9280</v>
      </c>
    </row>
    <row r="30" spans="1:5" ht="21.75">
      <c r="A30" s="219"/>
      <c r="B30" s="18" t="s">
        <v>267</v>
      </c>
      <c r="C30" s="103">
        <v>41086</v>
      </c>
      <c r="D30" s="103">
        <v>4505</v>
      </c>
      <c r="E30" s="103">
        <v>36581</v>
      </c>
    </row>
    <row r="31" spans="1:5" s="247" customFormat="1" ht="21.75">
      <c r="A31" s="409" t="s">
        <v>268</v>
      </c>
      <c r="B31" s="407"/>
      <c r="C31" s="103">
        <v>263</v>
      </c>
      <c r="D31" s="104" t="s">
        <v>319</v>
      </c>
      <c r="E31" s="103">
        <v>263</v>
      </c>
    </row>
    <row r="32" spans="1:5" ht="21.75">
      <c r="A32" s="411" t="s">
        <v>20</v>
      </c>
      <c r="B32" s="412"/>
      <c r="C32" s="222">
        <f>SUM(C5,C23)</f>
        <v>2561944</v>
      </c>
      <c r="D32" s="222">
        <f>SUM(D5,D23)</f>
        <v>695234</v>
      </c>
      <c r="E32" s="222">
        <f>SUM(E5,E23)</f>
        <v>1866710</v>
      </c>
    </row>
    <row r="33" spans="1:5" ht="21.75">
      <c r="A33" s="409" t="s">
        <v>519</v>
      </c>
      <c r="B33" s="410"/>
      <c r="C33" s="410"/>
      <c r="D33" s="410"/>
      <c r="E33" s="410"/>
    </row>
    <row r="34" spans="1:5" ht="21.75">
      <c r="A34" s="68"/>
      <c r="B34" s="68"/>
      <c r="C34" s="68"/>
      <c r="D34" s="68"/>
      <c r="E34" s="68"/>
    </row>
    <row r="35" spans="2:5" ht="21.75">
      <c r="B35" s="18"/>
      <c r="C35" s="19"/>
      <c r="D35" s="19"/>
      <c r="E35" s="19"/>
    </row>
    <row r="36" spans="1:5" ht="21.75">
      <c r="A36" s="100"/>
      <c r="B36" s="100"/>
      <c r="C36" s="100"/>
      <c r="D36" s="100"/>
      <c r="E36" s="100"/>
    </row>
  </sheetData>
  <sheetProtection/>
  <mergeCells count="9">
    <mergeCell ref="A1:E1"/>
    <mergeCell ref="A2:E2"/>
    <mergeCell ref="A33:E33"/>
    <mergeCell ref="A31:B31"/>
    <mergeCell ref="A32:B32"/>
    <mergeCell ref="A3:E3"/>
    <mergeCell ref="A24:B24"/>
    <mergeCell ref="A28:B28"/>
    <mergeCell ref="A4:B4"/>
  </mergeCells>
  <printOptions/>
  <pageMargins left="0.75" right="0.36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J48"/>
  <sheetViews>
    <sheetView showGridLines="0" view="pageBreakPreview" zoomScaleNormal="120" zoomScaleSheetLayoutView="100" zoomScalePageLayoutView="140" workbookViewId="0" topLeftCell="A16">
      <selection activeCell="G25" sqref="G25"/>
    </sheetView>
  </sheetViews>
  <sheetFormatPr defaultColWidth="11.00390625" defaultRowHeight="21.75"/>
  <cols>
    <col min="1" max="1" width="7.8515625" style="12" customWidth="1"/>
    <col min="2" max="2" width="23.7109375" style="12" customWidth="1"/>
    <col min="3" max="5" width="8.7109375" style="22" customWidth="1"/>
    <col min="6" max="6" width="5.7109375" style="22" customWidth="1"/>
    <col min="7" max="8" width="8.7109375" style="22" customWidth="1"/>
    <col min="9" max="9" width="10.7109375" style="22" customWidth="1"/>
    <col min="10" max="16384" width="11.00390625" style="2" customWidth="1"/>
  </cols>
  <sheetData>
    <row r="1" spans="1:9" s="1" customFormat="1" ht="28.5" customHeight="1">
      <c r="A1" s="415" t="s">
        <v>0</v>
      </c>
      <c r="B1" s="415"/>
      <c r="C1" s="415"/>
      <c r="D1" s="415"/>
      <c r="E1" s="415"/>
      <c r="F1" s="415"/>
      <c r="G1" s="415"/>
      <c r="H1" s="415"/>
      <c r="I1" s="415"/>
    </row>
    <row r="2" spans="1:9" s="1" customFormat="1" ht="30" customHeight="1">
      <c r="A2" s="419" t="s">
        <v>537</v>
      </c>
      <c r="B2" s="419"/>
      <c r="C2" s="419"/>
      <c r="D2" s="419"/>
      <c r="E2" s="419"/>
      <c r="F2" s="419"/>
      <c r="G2" s="419"/>
      <c r="H2" s="419"/>
      <c r="I2" s="419"/>
    </row>
    <row r="3" spans="1:9" s="5" customFormat="1" ht="19.5" customHeight="1">
      <c r="A3" s="416" t="s">
        <v>1</v>
      </c>
      <c r="B3" s="416"/>
      <c r="C3" s="413" t="s">
        <v>2</v>
      </c>
      <c r="D3" s="413"/>
      <c r="E3" s="416"/>
      <c r="F3" s="3"/>
      <c r="G3" s="413" t="s">
        <v>3</v>
      </c>
      <c r="H3" s="413"/>
      <c r="I3" s="413"/>
    </row>
    <row r="4" spans="1:9" s="5" customFormat="1" ht="19.5" customHeight="1">
      <c r="A4" s="417"/>
      <c r="B4" s="417"/>
      <c r="C4" s="57" t="s">
        <v>337</v>
      </c>
      <c r="D4" s="4" t="s">
        <v>336</v>
      </c>
      <c r="E4" s="57" t="s">
        <v>40</v>
      </c>
      <c r="F4" s="7"/>
      <c r="G4" s="7" t="s">
        <v>4</v>
      </c>
      <c r="H4" s="7" t="s">
        <v>5</v>
      </c>
      <c r="I4" s="6" t="s">
        <v>89</v>
      </c>
    </row>
    <row r="5" spans="1:10" s="9" customFormat="1" ht="19.5" customHeight="1">
      <c r="A5" s="420" t="s">
        <v>7</v>
      </c>
      <c r="B5" s="420"/>
      <c r="C5" s="58">
        <f>SUM(C6:C9)</f>
        <v>83</v>
      </c>
      <c r="D5" s="58">
        <f>SUM(D6:D9)</f>
        <v>79</v>
      </c>
      <c r="E5" s="58">
        <f>SUM(E6:E9)</f>
        <v>162</v>
      </c>
      <c r="F5" s="58"/>
      <c r="G5" s="58">
        <f>SUM(G6:G9)</f>
        <v>1665</v>
      </c>
      <c r="H5" s="58">
        <f>SUM(H6:H9)</f>
        <v>2554</v>
      </c>
      <c r="I5" s="58">
        <f>H5+G5</f>
        <v>4219</v>
      </c>
      <c r="J5" s="9" t="s">
        <v>8</v>
      </c>
    </row>
    <row r="6" spans="1:9" s="11" customFormat="1" ht="22.5" customHeight="1">
      <c r="A6" s="421" t="s">
        <v>9</v>
      </c>
      <c r="B6" s="421"/>
      <c r="C6" s="152">
        <v>80</v>
      </c>
      <c r="D6" s="153">
        <v>3</v>
      </c>
      <c r="E6" s="154">
        <v>83</v>
      </c>
      <c r="F6" s="154"/>
      <c r="G6" s="153">
        <v>1544</v>
      </c>
      <c r="H6" s="153">
        <v>104</v>
      </c>
      <c r="I6" s="153">
        <f>SUM(G6:H6)</f>
        <v>1648</v>
      </c>
    </row>
    <row r="7" spans="1:9" s="11" customFormat="1" ht="19.5" customHeight="1">
      <c r="A7" s="414" t="s">
        <v>10</v>
      </c>
      <c r="B7" s="414"/>
      <c r="C7" s="70" t="s">
        <v>319</v>
      </c>
      <c r="D7" s="119" t="s">
        <v>320</v>
      </c>
      <c r="E7" s="119" t="s">
        <v>320</v>
      </c>
      <c r="F7" s="119"/>
      <c r="G7" s="70" t="s">
        <v>319</v>
      </c>
      <c r="H7" s="108">
        <v>35</v>
      </c>
      <c r="I7" s="108">
        <f>SUM(G7:H7)</f>
        <v>35</v>
      </c>
    </row>
    <row r="8" spans="1:10" s="11" customFormat="1" ht="19.5" customHeight="1">
      <c r="A8" s="414" t="s">
        <v>539</v>
      </c>
      <c r="B8" s="410"/>
      <c r="C8" s="249">
        <v>3</v>
      </c>
      <c r="D8" s="107">
        <v>76</v>
      </c>
      <c r="E8" s="107">
        <v>79</v>
      </c>
      <c r="F8" s="107"/>
      <c r="G8" s="108">
        <v>81</v>
      </c>
      <c r="H8" s="108">
        <v>2415</v>
      </c>
      <c r="I8" s="108">
        <f>SUM(G8:H8)</f>
        <v>2496</v>
      </c>
      <c r="J8" s="112"/>
    </row>
    <row r="9" spans="1:9" s="11" customFormat="1" ht="19.5" customHeight="1">
      <c r="A9" s="414" t="s">
        <v>11</v>
      </c>
      <c r="B9" s="414"/>
      <c r="C9" s="119" t="s">
        <v>320</v>
      </c>
      <c r="D9" s="119" t="s">
        <v>24</v>
      </c>
      <c r="E9" s="119" t="s">
        <v>320</v>
      </c>
      <c r="F9" s="119"/>
      <c r="G9" s="108">
        <v>40</v>
      </c>
      <c r="H9" s="108" t="s">
        <v>24</v>
      </c>
      <c r="I9" s="108">
        <f>SUM(G9:H9)</f>
        <v>40</v>
      </c>
    </row>
    <row r="10" spans="1:9" s="11" customFormat="1" ht="9.75" customHeight="1">
      <c r="A10" s="12"/>
      <c r="B10" s="12"/>
      <c r="C10" s="119"/>
      <c r="D10" s="109"/>
      <c r="E10" s="70"/>
      <c r="F10" s="70"/>
      <c r="G10" s="109"/>
      <c r="H10" s="109"/>
      <c r="I10" s="108"/>
    </row>
    <row r="11" spans="1:9" s="9" customFormat="1" ht="19.5" customHeight="1">
      <c r="A11" s="8" t="s">
        <v>12</v>
      </c>
      <c r="B11" s="8"/>
      <c r="C11" s="120" t="s">
        <v>377</v>
      </c>
      <c r="D11" s="58">
        <f>SUM(D12:D16)</f>
        <v>246</v>
      </c>
      <c r="E11" s="58">
        <f>SUM(E12:E16)</f>
        <v>246</v>
      </c>
      <c r="F11" s="58"/>
      <c r="G11" s="58" t="s">
        <v>319</v>
      </c>
      <c r="H11" s="58">
        <f>SUM(H12:H16)</f>
        <v>10311</v>
      </c>
      <c r="I11" s="58">
        <f>SUM(G11:H11)</f>
        <v>10311</v>
      </c>
    </row>
    <row r="12" spans="1:9" s="11" customFormat="1" ht="22.5" customHeight="1">
      <c r="A12" s="10" t="s">
        <v>13</v>
      </c>
      <c r="B12" s="10"/>
      <c r="C12" s="121" t="s">
        <v>319</v>
      </c>
      <c r="D12" s="108">
        <v>115</v>
      </c>
      <c r="E12" s="108">
        <v>115</v>
      </c>
      <c r="F12" s="108"/>
      <c r="G12" s="70" t="s">
        <v>319</v>
      </c>
      <c r="H12" s="108">
        <v>2325</v>
      </c>
      <c r="I12" s="108">
        <v>2325</v>
      </c>
    </row>
    <row r="13" spans="1:9" s="11" customFormat="1" ht="19.5" customHeight="1">
      <c r="A13" s="10" t="s">
        <v>14</v>
      </c>
      <c r="B13" s="13"/>
      <c r="C13" s="121" t="s">
        <v>377</v>
      </c>
      <c r="D13" s="121" t="s">
        <v>321</v>
      </c>
      <c r="E13" s="121" t="s">
        <v>378</v>
      </c>
      <c r="F13" s="121"/>
      <c r="G13" s="70" t="s">
        <v>319</v>
      </c>
      <c r="H13" s="108">
        <v>1067</v>
      </c>
      <c r="I13" s="108">
        <v>1067</v>
      </c>
    </row>
    <row r="14" spans="1:9" s="11" customFormat="1" ht="19.5" customHeight="1">
      <c r="A14" s="10" t="s">
        <v>15</v>
      </c>
      <c r="B14" s="10"/>
      <c r="C14" s="108" t="s">
        <v>319</v>
      </c>
      <c r="D14" s="110">
        <v>117</v>
      </c>
      <c r="E14" s="108">
        <v>117</v>
      </c>
      <c r="F14" s="108"/>
      <c r="G14" s="70" t="s">
        <v>319</v>
      </c>
      <c r="H14" s="108">
        <v>6504</v>
      </c>
      <c r="I14" s="108">
        <v>6504</v>
      </c>
    </row>
    <row r="15" spans="1:9" s="11" customFormat="1" ht="19.5" customHeight="1">
      <c r="A15" s="10" t="s">
        <v>538</v>
      </c>
      <c r="B15" s="10"/>
      <c r="C15" s="108" t="s">
        <v>319</v>
      </c>
      <c r="D15" s="110">
        <v>14</v>
      </c>
      <c r="E15" s="108">
        <v>14</v>
      </c>
      <c r="F15" s="108"/>
      <c r="G15" s="70" t="s">
        <v>319</v>
      </c>
      <c r="H15" s="108">
        <v>415</v>
      </c>
      <c r="I15" s="108">
        <v>415</v>
      </c>
    </row>
    <row r="16" spans="1:9" s="11" customFormat="1" ht="9.75" customHeight="1">
      <c r="A16" s="10"/>
      <c r="B16" s="10"/>
      <c r="C16" s="110"/>
      <c r="D16" s="110"/>
      <c r="E16" s="108"/>
      <c r="F16" s="108"/>
      <c r="G16" s="108"/>
      <c r="H16" s="108"/>
      <c r="I16" s="108"/>
    </row>
    <row r="17" spans="1:10" s="9" customFormat="1" ht="19.5" customHeight="1">
      <c r="A17" s="8" t="s">
        <v>16</v>
      </c>
      <c r="B17" s="8"/>
      <c r="C17" s="58">
        <f>SUM(C18:C20)</f>
        <v>29</v>
      </c>
      <c r="D17" s="58">
        <f>SUM(D18:D20)</f>
        <v>26</v>
      </c>
      <c r="E17" s="58">
        <f>SUM(E18:E20)</f>
        <v>55</v>
      </c>
      <c r="F17" s="58"/>
      <c r="G17" s="58">
        <f>SUM(G18:G20)</f>
        <v>1861</v>
      </c>
      <c r="H17" s="58">
        <f>SUM(H18:H20)</f>
        <v>981</v>
      </c>
      <c r="I17" s="58">
        <f>SUM(G17:H17)</f>
        <v>2842</v>
      </c>
      <c r="J17" s="14"/>
    </row>
    <row r="18" spans="1:9" s="11" customFormat="1" ht="22.5" customHeight="1">
      <c r="A18" s="10" t="s">
        <v>17</v>
      </c>
      <c r="B18" s="10"/>
      <c r="C18" s="108">
        <v>29</v>
      </c>
      <c r="D18" s="108">
        <v>22</v>
      </c>
      <c r="E18" s="108">
        <v>51</v>
      </c>
      <c r="F18" s="108"/>
      <c r="G18" s="108">
        <v>727</v>
      </c>
      <c r="H18" s="108">
        <v>551</v>
      </c>
      <c r="I18" s="108">
        <v>1278</v>
      </c>
    </row>
    <row r="19" spans="1:9" s="11" customFormat="1" ht="19.5" customHeight="1">
      <c r="A19" s="10" t="s">
        <v>18</v>
      </c>
      <c r="B19" s="10"/>
      <c r="C19" s="121" t="s">
        <v>542</v>
      </c>
      <c r="D19" s="248">
        <v>4</v>
      </c>
      <c r="E19" s="248">
        <v>4</v>
      </c>
      <c r="F19" s="121"/>
      <c r="G19" s="108">
        <v>1109</v>
      </c>
      <c r="H19" s="108">
        <v>78</v>
      </c>
      <c r="I19" s="108">
        <v>1187</v>
      </c>
    </row>
    <row r="20" spans="1:9" s="11" customFormat="1" ht="19.5" customHeight="1">
      <c r="A20" s="10" t="s">
        <v>19</v>
      </c>
      <c r="B20" s="10"/>
      <c r="C20" s="121" t="s">
        <v>320</v>
      </c>
      <c r="D20" s="121" t="s">
        <v>540</v>
      </c>
      <c r="E20" s="121" t="s">
        <v>541</v>
      </c>
      <c r="F20" s="121"/>
      <c r="G20" s="108">
        <v>25</v>
      </c>
      <c r="H20" s="108">
        <v>352</v>
      </c>
      <c r="I20" s="108">
        <f>SUM(G20:H20)</f>
        <v>377</v>
      </c>
    </row>
    <row r="21" spans="1:10" s="11" customFormat="1" ht="9.75" customHeight="1">
      <c r="A21" s="15"/>
      <c r="B21" s="15"/>
      <c r="C21" s="108"/>
      <c r="D21" s="108"/>
      <c r="E21" s="108"/>
      <c r="F21" s="108"/>
      <c r="G21" s="108"/>
      <c r="H21" s="108"/>
      <c r="I21" s="108"/>
      <c r="J21" s="11" t="s">
        <v>8</v>
      </c>
    </row>
    <row r="22" spans="1:9" s="16" customFormat="1" ht="19.5" customHeight="1">
      <c r="A22" s="418" t="s">
        <v>20</v>
      </c>
      <c r="B22" s="418"/>
      <c r="C22" s="111">
        <f>SUM(C5+C17)</f>
        <v>112</v>
      </c>
      <c r="D22" s="111">
        <f>SUM(D5+D11+D17)</f>
        <v>351</v>
      </c>
      <c r="E22" s="111">
        <f>SUM(E5+E11+E17)</f>
        <v>463</v>
      </c>
      <c r="F22" s="111"/>
      <c r="G22" s="111">
        <f>SUM(G5+G17)</f>
        <v>3526</v>
      </c>
      <c r="H22" s="111">
        <f>SUM(H5+H11+H17)</f>
        <v>13846</v>
      </c>
      <c r="I22" s="111">
        <f>SUM(G22:H22)</f>
        <v>17372</v>
      </c>
    </row>
    <row r="23" spans="1:9" s="11" customFormat="1" ht="4.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s="11" customFormat="1" ht="19.5" customHeight="1">
      <c r="A24" s="10" t="s">
        <v>21</v>
      </c>
      <c r="B24" s="10" t="s">
        <v>322</v>
      </c>
      <c r="C24" s="17"/>
      <c r="D24" s="17"/>
      <c r="E24" s="17"/>
      <c r="F24" s="17"/>
      <c r="G24" s="12"/>
      <c r="H24" s="12"/>
      <c r="I24" s="12"/>
    </row>
    <row r="25" spans="1:9" s="11" customFormat="1" ht="19.5" customHeight="1">
      <c r="A25" s="10" t="s">
        <v>379</v>
      </c>
      <c r="B25" s="10" t="s">
        <v>543</v>
      </c>
      <c r="C25" s="12"/>
      <c r="D25" s="12"/>
      <c r="E25" s="12"/>
      <c r="F25" s="12"/>
      <c r="G25" s="12"/>
      <c r="H25" s="12"/>
      <c r="I25" s="12"/>
    </row>
    <row r="26" spans="1:9" s="20" customFormat="1" ht="19.5" customHeight="1">
      <c r="A26" s="18"/>
      <c r="B26" s="18" t="s">
        <v>515</v>
      </c>
      <c r="C26" s="19"/>
      <c r="D26" s="19"/>
      <c r="E26" s="19"/>
      <c r="F26" s="19"/>
      <c r="G26" s="19"/>
      <c r="H26" s="19"/>
      <c r="I26" s="19"/>
    </row>
    <row r="27" spans="1:9" ht="19.5" customHeight="1">
      <c r="A27" s="12" t="s">
        <v>335</v>
      </c>
      <c r="B27" s="12" t="s">
        <v>516</v>
      </c>
      <c r="C27" s="12"/>
      <c r="D27" s="12"/>
      <c r="E27" s="12"/>
      <c r="F27" s="12"/>
      <c r="G27" s="12"/>
      <c r="H27" s="12"/>
      <c r="I27" s="12"/>
    </row>
    <row r="28" spans="3:9" ht="19.5" customHeight="1">
      <c r="C28" s="12"/>
      <c r="D28" s="12"/>
      <c r="E28" s="12"/>
      <c r="F28" s="12"/>
      <c r="G28" s="12"/>
      <c r="H28" s="12"/>
      <c r="I28" s="12"/>
    </row>
    <row r="29" spans="3:9" ht="20.25">
      <c r="C29" s="12"/>
      <c r="D29" s="12"/>
      <c r="E29" s="12"/>
      <c r="F29" s="12"/>
      <c r="G29" s="12"/>
      <c r="H29" s="12"/>
      <c r="I29" s="12"/>
    </row>
    <row r="30" spans="3:9" ht="20.25">
      <c r="C30" s="12"/>
      <c r="D30" s="12"/>
      <c r="E30" s="12"/>
      <c r="F30" s="12"/>
      <c r="G30" s="12"/>
      <c r="H30" s="12"/>
      <c r="I30" s="12"/>
    </row>
    <row r="31" spans="3:9" ht="20.25">
      <c r="C31" s="12"/>
      <c r="D31" s="12"/>
      <c r="E31" s="12"/>
      <c r="F31" s="12"/>
      <c r="G31" s="12"/>
      <c r="H31" s="12"/>
      <c r="I31" s="12"/>
    </row>
    <row r="34" spans="3:6" ht="20.25">
      <c r="C34" s="21"/>
      <c r="D34" s="21"/>
      <c r="E34" s="21"/>
      <c r="F34" s="21"/>
    </row>
    <row r="35" spans="3:9" ht="20.25">
      <c r="C35" s="21"/>
      <c r="D35" s="21"/>
      <c r="E35" s="21"/>
      <c r="F35" s="21"/>
      <c r="G35" s="21"/>
      <c r="H35" s="21"/>
      <c r="I35" s="21"/>
    </row>
    <row r="36" spans="3:9" ht="20.25">
      <c r="C36" s="21"/>
      <c r="D36" s="21"/>
      <c r="E36" s="21"/>
      <c r="F36" s="21"/>
      <c r="G36" s="21"/>
      <c r="H36" s="21"/>
      <c r="I36" s="21"/>
    </row>
    <row r="37" spans="3:9" ht="20.25">
      <c r="C37" s="21"/>
      <c r="D37" s="21"/>
      <c r="E37" s="21"/>
      <c r="F37" s="21"/>
      <c r="G37" s="21"/>
      <c r="H37" s="21"/>
      <c r="I37" s="21"/>
    </row>
    <row r="38" spans="3:9" ht="20.25">
      <c r="C38" s="21"/>
      <c r="D38" s="21"/>
      <c r="E38" s="21"/>
      <c r="F38" s="21"/>
      <c r="G38" s="21"/>
      <c r="H38" s="21"/>
      <c r="I38" s="21"/>
    </row>
    <row r="39" spans="3:9" ht="20.25">
      <c r="C39" s="21"/>
      <c r="D39" s="21"/>
      <c r="E39" s="21"/>
      <c r="F39" s="21"/>
      <c r="G39" s="21"/>
      <c r="H39" s="21"/>
      <c r="I39" s="21"/>
    </row>
    <row r="40" spans="3:9" ht="20.25">
      <c r="C40" s="21"/>
      <c r="D40" s="21"/>
      <c r="E40" s="21"/>
      <c r="F40" s="21"/>
      <c r="G40" s="21"/>
      <c r="H40" s="21"/>
      <c r="I40" s="21"/>
    </row>
    <row r="41" spans="3:9" ht="20.25">
      <c r="C41" s="21"/>
      <c r="D41" s="21"/>
      <c r="E41" s="21"/>
      <c r="F41" s="21"/>
      <c r="G41" s="21"/>
      <c r="H41" s="21"/>
      <c r="I41" s="21"/>
    </row>
    <row r="42" spans="3:9" ht="20.25">
      <c r="C42" s="21"/>
      <c r="D42" s="21"/>
      <c r="E42" s="21"/>
      <c r="F42" s="21"/>
      <c r="G42" s="21"/>
      <c r="H42" s="21"/>
      <c r="I42" s="21"/>
    </row>
    <row r="43" spans="3:9" ht="20.25">
      <c r="C43" s="21"/>
      <c r="D43" s="21"/>
      <c r="E43" s="21"/>
      <c r="F43" s="21"/>
      <c r="G43" s="21"/>
      <c r="H43" s="21"/>
      <c r="I43" s="21"/>
    </row>
    <row r="44" spans="3:9" ht="20.25">
      <c r="C44" s="21"/>
      <c r="D44" s="21"/>
      <c r="E44" s="21"/>
      <c r="F44" s="21"/>
      <c r="G44" s="21"/>
      <c r="H44" s="21"/>
      <c r="I44" s="21"/>
    </row>
    <row r="46" spans="3:9" ht="20.25">
      <c r="C46" s="21"/>
      <c r="D46" s="21"/>
      <c r="E46" s="21"/>
      <c r="F46" s="21"/>
      <c r="G46" s="21"/>
      <c r="H46" s="21"/>
      <c r="I46" s="21"/>
    </row>
    <row r="48" spans="3:6" ht="20.25">
      <c r="C48" s="21"/>
      <c r="D48" s="21"/>
      <c r="E48" s="21"/>
      <c r="F48" s="21"/>
    </row>
  </sheetData>
  <sheetProtection/>
  <mergeCells count="11">
    <mergeCell ref="A8:B8"/>
    <mergeCell ref="A9:B9"/>
    <mergeCell ref="A1:I1"/>
    <mergeCell ref="A3:B4"/>
    <mergeCell ref="A22:B22"/>
    <mergeCell ref="G3:I3"/>
    <mergeCell ref="C3:E3"/>
    <mergeCell ref="A2:I2"/>
    <mergeCell ref="A5:B5"/>
    <mergeCell ref="A6:B6"/>
    <mergeCell ref="A7:B7"/>
  </mergeCells>
  <printOptions horizontalCentered="1"/>
  <pageMargins left="0.42" right="0.51" top="1.2" bottom="1.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M56"/>
  <sheetViews>
    <sheetView showGridLines="0" view="pageBreakPreview" zoomScale="120" zoomScaleSheetLayoutView="120" zoomScalePageLayoutView="150" workbookViewId="0" topLeftCell="A37">
      <selection activeCell="A50" sqref="A50:IV50"/>
    </sheetView>
  </sheetViews>
  <sheetFormatPr defaultColWidth="11.00390625" defaultRowHeight="21.75"/>
  <cols>
    <col min="1" max="1" width="2.28125" style="12" customWidth="1"/>
    <col min="2" max="2" width="5.28125" style="12" customWidth="1"/>
    <col min="3" max="3" width="55.140625" style="12" customWidth="1"/>
    <col min="4" max="4" width="26.28125" style="12" customWidth="1"/>
    <col min="5" max="5" width="3.8515625" style="12" customWidth="1"/>
    <col min="6" max="16384" width="11.00390625" style="12" customWidth="1"/>
  </cols>
  <sheetData>
    <row r="1" spans="1:5" s="23" customFormat="1" ht="29.25" customHeight="1">
      <c r="A1" s="422" t="s">
        <v>544</v>
      </c>
      <c r="B1" s="422"/>
      <c r="C1" s="422"/>
      <c r="D1" s="422"/>
      <c r="E1" s="422"/>
    </row>
    <row r="2" spans="1:5" s="26" customFormat="1" ht="27" customHeight="1">
      <c r="A2" s="25" t="s">
        <v>22</v>
      </c>
      <c r="B2" s="25"/>
      <c r="C2" s="25"/>
      <c r="D2" s="102" t="s">
        <v>245</v>
      </c>
      <c r="E2" s="24"/>
    </row>
    <row r="3" spans="1:4" s="28" customFormat="1" ht="18" customHeight="1">
      <c r="A3" s="132" t="s">
        <v>387</v>
      </c>
      <c r="B3" s="114" t="s">
        <v>386</v>
      </c>
      <c r="C3" s="114"/>
      <c r="D3" s="115"/>
    </row>
    <row r="4" spans="1:4" s="29" customFormat="1" ht="18" customHeight="1">
      <c r="A4" s="130"/>
      <c r="B4" s="130" t="s">
        <v>380</v>
      </c>
      <c r="C4" s="130"/>
      <c r="D4" s="116">
        <v>6134147240</v>
      </c>
    </row>
    <row r="5" spans="1:4" s="29" customFormat="1" ht="18" customHeight="1">
      <c r="A5" s="130"/>
      <c r="B5" s="130" t="s">
        <v>381</v>
      </c>
      <c r="C5" s="130"/>
      <c r="D5" s="116">
        <v>12151204</v>
      </c>
    </row>
    <row r="6" spans="1:4" s="30" customFormat="1" ht="18" customHeight="1">
      <c r="A6" s="131"/>
      <c r="B6" s="131" t="s">
        <v>6</v>
      </c>
      <c r="C6" s="131"/>
      <c r="D6" s="31">
        <v>6146298444</v>
      </c>
    </row>
    <row r="7" spans="1:4" ht="18" customHeight="1">
      <c r="A7" s="131"/>
      <c r="B7" s="131" t="s">
        <v>382</v>
      </c>
      <c r="C7" s="131"/>
      <c r="D7" s="31">
        <v>16793165.15</v>
      </c>
    </row>
    <row r="8" spans="1:4" ht="18" customHeight="1">
      <c r="A8" s="131"/>
      <c r="B8" s="131" t="s">
        <v>383</v>
      </c>
      <c r="C8" s="131"/>
      <c r="D8" s="31">
        <v>5619.51</v>
      </c>
    </row>
    <row r="9" spans="1:4" ht="18" customHeight="1">
      <c r="A9" s="131"/>
      <c r="B9" s="131" t="s">
        <v>384</v>
      </c>
      <c r="C9" s="131"/>
      <c r="D9" s="31">
        <v>21.92</v>
      </c>
    </row>
    <row r="10" spans="1:4" ht="18" customHeight="1">
      <c r="A10" s="131"/>
      <c r="B10" s="131" t="s">
        <v>385</v>
      </c>
      <c r="C10" s="131"/>
      <c r="D10" s="31">
        <v>592.37</v>
      </c>
    </row>
    <row r="11" spans="1:4" s="32" customFormat="1" ht="18" customHeight="1">
      <c r="A11" s="133" t="s">
        <v>394</v>
      </c>
      <c r="B11" s="133" t="s">
        <v>388</v>
      </c>
      <c r="C11" s="133"/>
      <c r="D11" s="33">
        <v>1291592</v>
      </c>
    </row>
    <row r="12" spans="1:4" s="32" customFormat="1" ht="18" customHeight="1">
      <c r="A12" s="131"/>
      <c r="B12" s="131" t="s">
        <v>389</v>
      </c>
      <c r="C12" s="131"/>
      <c r="D12" s="34">
        <v>3529</v>
      </c>
    </row>
    <row r="13" spans="1:4" ht="18" customHeight="1">
      <c r="A13" s="131"/>
      <c r="B13" s="131" t="s">
        <v>390</v>
      </c>
      <c r="C13" s="131"/>
      <c r="D13" s="31">
        <v>1142528</v>
      </c>
    </row>
    <row r="14" spans="1:6" ht="18" customHeight="1">
      <c r="A14" s="131"/>
      <c r="B14" s="131" t="s">
        <v>391</v>
      </c>
      <c r="C14" s="131"/>
      <c r="D14" s="34">
        <v>3122</v>
      </c>
      <c r="F14" s="129"/>
    </row>
    <row r="15" spans="1:4" ht="18" customHeight="1">
      <c r="A15" s="131"/>
      <c r="B15" s="131" t="s">
        <v>392</v>
      </c>
      <c r="C15" s="131"/>
      <c r="D15" s="35">
        <v>88.47</v>
      </c>
    </row>
    <row r="16" spans="1:4" ht="18" customHeight="1">
      <c r="A16" s="131"/>
      <c r="B16" s="131" t="s">
        <v>393</v>
      </c>
      <c r="C16" s="131"/>
      <c r="D16" s="31">
        <v>149064</v>
      </c>
    </row>
    <row r="17" spans="1:5" s="32" customFormat="1" ht="18" customHeight="1">
      <c r="A17" s="133" t="s">
        <v>400</v>
      </c>
      <c r="B17" s="133" t="s">
        <v>395</v>
      </c>
      <c r="C17" s="133"/>
      <c r="D17" s="31">
        <v>10859175</v>
      </c>
      <c r="E17" s="36"/>
    </row>
    <row r="18" spans="1:4" ht="18" customHeight="1">
      <c r="A18" s="131"/>
      <c r="B18" s="131" t="s">
        <v>396</v>
      </c>
      <c r="C18" s="131"/>
      <c r="D18" s="33">
        <v>29670</v>
      </c>
    </row>
    <row r="19" spans="1:4" ht="18" customHeight="1">
      <c r="A19" s="131"/>
      <c r="B19" s="131" t="s">
        <v>397</v>
      </c>
      <c r="C19" s="131"/>
      <c r="D19" s="113">
        <v>1919238</v>
      </c>
    </row>
    <row r="20" spans="1:4" ht="18" customHeight="1">
      <c r="A20" s="131"/>
      <c r="B20" s="131" t="s">
        <v>398</v>
      </c>
      <c r="C20" s="131"/>
      <c r="D20" s="34">
        <v>5244</v>
      </c>
    </row>
    <row r="21" spans="1:5" ht="18" customHeight="1">
      <c r="A21" s="134"/>
      <c r="B21" s="134" t="s">
        <v>399</v>
      </c>
      <c r="C21" s="134"/>
      <c r="D21" s="38">
        <v>9.5</v>
      </c>
      <c r="E21" s="19"/>
    </row>
    <row r="22" spans="1:4" s="32" customFormat="1" ht="18" customHeight="1">
      <c r="A22" s="133" t="s">
        <v>411</v>
      </c>
      <c r="B22" s="133" t="s">
        <v>401</v>
      </c>
      <c r="C22" s="133"/>
      <c r="D22" s="38">
        <v>291508487</v>
      </c>
    </row>
    <row r="23" spans="1:4" ht="18" customHeight="1">
      <c r="A23" s="131"/>
      <c r="B23" s="131" t="s">
        <v>402</v>
      </c>
      <c r="C23" s="131"/>
      <c r="D23" s="39">
        <v>796471</v>
      </c>
    </row>
    <row r="24" spans="1:4" ht="18" customHeight="1">
      <c r="A24" s="131"/>
      <c r="B24" s="131" t="s">
        <v>403</v>
      </c>
      <c r="C24" s="131"/>
      <c r="D24" s="34">
        <v>125923</v>
      </c>
    </row>
    <row r="25" spans="1:4" ht="18" customHeight="1">
      <c r="A25" s="131"/>
      <c r="B25" s="131" t="s">
        <v>404</v>
      </c>
      <c r="C25" s="131"/>
      <c r="D25" s="34">
        <v>344</v>
      </c>
    </row>
    <row r="26" spans="1:4" ht="18" customHeight="1">
      <c r="A26" s="131"/>
      <c r="B26" s="131" t="s">
        <v>405</v>
      </c>
      <c r="C26" s="131"/>
      <c r="D26" s="34">
        <v>291643410</v>
      </c>
    </row>
    <row r="27" spans="1:4" ht="18" customHeight="1">
      <c r="A27" s="131"/>
      <c r="B27" s="131" t="s">
        <v>406</v>
      </c>
      <c r="C27" s="131"/>
      <c r="D27" s="34">
        <v>796815</v>
      </c>
    </row>
    <row r="28" spans="1:4" ht="18" customHeight="1">
      <c r="A28" s="131"/>
      <c r="B28" s="131" t="s">
        <v>407</v>
      </c>
      <c r="C28" s="131"/>
      <c r="D28" s="34">
        <v>255.25</v>
      </c>
    </row>
    <row r="29" spans="1:4" ht="18" customHeight="1">
      <c r="A29" s="131" t="s">
        <v>410</v>
      </c>
      <c r="B29" s="131" t="s">
        <v>408</v>
      </c>
      <c r="C29" s="131"/>
      <c r="D29" s="34">
        <v>61211</v>
      </c>
    </row>
    <row r="30" spans="1:5" ht="18" customHeight="1">
      <c r="A30" s="135"/>
      <c r="B30" s="135" t="s">
        <v>409</v>
      </c>
      <c r="C30" s="135"/>
      <c r="D30" s="41">
        <v>167</v>
      </c>
      <c r="E30" s="40"/>
    </row>
    <row r="31" spans="1:4" s="42" customFormat="1" ht="18" customHeight="1">
      <c r="A31" s="136" t="s">
        <v>424</v>
      </c>
      <c r="B31" s="136" t="s">
        <v>412</v>
      </c>
      <c r="C31" s="136"/>
      <c r="D31" s="43">
        <v>129684668</v>
      </c>
    </row>
    <row r="32" spans="1:4" ht="18" customHeight="1">
      <c r="A32" s="131"/>
      <c r="B32" s="131" t="s">
        <v>413</v>
      </c>
      <c r="C32" s="131"/>
      <c r="D32" s="34">
        <v>354330</v>
      </c>
    </row>
    <row r="33" spans="1:4" ht="18" customHeight="1">
      <c r="A33" s="131"/>
      <c r="B33" s="131" t="s">
        <v>414</v>
      </c>
      <c r="C33" s="131"/>
      <c r="D33" s="34">
        <v>114.36</v>
      </c>
    </row>
    <row r="34" spans="1:4" ht="18" customHeight="1">
      <c r="A34" s="131"/>
      <c r="B34" s="131" t="s">
        <v>415</v>
      </c>
      <c r="C34" s="131"/>
      <c r="D34" s="34">
        <v>2.23</v>
      </c>
    </row>
    <row r="35" spans="1:4" ht="18" customHeight="1">
      <c r="A35" s="131"/>
      <c r="B35" s="131" t="s">
        <v>416</v>
      </c>
      <c r="C35" s="131"/>
      <c r="D35" s="34">
        <v>1846022</v>
      </c>
    </row>
    <row r="36" spans="1:4" ht="18" customHeight="1">
      <c r="A36" s="131"/>
      <c r="B36" s="131" t="s">
        <v>417</v>
      </c>
      <c r="C36" s="131"/>
      <c r="D36" s="34">
        <v>5044</v>
      </c>
    </row>
    <row r="37" spans="1:4" ht="18" customHeight="1">
      <c r="A37" s="131"/>
      <c r="B37" s="131" t="s">
        <v>418</v>
      </c>
      <c r="C37" s="131"/>
      <c r="D37" s="12">
        <v>217.61</v>
      </c>
    </row>
    <row r="38" spans="1:4" s="32" customFormat="1" ht="18" customHeight="1">
      <c r="A38" s="131"/>
      <c r="B38" s="131" t="s">
        <v>419</v>
      </c>
      <c r="C38" s="131"/>
      <c r="D38" s="34">
        <v>1.26</v>
      </c>
    </row>
    <row r="39" spans="1:4" s="42" customFormat="1" ht="18" customHeight="1">
      <c r="A39" s="130" t="s">
        <v>423</v>
      </c>
      <c r="B39" s="130" t="s">
        <v>496</v>
      </c>
      <c r="C39" s="130"/>
      <c r="D39" s="44">
        <v>585159545</v>
      </c>
    </row>
    <row r="40" spans="1:4" s="45" customFormat="1" ht="18" customHeight="1">
      <c r="A40" s="130"/>
      <c r="B40" s="130" t="s">
        <v>380</v>
      </c>
      <c r="C40" s="130"/>
      <c r="D40" s="44">
        <v>584060637</v>
      </c>
    </row>
    <row r="41" spans="1:4" s="45" customFormat="1" ht="18" customHeight="1">
      <c r="A41" s="137"/>
      <c r="B41" s="137" t="s">
        <v>381</v>
      </c>
      <c r="C41" s="137"/>
      <c r="D41" s="44">
        <v>1098908</v>
      </c>
    </row>
    <row r="42" spans="1:4" s="45" customFormat="1" ht="18" customHeight="1">
      <c r="A42" s="137"/>
      <c r="B42" s="137" t="s">
        <v>420</v>
      </c>
      <c r="C42" s="137"/>
      <c r="D42" s="44">
        <v>258507747</v>
      </c>
    </row>
    <row r="43" spans="1:4" s="45" customFormat="1" ht="18" customHeight="1">
      <c r="A43" s="130"/>
      <c r="B43" s="130" t="s">
        <v>380</v>
      </c>
      <c r="C43" s="130"/>
      <c r="D43" s="44">
        <v>257772299</v>
      </c>
    </row>
    <row r="44" spans="1:4" s="45" customFormat="1" ht="18" customHeight="1">
      <c r="A44" s="137"/>
      <c r="B44" s="137" t="s">
        <v>381</v>
      </c>
      <c r="C44" s="137"/>
      <c r="D44" s="44">
        <v>735448</v>
      </c>
    </row>
    <row r="45" spans="1:4" ht="18" customHeight="1">
      <c r="A45" s="137"/>
      <c r="B45" s="137" t="s">
        <v>421</v>
      </c>
      <c r="C45" s="137"/>
      <c r="D45" s="34">
        <v>326651798</v>
      </c>
    </row>
    <row r="46" spans="1:4" ht="18" customHeight="1">
      <c r="A46" s="137"/>
      <c r="B46" s="137" t="s">
        <v>380</v>
      </c>
      <c r="C46" s="137"/>
      <c r="D46" s="44">
        <v>326288338</v>
      </c>
    </row>
    <row r="47" spans="1:4" s="45" customFormat="1" ht="18" customHeight="1">
      <c r="A47" s="137"/>
      <c r="B47" s="137" t="s">
        <v>381</v>
      </c>
      <c r="C47" s="137"/>
      <c r="D47" s="44">
        <v>363460</v>
      </c>
    </row>
    <row r="48" spans="1:4" ht="18" customHeight="1">
      <c r="A48" s="134" t="s">
        <v>422</v>
      </c>
      <c r="B48" s="134" t="s">
        <v>23</v>
      </c>
      <c r="C48" s="134" t="s">
        <v>425</v>
      </c>
      <c r="D48" s="34">
        <v>2037383</v>
      </c>
    </row>
    <row r="49" spans="1:5" ht="18" customHeight="1">
      <c r="A49" s="135"/>
      <c r="B49" s="135"/>
      <c r="C49" s="135" t="s">
        <v>426</v>
      </c>
      <c r="D49" s="41">
        <v>2063583</v>
      </c>
      <c r="E49" s="40"/>
    </row>
    <row r="50" spans="1:10" ht="18" customHeight="1">
      <c r="A50" s="10" t="s">
        <v>427</v>
      </c>
      <c r="B50" s="10"/>
      <c r="C50" s="10" t="s">
        <v>428</v>
      </c>
      <c r="D50" s="10"/>
      <c r="E50" s="17"/>
      <c r="F50" s="17"/>
      <c r="G50" s="17"/>
      <c r="H50" s="17"/>
      <c r="I50" s="17"/>
      <c r="J50" s="17"/>
    </row>
    <row r="51" spans="1:8" ht="18" customHeight="1">
      <c r="A51" s="10" t="s">
        <v>379</v>
      </c>
      <c r="B51" s="10"/>
      <c r="C51" s="10" t="s">
        <v>545</v>
      </c>
      <c r="D51" s="10"/>
      <c r="H51" s="12" t="s">
        <v>8</v>
      </c>
    </row>
    <row r="52" spans="1:4" ht="18" customHeight="1">
      <c r="A52" s="10"/>
      <c r="B52" s="10"/>
      <c r="C52" s="10" t="s">
        <v>546</v>
      </c>
      <c r="D52" s="10"/>
    </row>
    <row r="53" spans="1:4" ht="18" customHeight="1">
      <c r="A53" s="10"/>
      <c r="B53" s="10"/>
      <c r="C53" s="18" t="s">
        <v>671</v>
      </c>
      <c r="D53" s="10"/>
    </row>
    <row r="54" spans="1:4" ht="18" customHeight="1">
      <c r="A54" s="18"/>
      <c r="B54" s="18"/>
      <c r="C54" s="18" t="s">
        <v>658</v>
      </c>
      <c r="D54" s="10"/>
    </row>
    <row r="55" spans="1:13" ht="18" customHeight="1">
      <c r="A55" s="18"/>
      <c r="B55" s="18"/>
      <c r="C55" s="18" t="s">
        <v>639</v>
      </c>
      <c r="D55" s="18"/>
      <c r="E55" s="19"/>
      <c r="F55" s="19"/>
      <c r="G55" s="19"/>
      <c r="H55" s="19"/>
      <c r="I55" s="19"/>
      <c r="J55" s="19"/>
      <c r="K55" s="19"/>
      <c r="L55" s="19"/>
      <c r="M55" s="19"/>
    </row>
    <row r="56" ht="18" customHeight="1">
      <c r="C56" s="12" t="s">
        <v>640</v>
      </c>
    </row>
  </sheetData>
  <sheetProtection/>
  <mergeCells count="1">
    <mergeCell ref="A1:E1"/>
  </mergeCells>
  <printOptions horizontalCentered="1"/>
  <pageMargins left="0.7013888888888888" right="0.7013888888888888" top="1.2" bottom="1.2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E44"/>
  <sheetViews>
    <sheetView showGridLines="0" view="pageBreakPreview" zoomScaleSheetLayoutView="100" zoomScalePageLayoutView="130" workbookViewId="0" topLeftCell="A1">
      <selection activeCell="B26" sqref="B26"/>
    </sheetView>
  </sheetViews>
  <sheetFormatPr defaultColWidth="11.00390625" defaultRowHeight="21.75"/>
  <cols>
    <col min="1" max="1" width="41.8515625" style="46" customWidth="1"/>
    <col min="2" max="2" width="27.7109375" style="46" customWidth="1"/>
    <col min="3" max="3" width="16.7109375" style="46" customWidth="1"/>
    <col min="4" max="4" width="6.7109375" style="46" customWidth="1"/>
    <col min="5" max="16384" width="11.00390625" style="46" customWidth="1"/>
  </cols>
  <sheetData>
    <row r="1" spans="1:4" s="23" customFormat="1" ht="25.5" customHeight="1">
      <c r="A1" s="427" t="s">
        <v>497</v>
      </c>
      <c r="B1" s="427"/>
      <c r="C1" s="427"/>
      <c r="D1" s="51"/>
    </row>
    <row r="2" spans="1:4" s="23" customFormat="1" ht="25.5" customHeight="1">
      <c r="A2" s="427" t="s">
        <v>498</v>
      </c>
      <c r="B2" s="427"/>
      <c r="C2" s="427"/>
      <c r="D2" s="51"/>
    </row>
    <row r="3" spans="1:3" s="23" customFormat="1" ht="20.25" customHeight="1">
      <c r="A3" s="427" t="s">
        <v>548</v>
      </c>
      <c r="B3" s="427"/>
      <c r="C3" s="427"/>
    </row>
    <row r="4" spans="1:3" s="48" customFormat="1" ht="36" customHeight="1">
      <c r="A4" s="4" t="s">
        <v>27</v>
      </c>
      <c r="B4" s="413" t="s">
        <v>672</v>
      </c>
      <c r="C4" s="413"/>
    </row>
    <row r="5" spans="1:3" ht="16.5" customHeight="1">
      <c r="A5" s="223">
        <v>2538</v>
      </c>
      <c r="B5" s="425">
        <v>168409080</v>
      </c>
      <c r="C5" s="425"/>
    </row>
    <row r="6" spans="1:3" ht="16.5" customHeight="1">
      <c r="A6" s="223">
        <v>2539</v>
      </c>
      <c r="B6" s="426">
        <v>180868975</v>
      </c>
      <c r="C6" s="426"/>
    </row>
    <row r="7" spans="1:3" ht="16.5" customHeight="1">
      <c r="A7" s="223">
        <v>2540</v>
      </c>
      <c r="B7" s="426">
        <v>247655315</v>
      </c>
      <c r="C7" s="426"/>
    </row>
    <row r="8" spans="1:3" ht="16.5" customHeight="1">
      <c r="A8" s="223">
        <v>2541</v>
      </c>
      <c r="B8" s="426">
        <v>241655366</v>
      </c>
      <c r="C8" s="426"/>
    </row>
    <row r="9" spans="1:3" ht="16.5" customHeight="1">
      <c r="A9" s="223">
        <v>2542</v>
      </c>
      <c r="B9" s="426">
        <v>224677386</v>
      </c>
      <c r="C9" s="426"/>
    </row>
    <row r="10" spans="1:3" ht="16.5" customHeight="1">
      <c r="A10" s="223">
        <v>2543</v>
      </c>
      <c r="B10" s="426">
        <v>255739196</v>
      </c>
      <c r="C10" s="426"/>
    </row>
    <row r="11" spans="1:3" ht="16.5" customHeight="1">
      <c r="A11" s="223">
        <v>2544</v>
      </c>
      <c r="B11" s="426">
        <v>268872299</v>
      </c>
      <c r="C11" s="426"/>
    </row>
    <row r="12" spans="1:3" ht="16.5" customHeight="1">
      <c r="A12" s="223">
        <v>2545</v>
      </c>
      <c r="B12" s="426">
        <v>318449053</v>
      </c>
      <c r="C12" s="426"/>
    </row>
    <row r="13" spans="1:3" ht="16.5" customHeight="1">
      <c r="A13" s="223">
        <v>2546</v>
      </c>
      <c r="B13" s="426">
        <v>347618276</v>
      </c>
      <c r="C13" s="426"/>
    </row>
    <row r="14" spans="1:3" ht="16.5" customHeight="1">
      <c r="A14" s="79">
        <v>2547</v>
      </c>
      <c r="B14" s="426">
        <v>369915936</v>
      </c>
      <c r="C14" s="426"/>
    </row>
    <row r="15" spans="1:3" ht="16.5" customHeight="1">
      <c r="A15" s="79">
        <v>2548</v>
      </c>
      <c r="B15" s="426">
        <v>382393682</v>
      </c>
      <c r="C15" s="426"/>
    </row>
    <row r="16" spans="1:3" ht="16.5" customHeight="1">
      <c r="A16" s="79">
        <v>2549</v>
      </c>
      <c r="B16" s="426">
        <v>398414243</v>
      </c>
      <c r="C16" s="426"/>
    </row>
    <row r="17" spans="1:3" ht="16.5" customHeight="1">
      <c r="A17" s="79">
        <v>2550</v>
      </c>
      <c r="B17" s="426">
        <v>424379824</v>
      </c>
      <c r="C17" s="426"/>
    </row>
    <row r="18" spans="1:3" ht="16.5" customHeight="1">
      <c r="A18" s="224">
        <v>2551</v>
      </c>
      <c r="B18" s="429">
        <v>410132797</v>
      </c>
      <c r="C18" s="430"/>
    </row>
    <row r="19" s="49" customFormat="1" ht="17.25" customHeight="1">
      <c r="A19" s="117" t="s">
        <v>431</v>
      </c>
    </row>
    <row r="20" spans="1:3" s="155" customFormat="1" ht="30.75" customHeight="1">
      <c r="A20" s="428" t="s">
        <v>547</v>
      </c>
      <c r="B20" s="428"/>
      <c r="C20" s="428"/>
    </row>
    <row r="21" spans="1:5" ht="36.75" customHeight="1">
      <c r="A21" s="47" t="s">
        <v>25</v>
      </c>
      <c r="B21" s="423" t="s">
        <v>28</v>
      </c>
      <c r="C21" s="424"/>
      <c r="E21" s="122"/>
    </row>
    <row r="22" spans="1:5" ht="19.5" customHeight="1">
      <c r="A22" s="160" t="s">
        <v>26</v>
      </c>
      <c r="B22" s="203">
        <v>5099372910</v>
      </c>
      <c r="C22" s="202"/>
      <c r="E22" s="122"/>
    </row>
    <row r="23" spans="1:5" ht="19.5" customHeight="1">
      <c r="A23" s="197" t="s">
        <v>29</v>
      </c>
      <c r="B23" s="203">
        <v>5934768670</v>
      </c>
      <c r="C23" s="202"/>
      <c r="E23" s="122"/>
    </row>
    <row r="24" spans="1:5" ht="19.5" customHeight="1">
      <c r="A24" s="197" t="s">
        <v>30</v>
      </c>
      <c r="B24" s="203">
        <v>1022976790</v>
      </c>
      <c r="C24" s="202"/>
      <c r="E24" s="122"/>
    </row>
    <row r="25" spans="1:3" ht="19.5" customHeight="1">
      <c r="A25" s="198" t="s">
        <v>31</v>
      </c>
      <c r="B25" s="203">
        <v>1010385155</v>
      </c>
      <c r="C25" s="202"/>
    </row>
    <row r="26" spans="1:3" ht="19.5" customHeight="1">
      <c r="A26" s="197" t="s">
        <v>32</v>
      </c>
      <c r="B26" s="203">
        <v>613759112</v>
      </c>
      <c r="C26" s="202"/>
    </row>
    <row r="27" spans="1:3" ht="19.5" customHeight="1">
      <c r="A27" s="139" t="s">
        <v>40</v>
      </c>
      <c r="B27" s="214">
        <f>SUM(B22:B26)</f>
        <v>13681262637</v>
      </c>
      <c r="C27" s="202"/>
    </row>
    <row r="28" spans="1:3" ht="18" customHeight="1">
      <c r="A28" s="117" t="s">
        <v>432</v>
      </c>
      <c r="B28" s="49"/>
      <c r="C28" s="49"/>
    </row>
    <row r="31" ht="17.25">
      <c r="B31" s="52"/>
    </row>
    <row r="32" ht="17.25">
      <c r="B32" s="52"/>
    </row>
    <row r="33" ht="17.25">
      <c r="B33" s="52"/>
    </row>
    <row r="34" ht="17.25">
      <c r="B34" s="125"/>
    </row>
    <row r="35" ht="17.25">
      <c r="B35" s="125"/>
    </row>
    <row r="36" ht="17.25">
      <c r="B36" s="125"/>
    </row>
    <row r="37" ht="17.25">
      <c r="B37" s="125"/>
    </row>
    <row r="38" ht="17.25">
      <c r="B38" s="125"/>
    </row>
    <row r="39" ht="17.25">
      <c r="B39" s="50"/>
    </row>
    <row r="40" ht="17.25">
      <c r="B40" s="50"/>
    </row>
    <row r="41" ht="17.25">
      <c r="B41" s="50"/>
    </row>
    <row r="42" ht="17.25">
      <c r="B42" s="50"/>
    </row>
    <row r="43" ht="17.25">
      <c r="B43" s="50"/>
    </row>
    <row r="44" ht="17.25">
      <c r="B44" s="50"/>
    </row>
  </sheetData>
  <sheetProtection/>
  <mergeCells count="20">
    <mergeCell ref="A1:C1"/>
    <mergeCell ref="A3:C3"/>
    <mergeCell ref="B4:C4"/>
    <mergeCell ref="A20:C20"/>
    <mergeCell ref="A2:C2"/>
    <mergeCell ref="B17:C17"/>
    <mergeCell ref="B18:C18"/>
    <mergeCell ref="B13:C13"/>
    <mergeCell ref="B14:C14"/>
    <mergeCell ref="B15:C15"/>
    <mergeCell ref="B21:C21"/>
    <mergeCell ref="B5:C5"/>
    <mergeCell ref="B6:C6"/>
    <mergeCell ref="B7:C7"/>
    <mergeCell ref="B8:C8"/>
    <mergeCell ref="B9:C9"/>
    <mergeCell ref="B10:C10"/>
    <mergeCell ref="B16:C16"/>
    <mergeCell ref="B11:C11"/>
    <mergeCell ref="B12:C12"/>
  </mergeCells>
  <printOptions/>
  <pageMargins left="1.03" right="0.12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L28"/>
  <sheetViews>
    <sheetView showGridLines="0" view="pageBreakPreview" zoomScale="86" zoomScaleSheetLayoutView="86" workbookViewId="0" topLeftCell="A13">
      <selection activeCell="B7" sqref="B7"/>
    </sheetView>
  </sheetViews>
  <sheetFormatPr defaultColWidth="11.00390625" defaultRowHeight="21.75"/>
  <cols>
    <col min="1" max="1" width="8.7109375" style="60" customWidth="1"/>
    <col min="2" max="2" width="12.8515625" style="60" customWidth="1"/>
    <col min="3" max="4" width="16.00390625" style="60" bestFit="1" customWidth="1"/>
    <col min="5" max="5" width="13.8515625" style="64" bestFit="1" customWidth="1"/>
    <col min="6" max="6" width="12.00390625" style="60" customWidth="1"/>
    <col min="7" max="7" width="15.7109375" style="60" customWidth="1"/>
    <col min="8" max="8" width="2.140625" style="60" customWidth="1"/>
    <col min="9" max="9" width="11.421875" style="60" customWidth="1"/>
    <col min="10" max="10" width="12.57421875" style="60" customWidth="1"/>
    <col min="11" max="11" width="12.00390625" style="60" customWidth="1"/>
    <col min="12" max="12" width="11.00390625" style="60" customWidth="1"/>
    <col min="13" max="16384" width="11.00390625" style="46" customWidth="1"/>
  </cols>
  <sheetData>
    <row r="1" spans="1:12" s="53" customFormat="1" ht="24" customHeight="1">
      <c r="A1" s="431" t="s">
        <v>549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s="54" customFormat="1" ht="17.25" customHeight="1">
      <c r="A2" s="210"/>
      <c r="B2" s="210"/>
      <c r="C2" s="210"/>
      <c r="D2" s="210"/>
      <c r="E2" s="211"/>
      <c r="L2" s="151" t="s">
        <v>33</v>
      </c>
    </row>
    <row r="3" spans="1:12" s="56" customFormat="1" ht="24" customHeight="1">
      <c r="A3" s="416" t="s">
        <v>34</v>
      </c>
      <c r="B3" s="416"/>
      <c r="C3" s="227" t="s">
        <v>35</v>
      </c>
      <c r="D3" s="416" t="s">
        <v>36</v>
      </c>
      <c r="E3" s="433"/>
      <c r="F3" s="433"/>
      <c r="G3" s="433"/>
      <c r="H3" s="228"/>
      <c r="I3" s="416" t="s">
        <v>37</v>
      </c>
      <c r="J3" s="433"/>
      <c r="K3" s="433"/>
      <c r="L3" s="433"/>
    </row>
    <row r="4" spans="1:12" s="56" customFormat="1" ht="24" customHeight="1">
      <c r="A4" s="432"/>
      <c r="B4" s="432"/>
      <c r="C4" s="225" t="s">
        <v>38</v>
      </c>
      <c r="D4" s="159" t="s">
        <v>40</v>
      </c>
      <c r="E4" s="159" t="s">
        <v>504</v>
      </c>
      <c r="F4" s="159" t="s">
        <v>659</v>
      </c>
      <c r="G4" s="159" t="s">
        <v>39</v>
      </c>
      <c r="H4" s="226"/>
      <c r="I4" s="159" t="s">
        <v>40</v>
      </c>
      <c r="J4" s="159" t="s">
        <v>503</v>
      </c>
      <c r="K4" s="159" t="s">
        <v>79</v>
      </c>
      <c r="L4" s="159" t="s">
        <v>80</v>
      </c>
    </row>
    <row r="5" spans="1:12" s="28" customFormat="1" ht="24.75" customHeight="1">
      <c r="A5" s="411" t="s">
        <v>40</v>
      </c>
      <c r="B5" s="411"/>
      <c r="C5" s="279">
        <f>D5+I5</f>
        <v>124271519</v>
      </c>
      <c r="D5" s="279">
        <f>SUM(E5:G5)</f>
        <v>123705689</v>
      </c>
      <c r="E5" s="279">
        <f>SUM(E6+E15+E23)</f>
        <v>118813125</v>
      </c>
      <c r="F5" s="279">
        <f>SUM(F6+F15+F23)</f>
        <v>4082852</v>
      </c>
      <c r="G5" s="279">
        <f>SUM(G6+G15+G23)</f>
        <v>809712</v>
      </c>
      <c r="H5" s="279"/>
      <c r="I5" s="279">
        <f>SUM(J5:L5)</f>
        <v>565830</v>
      </c>
      <c r="J5" s="279">
        <f>SUM(J6+J15+J23)</f>
        <v>234910</v>
      </c>
      <c r="K5" s="279">
        <f>SUM(K6+K15+K23)</f>
        <v>309073</v>
      </c>
      <c r="L5" s="279">
        <f>SUM(L6+L15+L23)</f>
        <v>21847</v>
      </c>
    </row>
    <row r="6" spans="1:12" s="83" customFormat="1" ht="18" customHeight="1">
      <c r="A6" s="101" t="s">
        <v>41</v>
      </c>
      <c r="B6" s="101"/>
      <c r="C6" s="280">
        <f>D6+I6</f>
        <v>53566583</v>
      </c>
      <c r="D6" s="280">
        <f>SUM(E6:G6)</f>
        <v>53271491</v>
      </c>
      <c r="E6" s="280">
        <f>SUM(E7:E14)</f>
        <v>51722288</v>
      </c>
      <c r="F6" s="280">
        <f>SUM(F7:F14)</f>
        <v>1372314</v>
      </c>
      <c r="G6" s="280">
        <f aca="true" t="shared" si="0" ref="G6:L6">SUM(G7:G14)</f>
        <v>176889</v>
      </c>
      <c r="H6" s="280"/>
      <c r="I6" s="280">
        <f>SUM(J6:L6)</f>
        <v>295092</v>
      </c>
      <c r="J6" s="280">
        <f t="shared" si="0"/>
        <v>84849</v>
      </c>
      <c r="K6" s="280">
        <f t="shared" si="0"/>
        <v>196736</v>
      </c>
      <c r="L6" s="280">
        <f t="shared" si="0"/>
        <v>13507</v>
      </c>
    </row>
    <row r="7" spans="1:12" s="62" customFormat="1" ht="18" customHeight="1">
      <c r="A7" s="61" t="s">
        <v>42</v>
      </c>
      <c r="B7" s="61"/>
      <c r="C7" s="280">
        <f aca="true" t="shared" si="1" ref="C7:C14">D7+I7</f>
        <v>2847658</v>
      </c>
      <c r="D7" s="280">
        <f>SUM(E7:G7)</f>
        <v>2810398</v>
      </c>
      <c r="E7" s="282">
        <v>2761131</v>
      </c>
      <c r="F7" s="283">
        <v>47077</v>
      </c>
      <c r="G7" s="282">
        <v>2190</v>
      </c>
      <c r="H7" s="282"/>
      <c r="I7" s="280">
        <f aca="true" t="shared" si="2" ref="I7:I14">SUM(J7:L7)</f>
        <v>37260</v>
      </c>
      <c r="J7" s="282">
        <v>728</v>
      </c>
      <c r="K7" s="282">
        <v>33863</v>
      </c>
      <c r="L7" s="282">
        <v>2669</v>
      </c>
    </row>
    <row r="8" spans="1:12" s="62" customFormat="1" ht="18" customHeight="1">
      <c r="A8" s="61" t="s">
        <v>43</v>
      </c>
      <c r="B8" s="61"/>
      <c r="C8" s="280">
        <f t="shared" si="1"/>
        <v>19740806</v>
      </c>
      <c r="D8" s="280">
        <f>SUM(E8:G8)</f>
        <v>19656997</v>
      </c>
      <c r="E8" s="282">
        <v>19064177</v>
      </c>
      <c r="F8" s="282">
        <v>513669</v>
      </c>
      <c r="G8" s="282">
        <v>79151</v>
      </c>
      <c r="H8" s="282"/>
      <c r="I8" s="280">
        <f t="shared" si="2"/>
        <v>83809</v>
      </c>
      <c r="J8" s="282">
        <v>23084</v>
      </c>
      <c r="K8" s="282">
        <v>56718</v>
      </c>
      <c r="L8" s="282">
        <v>4007</v>
      </c>
    </row>
    <row r="9" spans="1:12" s="62" customFormat="1" ht="18" customHeight="1">
      <c r="A9" s="61" t="s">
        <v>44</v>
      </c>
      <c r="B9" s="61"/>
      <c r="C9" s="280">
        <f t="shared" si="1"/>
        <v>3143217</v>
      </c>
      <c r="D9" s="280">
        <f aca="true" t="shared" si="3" ref="D9:D27">SUM(E9:G9)</f>
        <v>3134558</v>
      </c>
      <c r="E9" s="282">
        <v>2882749</v>
      </c>
      <c r="F9" s="282">
        <v>251621</v>
      </c>
      <c r="G9" s="282">
        <v>188</v>
      </c>
      <c r="H9" s="282"/>
      <c r="I9" s="280">
        <f t="shared" si="2"/>
        <v>8659</v>
      </c>
      <c r="J9" s="282">
        <v>5087</v>
      </c>
      <c r="K9" s="282">
        <v>3384</v>
      </c>
      <c r="L9" s="282">
        <v>188</v>
      </c>
    </row>
    <row r="10" spans="1:12" s="62" customFormat="1" ht="18" customHeight="1">
      <c r="A10" s="61" t="s">
        <v>45</v>
      </c>
      <c r="B10" s="61"/>
      <c r="C10" s="280">
        <f t="shared" si="1"/>
        <v>5283841</v>
      </c>
      <c r="D10" s="280">
        <f t="shared" si="3"/>
        <v>5250870</v>
      </c>
      <c r="E10" s="282">
        <v>5227843</v>
      </c>
      <c r="F10" s="282">
        <v>22964</v>
      </c>
      <c r="G10" s="282">
        <v>63</v>
      </c>
      <c r="H10" s="282"/>
      <c r="I10" s="280">
        <f t="shared" si="2"/>
        <v>32971</v>
      </c>
      <c r="J10" s="282">
        <v>1930</v>
      </c>
      <c r="K10" s="282">
        <v>27824</v>
      </c>
      <c r="L10" s="282">
        <v>3217</v>
      </c>
    </row>
    <row r="11" spans="1:12" s="62" customFormat="1" ht="18" customHeight="1">
      <c r="A11" s="61" t="s">
        <v>46</v>
      </c>
      <c r="B11" s="61"/>
      <c r="C11" s="280">
        <f t="shared" si="1"/>
        <v>6437089</v>
      </c>
      <c r="D11" s="280">
        <f t="shared" si="3"/>
        <v>6415255</v>
      </c>
      <c r="E11" s="282">
        <v>6349358</v>
      </c>
      <c r="F11" s="282">
        <v>64237</v>
      </c>
      <c r="G11" s="282">
        <v>1660</v>
      </c>
      <c r="H11" s="282"/>
      <c r="I11" s="280">
        <f t="shared" si="2"/>
        <v>21834</v>
      </c>
      <c r="J11" s="282">
        <v>6456</v>
      </c>
      <c r="K11" s="282">
        <v>14860</v>
      </c>
      <c r="L11" s="282">
        <v>518</v>
      </c>
    </row>
    <row r="12" spans="1:12" s="62" customFormat="1" ht="18" customHeight="1">
      <c r="A12" s="61" t="s">
        <v>47</v>
      </c>
      <c r="B12" s="61"/>
      <c r="C12" s="280">
        <f t="shared" si="1"/>
        <v>6439251</v>
      </c>
      <c r="D12" s="280">
        <f t="shared" si="3"/>
        <v>6399379</v>
      </c>
      <c r="E12" s="282">
        <v>6331582</v>
      </c>
      <c r="F12" s="282">
        <v>63608</v>
      </c>
      <c r="G12" s="282">
        <v>4189</v>
      </c>
      <c r="H12" s="282"/>
      <c r="I12" s="280">
        <f t="shared" si="2"/>
        <v>39872</v>
      </c>
      <c r="J12" s="282">
        <v>3204</v>
      </c>
      <c r="K12" s="282">
        <v>34750</v>
      </c>
      <c r="L12" s="282">
        <v>1918</v>
      </c>
    </row>
    <row r="13" spans="1:12" s="62" customFormat="1" ht="18" customHeight="1">
      <c r="A13" s="61" t="s">
        <v>48</v>
      </c>
      <c r="B13" s="61"/>
      <c r="C13" s="280">
        <f t="shared" si="1"/>
        <v>6527230</v>
      </c>
      <c r="D13" s="280">
        <f t="shared" si="3"/>
        <v>6500485</v>
      </c>
      <c r="E13" s="282">
        <v>6243746</v>
      </c>
      <c r="F13" s="282">
        <v>229880</v>
      </c>
      <c r="G13" s="282">
        <v>26859</v>
      </c>
      <c r="H13" s="282"/>
      <c r="I13" s="280">
        <f t="shared" si="2"/>
        <v>26745</v>
      </c>
      <c r="J13" s="282">
        <v>10122</v>
      </c>
      <c r="K13" s="282">
        <v>15934</v>
      </c>
      <c r="L13" s="282">
        <v>689</v>
      </c>
    </row>
    <row r="14" spans="1:12" s="62" customFormat="1" ht="18" customHeight="1">
      <c r="A14" s="61" t="s">
        <v>49</v>
      </c>
      <c r="B14" s="61"/>
      <c r="C14" s="280">
        <f t="shared" si="1"/>
        <v>3147491</v>
      </c>
      <c r="D14" s="280">
        <f t="shared" si="3"/>
        <v>3103549</v>
      </c>
      <c r="E14" s="282">
        <v>2861702</v>
      </c>
      <c r="F14" s="282">
        <v>179258</v>
      </c>
      <c r="G14" s="282">
        <v>62589</v>
      </c>
      <c r="H14" s="282"/>
      <c r="I14" s="280">
        <f t="shared" si="2"/>
        <v>43942</v>
      </c>
      <c r="J14" s="282">
        <v>34238</v>
      </c>
      <c r="K14" s="282">
        <v>9403</v>
      </c>
      <c r="L14" s="282">
        <v>301</v>
      </c>
    </row>
    <row r="15" spans="1:12" s="83" customFormat="1" ht="18" customHeight="1">
      <c r="A15" s="101" t="s">
        <v>50</v>
      </c>
      <c r="B15" s="101"/>
      <c r="C15" s="280">
        <f>D15+I15</f>
        <v>42436530</v>
      </c>
      <c r="D15" s="280">
        <f t="shared" si="3"/>
        <v>42247428</v>
      </c>
      <c r="E15" s="280">
        <f>SUM(E16:E22)</f>
        <v>40033028</v>
      </c>
      <c r="F15" s="280">
        <f>SUM(F16:F22)</f>
        <v>1726971</v>
      </c>
      <c r="G15" s="280">
        <f>SUM(G16:G22)</f>
        <v>487429</v>
      </c>
      <c r="H15" s="280"/>
      <c r="I15" s="280">
        <f aca="true" t="shared" si="4" ref="I15:I27">SUM(J15:L15)</f>
        <v>189102</v>
      </c>
      <c r="J15" s="280">
        <f>SUM(J16:J22)</f>
        <v>109509</v>
      </c>
      <c r="K15" s="280">
        <f>SUM(K16:K22)</f>
        <v>72966</v>
      </c>
      <c r="L15" s="280">
        <f>SUM(L16:L22)</f>
        <v>6627</v>
      </c>
    </row>
    <row r="16" spans="1:12" s="62" customFormat="1" ht="18" customHeight="1">
      <c r="A16" s="61" t="s">
        <v>51</v>
      </c>
      <c r="B16" s="61"/>
      <c r="C16" s="280">
        <f>D16+I16</f>
        <v>20381650</v>
      </c>
      <c r="D16" s="280">
        <f t="shared" si="3"/>
        <v>20327216</v>
      </c>
      <c r="E16" s="282">
        <v>19220165</v>
      </c>
      <c r="F16" s="282">
        <v>853030</v>
      </c>
      <c r="G16" s="282">
        <v>254021</v>
      </c>
      <c r="H16" s="282"/>
      <c r="I16" s="280">
        <f t="shared" si="4"/>
        <v>54434</v>
      </c>
      <c r="J16" s="282">
        <v>25894</v>
      </c>
      <c r="K16" s="282">
        <v>27121</v>
      </c>
      <c r="L16" s="282">
        <v>1419</v>
      </c>
    </row>
    <row r="17" spans="1:12" s="62" customFormat="1" ht="18" customHeight="1">
      <c r="A17" s="61" t="s">
        <v>52</v>
      </c>
      <c r="B17" s="61"/>
      <c r="C17" s="280">
        <f aca="true" t="shared" si="5" ref="C17:C22">D17+I17</f>
        <v>4794943</v>
      </c>
      <c r="D17" s="280">
        <f t="shared" si="3"/>
        <v>4780344</v>
      </c>
      <c r="E17" s="282">
        <v>4618162</v>
      </c>
      <c r="F17" s="282">
        <v>161206</v>
      </c>
      <c r="G17" s="282">
        <v>976</v>
      </c>
      <c r="H17" s="282"/>
      <c r="I17" s="280">
        <f t="shared" si="4"/>
        <v>14599</v>
      </c>
      <c r="J17" s="282">
        <v>7308</v>
      </c>
      <c r="K17" s="282">
        <v>4972</v>
      </c>
      <c r="L17" s="282">
        <v>2319</v>
      </c>
    </row>
    <row r="18" spans="1:12" s="62" customFormat="1" ht="18" customHeight="1">
      <c r="A18" s="61" t="s">
        <v>53</v>
      </c>
      <c r="B18" s="61"/>
      <c r="C18" s="280">
        <f t="shared" si="5"/>
        <v>2627334</v>
      </c>
      <c r="D18" s="280">
        <f t="shared" si="3"/>
        <v>2613206</v>
      </c>
      <c r="E18" s="282">
        <v>2444983</v>
      </c>
      <c r="F18" s="282">
        <v>135983</v>
      </c>
      <c r="G18" s="282">
        <v>32240</v>
      </c>
      <c r="H18" s="282"/>
      <c r="I18" s="280">
        <f t="shared" si="4"/>
        <v>14128</v>
      </c>
      <c r="J18" s="282">
        <v>3401</v>
      </c>
      <c r="K18" s="282">
        <v>9197</v>
      </c>
      <c r="L18" s="282">
        <v>1530</v>
      </c>
    </row>
    <row r="19" spans="1:12" s="62" customFormat="1" ht="18" customHeight="1">
      <c r="A19" s="61" t="s">
        <v>54</v>
      </c>
      <c r="B19" s="61"/>
      <c r="C19" s="280">
        <f t="shared" si="5"/>
        <v>3709125</v>
      </c>
      <c r="D19" s="280">
        <f t="shared" si="3"/>
        <v>3678967</v>
      </c>
      <c r="E19" s="282">
        <v>3267004</v>
      </c>
      <c r="F19" s="282">
        <v>240803</v>
      </c>
      <c r="G19" s="282">
        <v>171160</v>
      </c>
      <c r="H19" s="282"/>
      <c r="I19" s="280">
        <f t="shared" si="4"/>
        <v>30158</v>
      </c>
      <c r="J19" s="282">
        <v>25449</v>
      </c>
      <c r="K19" s="282">
        <v>4554</v>
      </c>
      <c r="L19" s="282">
        <v>155</v>
      </c>
    </row>
    <row r="20" spans="1:12" s="62" customFormat="1" ht="18" customHeight="1">
      <c r="A20" s="61" t="s">
        <v>499</v>
      </c>
      <c r="B20" s="61"/>
      <c r="C20" s="280">
        <f t="shared" si="5"/>
        <v>1766394</v>
      </c>
      <c r="D20" s="280">
        <f t="shared" si="3"/>
        <v>1735328</v>
      </c>
      <c r="E20" s="282">
        <v>1721548</v>
      </c>
      <c r="F20" s="282">
        <v>12894</v>
      </c>
      <c r="G20" s="282">
        <v>886</v>
      </c>
      <c r="H20" s="282"/>
      <c r="I20" s="280">
        <f t="shared" si="4"/>
        <v>31066</v>
      </c>
      <c r="J20" s="282">
        <v>22064</v>
      </c>
      <c r="K20" s="282">
        <v>8644</v>
      </c>
      <c r="L20" s="282">
        <v>358</v>
      </c>
    </row>
    <row r="21" spans="1:12" s="62" customFormat="1" ht="18" customHeight="1">
      <c r="A21" s="61" t="s">
        <v>500</v>
      </c>
      <c r="B21" s="61"/>
      <c r="C21" s="280">
        <f t="shared" si="5"/>
        <v>3944825</v>
      </c>
      <c r="D21" s="280">
        <f t="shared" si="3"/>
        <v>3912133</v>
      </c>
      <c r="E21" s="282">
        <v>3850272</v>
      </c>
      <c r="F21" s="282">
        <v>59047</v>
      </c>
      <c r="G21" s="282">
        <v>2814</v>
      </c>
      <c r="H21" s="282"/>
      <c r="I21" s="280">
        <f t="shared" si="4"/>
        <v>32692</v>
      </c>
      <c r="J21" s="282">
        <v>23374</v>
      </c>
      <c r="K21" s="282">
        <v>8821</v>
      </c>
      <c r="L21" s="282">
        <v>497</v>
      </c>
    </row>
    <row r="22" spans="1:12" ht="18" customHeight="1">
      <c r="A22" s="61" t="s">
        <v>323</v>
      </c>
      <c r="C22" s="280">
        <f t="shared" si="5"/>
        <v>5212259</v>
      </c>
      <c r="D22" s="280">
        <f t="shared" si="3"/>
        <v>5200234</v>
      </c>
      <c r="E22" s="282">
        <v>4910894</v>
      </c>
      <c r="F22" s="282">
        <v>264008</v>
      </c>
      <c r="G22" s="282">
        <v>25332</v>
      </c>
      <c r="H22" s="282"/>
      <c r="I22" s="280">
        <f t="shared" si="4"/>
        <v>12025</v>
      </c>
      <c r="J22" s="282">
        <v>2019</v>
      </c>
      <c r="K22" s="282">
        <v>9657</v>
      </c>
      <c r="L22" s="282">
        <v>349</v>
      </c>
    </row>
    <row r="23" spans="1:12" s="83" customFormat="1" ht="18" customHeight="1">
      <c r="A23" s="101" t="s">
        <v>55</v>
      </c>
      <c r="B23" s="101"/>
      <c r="C23" s="280">
        <f>D23+I23</f>
        <v>28268406</v>
      </c>
      <c r="D23" s="280">
        <f t="shared" si="3"/>
        <v>28186770</v>
      </c>
      <c r="E23" s="280">
        <f>SUM(E24:E27)</f>
        <v>27057809</v>
      </c>
      <c r="F23" s="280">
        <f>SUM(F24:F27)</f>
        <v>983567</v>
      </c>
      <c r="G23" s="280">
        <f>SUM(G24:G27)</f>
        <v>145394</v>
      </c>
      <c r="H23" s="280"/>
      <c r="I23" s="280">
        <f t="shared" si="4"/>
        <v>81636</v>
      </c>
      <c r="J23" s="280">
        <f>SUM(J24:J27)</f>
        <v>40552</v>
      </c>
      <c r="K23" s="280">
        <f>SUM(K24:K27)</f>
        <v>39371</v>
      </c>
      <c r="L23" s="280">
        <f>SUM(L24:L27)</f>
        <v>1713</v>
      </c>
    </row>
    <row r="24" spans="1:12" s="63" customFormat="1" ht="18" customHeight="1">
      <c r="A24" s="61" t="s">
        <v>56</v>
      </c>
      <c r="B24" s="207"/>
      <c r="C24" s="280">
        <f>D24+I24</f>
        <v>15215484</v>
      </c>
      <c r="D24" s="280">
        <f t="shared" si="3"/>
        <v>15176941</v>
      </c>
      <c r="E24" s="282">
        <v>14632089</v>
      </c>
      <c r="F24" s="282">
        <v>432540</v>
      </c>
      <c r="G24" s="282">
        <v>112312</v>
      </c>
      <c r="H24" s="282"/>
      <c r="I24" s="280">
        <f t="shared" si="4"/>
        <v>38543</v>
      </c>
      <c r="J24" s="282">
        <v>13088</v>
      </c>
      <c r="K24" s="282">
        <v>24318</v>
      </c>
      <c r="L24" s="282">
        <v>1137</v>
      </c>
    </row>
    <row r="25" spans="1:12" s="63" customFormat="1" ht="18" customHeight="1">
      <c r="A25" s="61" t="s">
        <v>57</v>
      </c>
      <c r="B25" s="207"/>
      <c r="C25" s="280">
        <f>D25+I25</f>
        <v>7859159</v>
      </c>
      <c r="D25" s="280">
        <f t="shared" si="3"/>
        <v>7839442</v>
      </c>
      <c r="E25" s="282">
        <v>7401649</v>
      </c>
      <c r="F25" s="282">
        <v>412578</v>
      </c>
      <c r="G25" s="282">
        <v>25215</v>
      </c>
      <c r="H25" s="282"/>
      <c r="I25" s="280">
        <f t="shared" si="4"/>
        <v>19717</v>
      </c>
      <c r="J25" s="282">
        <v>8932</v>
      </c>
      <c r="K25" s="282">
        <v>10501</v>
      </c>
      <c r="L25" s="282">
        <v>284</v>
      </c>
    </row>
    <row r="26" spans="1:12" s="63" customFormat="1" ht="18" customHeight="1">
      <c r="A26" s="61" t="s">
        <v>58</v>
      </c>
      <c r="B26" s="207"/>
      <c r="C26" s="280">
        <f>D26+I26</f>
        <v>4213515</v>
      </c>
      <c r="D26" s="280">
        <f t="shared" si="3"/>
        <v>4197098</v>
      </c>
      <c r="E26" s="282">
        <v>4079656</v>
      </c>
      <c r="F26" s="282">
        <v>110173</v>
      </c>
      <c r="G26" s="282">
        <v>7269</v>
      </c>
      <c r="H26" s="282"/>
      <c r="I26" s="280">
        <f t="shared" si="4"/>
        <v>16417</v>
      </c>
      <c r="J26" s="282">
        <v>13196</v>
      </c>
      <c r="K26" s="282">
        <v>2990</v>
      </c>
      <c r="L26" s="282">
        <v>231</v>
      </c>
    </row>
    <row r="27" spans="1:12" s="63" customFormat="1" ht="18" customHeight="1">
      <c r="A27" s="275" t="s">
        <v>59</v>
      </c>
      <c r="B27" s="212"/>
      <c r="C27" s="281">
        <f>D27+I27</f>
        <v>980248</v>
      </c>
      <c r="D27" s="281">
        <f t="shared" si="3"/>
        <v>973289</v>
      </c>
      <c r="E27" s="284">
        <v>944415</v>
      </c>
      <c r="F27" s="284">
        <v>28276</v>
      </c>
      <c r="G27" s="284">
        <v>598</v>
      </c>
      <c r="H27" s="284"/>
      <c r="I27" s="281">
        <f t="shared" si="4"/>
        <v>6959</v>
      </c>
      <c r="J27" s="284">
        <v>5336</v>
      </c>
      <c r="K27" s="284">
        <v>1562</v>
      </c>
      <c r="L27" s="284">
        <v>61</v>
      </c>
    </row>
    <row r="28" spans="1:5" s="63" customFormat="1" ht="18.75" customHeight="1">
      <c r="A28" s="61" t="s">
        <v>433</v>
      </c>
      <c r="B28" s="207"/>
      <c r="C28" s="207"/>
      <c r="D28" s="207"/>
      <c r="E28" s="213"/>
    </row>
  </sheetData>
  <sheetProtection/>
  <mergeCells count="5">
    <mergeCell ref="A1:L1"/>
    <mergeCell ref="A3:B4"/>
    <mergeCell ref="A5:B5"/>
    <mergeCell ref="I3:L3"/>
    <mergeCell ref="D3:G3"/>
  </mergeCells>
  <printOptions horizontalCentered="1" verticalCentered="1"/>
  <pageMargins left="0.9055118110236221" right="0.8267716535433072" top="0.7874015748031497" bottom="0.7874015748031497" header="0.5118110236220472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K41"/>
  <sheetViews>
    <sheetView showGridLines="0" view="pageBreakPreview" zoomScale="110" zoomScaleNormal="150" zoomScaleSheetLayoutView="110" zoomScalePageLayoutView="140" workbookViewId="0" topLeftCell="A1">
      <selection activeCell="C45" sqref="C45"/>
    </sheetView>
  </sheetViews>
  <sheetFormatPr defaultColWidth="9.7109375" defaultRowHeight="21.75"/>
  <cols>
    <col min="1" max="1" width="39.8515625" style="19" customWidth="1"/>
    <col min="2" max="2" width="14.8515625" style="19" bestFit="1" customWidth="1"/>
    <col min="3" max="3" width="12.7109375" style="19" customWidth="1"/>
    <col min="4" max="4" width="12.7109375" style="59" customWidth="1"/>
    <col min="5" max="5" width="12.7109375" style="19" customWidth="1"/>
    <col min="6" max="6" width="13.8515625" style="19" customWidth="1"/>
    <col min="7" max="7" width="2.421875" style="19" customWidth="1"/>
    <col min="8" max="11" width="10.7109375" style="19" customWidth="1"/>
    <col min="12" max="16384" width="9.7109375" style="12" customWidth="1"/>
  </cols>
  <sheetData>
    <row r="1" spans="1:11" s="66" customFormat="1" ht="24" customHeight="1">
      <c r="A1" s="415" t="s">
        <v>678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s="67" customFormat="1" ht="17.25" customHeight="1">
      <c r="A2" s="435" t="s">
        <v>33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1:11" s="56" customFormat="1" ht="19.5" customHeight="1">
      <c r="A3" s="416" t="s">
        <v>60</v>
      </c>
      <c r="B3" s="3" t="s">
        <v>40</v>
      </c>
      <c r="C3" s="416" t="s">
        <v>36</v>
      </c>
      <c r="D3" s="416"/>
      <c r="E3" s="416"/>
      <c r="F3" s="416"/>
      <c r="G3" s="3"/>
      <c r="H3" s="416" t="s">
        <v>37</v>
      </c>
      <c r="I3" s="434"/>
      <c r="J3" s="434"/>
      <c r="K3" s="434"/>
    </row>
    <row r="4" spans="1:11" s="56" customFormat="1" ht="19.5" customHeight="1">
      <c r="A4" s="417"/>
      <c r="B4" s="6" t="s">
        <v>61</v>
      </c>
      <c r="C4" s="159" t="s">
        <v>40</v>
      </c>
      <c r="D4" s="159" t="s">
        <v>504</v>
      </c>
      <c r="E4" s="159" t="s">
        <v>659</v>
      </c>
      <c r="F4" s="159" t="s">
        <v>39</v>
      </c>
      <c r="G4" s="229"/>
      <c r="H4" s="159" t="s">
        <v>40</v>
      </c>
      <c r="I4" s="159" t="s">
        <v>503</v>
      </c>
      <c r="J4" s="159" t="s">
        <v>79</v>
      </c>
      <c r="K4" s="159" t="s">
        <v>80</v>
      </c>
    </row>
    <row r="5" spans="1:11" s="28" customFormat="1" ht="19.5" customHeight="1">
      <c r="A5" s="221" t="s">
        <v>62</v>
      </c>
      <c r="B5" s="279">
        <f>C5+H5</f>
        <v>202614067</v>
      </c>
      <c r="C5" s="279">
        <f aca="true" t="shared" si="0" ref="C5:C15">SUM(D5:F5)</f>
        <v>200958596</v>
      </c>
      <c r="D5" s="279">
        <f>D6+D13+D30+D35</f>
        <v>196525240</v>
      </c>
      <c r="E5" s="279">
        <f>E6+E13+E30+E35</f>
        <v>3995555</v>
      </c>
      <c r="F5" s="279">
        <f>F6+F13+F30+F35</f>
        <v>437801</v>
      </c>
      <c r="G5" s="279"/>
      <c r="H5" s="279">
        <f>SUM(I5:K5)</f>
        <v>1655471</v>
      </c>
      <c r="I5" s="279">
        <f>I6+I13+I30+I35</f>
        <v>451816</v>
      </c>
      <c r="J5" s="279">
        <f>J6+J13+J30+J35</f>
        <v>1138088</v>
      </c>
      <c r="K5" s="279">
        <f>K6+K13+K30+K35</f>
        <v>65567</v>
      </c>
    </row>
    <row r="6" spans="1:11" s="83" customFormat="1" ht="18" customHeight="1">
      <c r="A6" s="101" t="s">
        <v>505</v>
      </c>
      <c r="B6" s="280">
        <f aca="true" t="shared" si="1" ref="B6:B29">C6+H6</f>
        <v>50776512</v>
      </c>
      <c r="C6" s="280">
        <f t="shared" si="0"/>
        <v>50583824</v>
      </c>
      <c r="D6" s="280">
        <f>SUM(D7:D12)</f>
        <v>49352988</v>
      </c>
      <c r="E6" s="280">
        <f>SUM(E7:E12)</f>
        <v>1029875</v>
      </c>
      <c r="F6" s="280">
        <f>SUM(F7:F12)</f>
        <v>200961</v>
      </c>
      <c r="G6" s="280"/>
      <c r="H6" s="280">
        <f aca="true" t="shared" si="2" ref="H6:H29">SUM(I6:K6)</f>
        <v>192688</v>
      </c>
      <c r="I6" s="280">
        <f>SUM(I7:I12)</f>
        <v>71201</v>
      </c>
      <c r="J6" s="280">
        <f>SUM(J7:J12)</f>
        <v>113277</v>
      </c>
      <c r="K6" s="280">
        <f>SUM(K7:K12)</f>
        <v>8210</v>
      </c>
    </row>
    <row r="7" spans="1:11" s="19" customFormat="1" ht="18" customHeight="1">
      <c r="A7" s="18" t="s">
        <v>326</v>
      </c>
      <c r="B7" s="280">
        <f>SUM(C7,H7)</f>
        <v>18378778</v>
      </c>
      <c r="C7" s="280">
        <f t="shared" si="0"/>
        <v>18378778</v>
      </c>
      <c r="D7" s="285">
        <v>17789420</v>
      </c>
      <c r="E7" s="285">
        <v>484854</v>
      </c>
      <c r="F7" s="285">
        <v>104504</v>
      </c>
      <c r="G7" s="285"/>
      <c r="H7" s="280" t="s">
        <v>24</v>
      </c>
      <c r="I7" s="285" t="s">
        <v>319</v>
      </c>
      <c r="J7" s="285" t="s">
        <v>319</v>
      </c>
      <c r="K7" s="285" t="s">
        <v>319</v>
      </c>
    </row>
    <row r="8" spans="1:11" s="19" customFormat="1" ht="18" customHeight="1">
      <c r="A8" s="18" t="s">
        <v>327</v>
      </c>
      <c r="B8" s="280">
        <f t="shared" si="1"/>
        <v>17379951</v>
      </c>
      <c r="C8" s="280">
        <f t="shared" si="0"/>
        <v>17266824</v>
      </c>
      <c r="D8" s="285">
        <v>16724457</v>
      </c>
      <c r="E8" s="285">
        <v>447508</v>
      </c>
      <c r="F8" s="285">
        <v>94859</v>
      </c>
      <c r="G8" s="285"/>
      <c r="H8" s="280">
        <f t="shared" si="2"/>
        <v>113127</v>
      </c>
      <c r="I8" s="285">
        <v>37207</v>
      </c>
      <c r="J8" s="285">
        <v>71899</v>
      </c>
      <c r="K8" s="285">
        <v>4021</v>
      </c>
    </row>
    <row r="9" spans="1:11" s="19" customFormat="1" ht="18" customHeight="1">
      <c r="A9" s="18" t="s">
        <v>324</v>
      </c>
      <c r="B9" s="280">
        <f t="shared" si="1"/>
        <v>1489120</v>
      </c>
      <c r="C9" s="280">
        <f t="shared" si="0"/>
        <v>1480455</v>
      </c>
      <c r="D9" s="285">
        <v>1466576</v>
      </c>
      <c r="E9" s="285">
        <v>13237</v>
      </c>
      <c r="F9" s="285">
        <v>642</v>
      </c>
      <c r="G9" s="285"/>
      <c r="H9" s="280">
        <f t="shared" si="2"/>
        <v>8665</v>
      </c>
      <c r="I9" s="285">
        <v>3249</v>
      </c>
      <c r="J9" s="285">
        <v>3993</v>
      </c>
      <c r="K9" s="285">
        <v>1423</v>
      </c>
    </row>
    <row r="10" spans="1:11" s="19" customFormat="1" ht="18" customHeight="1">
      <c r="A10" s="18" t="s">
        <v>325</v>
      </c>
      <c r="B10" s="280">
        <f t="shared" si="1"/>
        <v>2845166</v>
      </c>
      <c r="C10" s="280">
        <f t="shared" si="0"/>
        <v>2831352</v>
      </c>
      <c r="D10" s="285">
        <v>2815785</v>
      </c>
      <c r="E10" s="285">
        <v>15252</v>
      </c>
      <c r="F10" s="285">
        <v>315</v>
      </c>
      <c r="G10" s="285"/>
      <c r="H10" s="280">
        <f t="shared" si="2"/>
        <v>13814</v>
      </c>
      <c r="I10" s="285">
        <v>6879</v>
      </c>
      <c r="J10" s="285">
        <v>6075</v>
      </c>
      <c r="K10" s="285">
        <v>860</v>
      </c>
    </row>
    <row r="11" spans="1:11" s="19" customFormat="1" ht="18" customHeight="1">
      <c r="A11" s="18" t="s">
        <v>63</v>
      </c>
      <c r="B11" s="280">
        <f t="shared" si="1"/>
        <v>4019346</v>
      </c>
      <c r="C11" s="280">
        <f t="shared" si="0"/>
        <v>3994684</v>
      </c>
      <c r="D11" s="285">
        <v>3971118</v>
      </c>
      <c r="E11" s="285">
        <v>23366</v>
      </c>
      <c r="F11" s="285">
        <v>200</v>
      </c>
      <c r="G11" s="285"/>
      <c r="H11" s="280">
        <f t="shared" si="2"/>
        <v>24662</v>
      </c>
      <c r="I11" s="285">
        <v>12865</v>
      </c>
      <c r="J11" s="285">
        <v>11006</v>
      </c>
      <c r="K11" s="285">
        <v>791</v>
      </c>
    </row>
    <row r="12" spans="1:11" s="19" customFormat="1" ht="18" customHeight="1">
      <c r="A12" s="18" t="s">
        <v>64</v>
      </c>
      <c r="B12" s="280">
        <f t="shared" si="1"/>
        <v>6664151</v>
      </c>
      <c r="C12" s="280">
        <f t="shared" si="0"/>
        <v>6631731</v>
      </c>
      <c r="D12" s="285">
        <v>6585632</v>
      </c>
      <c r="E12" s="285">
        <v>45658</v>
      </c>
      <c r="F12" s="285">
        <v>441</v>
      </c>
      <c r="G12" s="285"/>
      <c r="H12" s="280">
        <f t="shared" si="2"/>
        <v>32420</v>
      </c>
      <c r="I12" s="285">
        <v>11001</v>
      </c>
      <c r="J12" s="285">
        <v>20304</v>
      </c>
      <c r="K12" s="285">
        <v>1115</v>
      </c>
    </row>
    <row r="13" spans="1:11" s="83" customFormat="1" ht="18" customHeight="1">
      <c r="A13" s="101" t="s">
        <v>506</v>
      </c>
      <c r="B13" s="280">
        <f t="shared" si="1"/>
        <v>89673349</v>
      </c>
      <c r="C13" s="280">
        <f t="shared" si="0"/>
        <v>88830028</v>
      </c>
      <c r="D13" s="280">
        <f aca="true" t="shared" si="3" ref="D13:K13">SUM(D14:D29)</f>
        <v>86969295</v>
      </c>
      <c r="E13" s="280">
        <f t="shared" si="3"/>
        <v>1694723</v>
      </c>
      <c r="F13" s="280">
        <f t="shared" si="3"/>
        <v>166010</v>
      </c>
      <c r="G13" s="280"/>
      <c r="H13" s="280">
        <f t="shared" si="2"/>
        <v>843321</v>
      </c>
      <c r="I13" s="280">
        <f t="shared" si="3"/>
        <v>178234</v>
      </c>
      <c r="J13" s="280">
        <f t="shared" si="3"/>
        <v>627285</v>
      </c>
      <c r="K13" s="280">
        <f t="shared" si="3"/>
        <v>37802</v>
      </c>
    </row>
    <row r="14" spans="1:11" s="19" customFormat="1" ht="18" customHeight="1">
      <c r="A14" s="18" t="s">
        <v>328</v>
      </c>
      <c r="B14" s="280">
        <f t="shared" si="1"/>
        <v>18507700</v>
      </c>
      <c r="C14" s="280">
        <f t="shared" si="0"/>
        <v>18378778</v>
      </c>
      <c r="D14" s="286">
        <v>17789420</v>
      </c>
      <c r="E14" s="285">
        <v>484854</v>
      </c>
      <c r="F14" s="285">
        <v>104504</v>
      </c>
      <c r="G14" s="285"/>
      <c r="H14" s="280">
        <f t="shared" si="2"/>
        <v>128922</v>
      </c>
      <c r="I14" s="285">
        <v>39225</v>
      </c>
      <c r="J14" s="285">
        <v>84087</v>
      </c>
      <c r="K14" s="285">
        <v>5610</v>
      </c>
    </row>
    <row r="15" spans="1:11" s="19" customFormat="1" ht="18" customHeight="1">
      <c r="A15" s="18" t="s">
        <v>65</v>
      </c>
      <c r="B15" s="280">
        <f t="shared" si="1"/>
        <v>5269711</v>
      </c>
      <c r="C15" s="280">
        <f t="shared" si="0"/>
        <v>5225992</v>
      </c>
      <c r="D15" s="286">
        <v>5107646</v>
      </c>
      <c r="E15" s="285">
        <v>108814</v>
      </c>
      <c r="F15" s="285">
        <v>9532</v>
      </c>
      <c r="G15" s="285"/>
      <c r="H15" s="280">
        <f t="shared" si="2"/>
        <v>43719</v>
      </c>
      <c r="I15" s="285">
        <v>11845</v>
      </c>
      <c r="J15" s="285">
        <v>29993</v>
      </c>
      <c r="K15" s="285">
        <v>1881</v>
      </c>
    </row>
    <row r="16" spans="1:11" s="19" customFormat="1" ht="18" customHeight="1">
      <c r="A16" s="18" t="s">
        <v>66</v>
      </c>
      <c r="B16" s="280">
        <f t="shared" si="1"/>
        <v>3132049</v>
      </c>
      <c r="C16" s="280">
        <f aca="true" t="shared" si="4" ref="C16:C27">SUM(D16:F16)</f>
        <v>3091993</v>
      </c>
      <c r="D16" s="286">
        <v>2987343</v>
      </c>
      <c r="E16" s="285">
        <v>102871</v>
      </c>
      <c r="F16" s="285">
        <v>1779</v>
      </c>
      <c r="G16" s="285"/>
      <c r="H16" s="280">
        <f t="shared" si="2"/>
        <v>40056</v>
      </c>
      <c r="I16" s="285">
        <v>6420</v>
      </c>
      <c r="J16" s="285">
        <v>31357</v>
      </c>
      <c r="K16" s="285">
        <v>2279</v>
      </c>
    </row>
    <row r="17" spans="1:11" s="19" customFormat="1" ht="18" customHeight="1">
      <c r="A17" s="18" t="s">
        <v>67</v>
      </c>
      <c r="B17" s="280">
        <f t="shared" si="1"/>
        <v>4375569</v>
      </c>
      <c r="C17" s="280">
        <f t="shared" si="4"/>
        <v>4344954</v>
      </c>
      <c r="D17" s="286">
        <v>4314804</v>
      </c>
      <c r="E17" s="285">
        <v>25734</v>
      </c>
      <c r="F17" s="285">
        <v>4416</v>
      </c>
      <c r="G17" s="285"/>
      <c r="H17" s="280">
        <f t="shared" si="2"/>
        <v>30615</v>
      </c>
      <c r="I17" s="285">
        <v>8292</v>
      </c>
      <c r="J17" s="285">
        <v>20514</v>
      </c>
      <c r="K17" s="285">
        <v>1809</v>
      </c>
    </row>
    <row r="18" spans="1:11" s="19" customFormat="1" ht="18" customHeight="1">
      <c r="A18" s="18" t="s">
        <v>68</v>
      </c>
      <c r="B18" s="280">
        <f t="shared" si="1"/>
        <v>1671218</v>
      </c>
      <c r="C18" s="280">
        <f t="shared" si="4"/>
        <v>1631054</v>
      </c>
      <c r="D18" s="286">
        <v>1620545</v>
      </c>
      <c r="E18" s="285">
        <v>10213</v>
      </c>
      <c r="F18" s="285">
        <v>296</v>
      </c>
      <c r="G18" s="285"/>
      <c r="H18" s="280">
        <f t="shared" si="2"/>
        <v>40164</v>
      </c>
      <c r="I18" s="285">
        <v>8879</v>
      </c>
      <c r="J18" s="285">
        <v>28893</v>
      </c>
      <c r="K18" s="285">
        <v>2392</v>
      </c>
    </row>
    <row r="19" spans="1:11" s="19" customFormat="1" ht="18" customHeight="1">
      <c r="A19" s="18" t="s">
        <v>69</v>
      </c>
      <c r="B19" s="280">
        <f t="shared" si="1"/>
        <v>3846750</v>
      </c>
      <c r="C19" s="280">
        <f t="shared" si="4"/>
        <v>3794506</v>
      </c>
      <c r="D19" s="286">
        <v>3736578</v>
      </c>
      <c r="E19" s="285">
        <v>56554</v>
      </c>
      <c r="F19" s="285">
        <v>1374</v>
      </c>
      <c r="G19" s="285"/>
      <c r="H19" s="280">
        <f t="shared" si="2"/>
        <v>52244</v>
      </c>
      <c r="I19" s="285">
        <v>9128</v>
      </c>
      <c r="J19" s="285">
        <v>39492</v>
      </c>
      <c r="K19" s="285">
        <v>3624</v>
      </c>
    </row>
    <row r="20" spans="1:11" s="19" customFormat="1" ht="18" customHeight="1">
      <c r="A20" s="18" t="s">
        <v>70</v>
      </c>
      <c r="B20" s="280">
        <f t="shared" si="1"/>
        <v>8091798</v>
      </c>
      <c r="C20" s="280">
        <f t="shared" si="4"/>
        <v>7894081</v>
      </c>
      <c r="D20" s="286">
        <v>7755471</v>
      </c>
      <c r="E20" s="285">
        <v>138082</v>
      </c>
      <c r="F20" s="285">
        <v>528</v>
      </c>
      <c r="G20" s="285"/>
      <c r="H20" s="280">
        <f t="shared" si="2"/>
        <v>197717</v>
      </c>
      <c r="I20" s="285">
        <v>16302</v>
      </c>
      <c r="J20" s="285">
        <v>174510</v>
      </c>
      <c r="K20" s="285">
        <v>6905</v>
      </c>
    </row>
    <row r="21" spans="1:11" s="19" customFormat="1" ht="18" customHeight="1">
      <c r="A21" s="18" t="s">
        <v>71</v>
      </c>
      <c r="B21" s="280">
        <f t="shared" si="1"/>
        <v>1267309</v>
      </c>
      <c r="C21" s="280">
        <f t="shared" si="4"/>
        <v>1245698</v>
      </c>
      <c r="D21" s="286">
        <v>1222320</v>
      </c>
      <c r="E21" s="285">
        <v>23127</v>
      </c>
      <c r="F21" s="285">
        <v>251</v>
      </c>
      <c r="G21" s="285"/>
      <c r="H21" s="280">
        <f t="shared" si="2"/>
        <v>21611</v>
      </c>
      <c r="I21" s="285">
        <v>2584</v>
      </c>
      <c r="J21" s="285">
        <v>18580</v>
      </c>
      <c r="K21" s="285">
        <v>447</v>
      </c>
    </row>
    <row r="22" spans="1:11" s="19" customFormat="1" ht="18" customHeight="1">
      <c r="A22" s="18" t="s">
        <v>72</v>
      </c>
      <c r="B22" s="280">
        <f t="shared" si="1"/>
        <v>6168911</v>
      </c>
      <c r="C22" s="280">
        <f t="shared" si="4"/>
        <v>6133558</v>
      </c>
      <c r="D22" s="286">
        <v>6065071</v>
      </c>
      <c r="E22" s="285">
        <v>67972</v>
      </c>
      <c r="F22" s="285">
        <v>515</v>
      </c>
      <c r="G22" s="285"/>
      <c r="H22" s="280">
        <f t="shared" si="2"/>
        <v>35353</v>
      </c>
      <c r="I22" s="285">
        <v>8905</v>
      </c>
      <c r="J22" s="287">
        <v>25036</v>
      </c>
      <c r="K22" s="285">
        <v>1412</v>
      </c>
    </row>
    <row r="23" spans="1:11" s="19" customFormat="1" ht="18" customHeight="1">
      <c r="A23" s="18" t="s">
        <v>73</v>
      </c>
      <c r="B23" s="280">
        <f t="shared" si="1"/>
        <v>2912522</v>
      </c>
      <c r="C23" s="280">
        <f t="shared" si="4"/>
        <v>2901247</v>
      </c>
      <c r="D23" s="286">
        <v>2838475</v>
      </c>
      <c r="E23" s="285">
        <v>61697</v>
      </c>
      <c r="F23" s="285">
        <v>1075</v>
      </c>
      <c r="G23" s="285"/>
      <c r="H23" s="280">
        <f t="shared" si="2"/>
        <v>11275</v>
      </c>
      <c r="I23" s="285">
        <v>3576</v>
      </c>
      <c r="J23" s="285">
        <v>7385</v>
      </c>
      <c r="K23" s="285">
        <v>314</v>
      </c>
    </row>
    <row r="24" spans="1:11" s="19" customFormat="1" ht="18" customHeight="1">
      <c r="A24" s="18" t="s">
        <v>74</v>
      </c>
      <c r="B24" s="280">
        <f t="shared" si="1"/>
        <v>5323019</v>
      </c>
      <c r="C24" s="280">
        <f>SUM(D24:F24)</f>
        <v>5296506</v>
      </c>
      <c r="D24" s="286">
        <v>5258436</v>
      </c>
      <c r="E24" s="285">
        <v>38035</v>
      </c>
      <c r="F24" s="285">
        <v>35</v>
      </c>
      <c r="G24" s="285"/>
      <c r="H24" s="280">
        <f t="shared" si="2"/>
        <v>26513</v>
      </c>
      <c r="I24" s="285">
        <v>6487</v>
      </c>
      <c r="J24" s="285">
        <v>19137</v>
      </c>
      <c r="K24" s="285">
        <v>889</v>
      </c>
    </row>
    <row r="25" spans="1:11" s="19" customFormat="1" ht="18" customHeight="1">
      <c r="A25" s="18" t="s">
        <v>75</v>
      </c>
      <c r="B25" s="280">
        <f t="shared" si="1"/>
        <v>1863395</v>
      </c>
      <c r="C25" s="280">
        <f t="shared" si="4"/>
        <v>1857317</v>
      </c>
      <c r="D25" s="286">
        <v>1821876</v>
      </c>
      <c r="E25" s="285">
        <v>32388</v>
      </c>
      <c r="F25" s="285">
        <v>3053</v>
      </c>
      <c r="G25" s="285"/>
      <c r="H25" s="280">
        <f t="shared" si="2"/>
        <v>6078</v>
      </c>
      <c r="I25" s="285">
        <v>2575</v>
      </c>
      <c r="J25" s="285">
        <v>3217</v>
      </c>
      <c r="K25" s="285">
        <v>286</v>
      </c>
    </row>
    <row r="26" spans="1:11" s="19" customFormat="1" ht="18" customHeight="1">
      <c r="A26" s="18" t="s">
        <v>76</v>
      </c>
      <c r="B26" s="280">
        <f t="shared" si="1"/>
        <v>3784027</v>
      </c>
      <c r="C26" s="280">
        <f t="shared" si="4"/>
        <v>3766923</v>
      </c>
      <c r="D26" s="286">
        <v>3699381</v>
      </c>
      <c r="E26" s="285">
        <v>66880</v>
      </c>
      <c r="F26" s="285">
        <v>662</v>
      </c>
      <c r="G26" s="285"/>
      <c r="H26" s="280">
        <f t="shared" si="2"/>
        <v>17104</v>
      </c>
      <c r="I26" s="285">
        <v>5570</v>
      </c>
      <c r="J26" s="285">
        <v>11232</v>
      </c>
      <c r="K26" s="285">
        <v>302</v>
      </c>
    </row>
    <row r="27" spans="1:11" s="19" customFormat="1" ht="18" customHeight="1">
      <c r="A27" s="18" t="s">
        <v>373</v>
      </c>
      <c r="B27" s="280">
        <f t="shared" si="1"/>
        <v>1398416</v>
      </c>
      <c r="C27" s="280">
        <f t="shared" si="4"/>
        <v>1391268</v>
      </c>
      <c r="D27" s="286">
        <v>1372638</v>
      </c>
      <c r="E27" s="285">
        <v>17963</v>
      </c>
      <c r="F27" s="285">
        <v>667</v>
      </c>
      <c r="G27" s="285"/>
      <c r="H27" s="280">
        <f t="shared" si="2"/>
        <v>7148</v>
      </c>
      <c r="I27" s="285">
        <v>3686</v>
      </c>
      <c r="J27" s="285">
        <v>3236</v>
      </c>
      <c r="K27" s="285">
        <v>226</v>
      </c>
    </row>
    <row r="28" spans="1:11" s="19" customFormat="1" ht="18" customHeight="1">
      <c r="A28" s="18" t="s">
        <v>77</v>
      </c>
      <c r="B28" s="280">
        <f t="shared" si="1"/>
        <v>2332164</v>
      </c>
      <c r="C28" s="280">
        <f>SUM(D28:F28)</f>
        <v>2313873</v>
      </c>
      <c r="D28" s="286">
        <v>2244719</v>
      </c>
      <c r="E28" s="285">
        <v>60701</v>
      </c>
      <c r="F28" s="285">
        <v>8453</v>
      </c>
      <c r="G28" s="285"/>
      <c r="H28" s="280">
        <f t="shared" si="2"/>
        <v>18291</v>
      </c>
      <c r="I28" s="285">
        <v>13555</v>
      </c>
      <c r="J28" s="285">
        <v>4513</v>
      </c>
      <c r="K28" s="285">
        <v>223</v>
      </c>
    </row>
    <row r="29" spans="1:11" s="19" customFormat="1" ht="18" customHeight="1">
      <c r="A29" s="230" t="s">
        <v>78</v>
      </c>
      <c r="B29" s="281">
        <f t="shared" si="1"/>
        <v>19728791</v>
      </c>
      <c r="C29" s="281">
        <f>SUM(D29:F29)</f>
        <v>19562280</v>
      </c>
      <c r="D29" s="288">
        <v>19134572</v>
      </c>
      <c r="E29" s="289">
        <v>398838</v>
      </c>
      <c r="F29" s="289">
        <v>28870</v>
      </c>
      <c r="G29" s="289"/>
      <c r="H29" s="281">
        <f t="shared" si="2"/>
        <v>166511</v>
      </c>
      <c r="I29" s="289">
        <v>31205</v>
      </c>
      <c r="J29" s="289">
        <v>126103</v>
      </c>
      <c r="K29" s="289">
        <v>9203</v>
      </c>
    </row>
    <row r="30" spans="1:11" s="83" customFormat="1" ht="18" customHeight="1">
      <c r="A30" s="101" t="s">
        <v>501</v>
      </c>
      <c r="B30" s="280">
        <f aca="true" t="shared" si="5" ref="B30:B40">C30+H30</f>
        <v>14142121</v>
      </c>
      <c r="C30" s="280">
        <f>SUM(D30:F30)</f>
        <v>13901285</v>
      </c>
      <c r="D30" s="280">
        <f>SUM(D31:D34)</f>
        <v>13591848</v>
      </c>
      <c r="E30" s="280">
        <f>SUM(E31:E34)</f>
        <v>296780</v>
      </c>
      <c r="F30" s="280">
        <f>SUM(F31:F34)</f>
        <v>12657</v>
      </c>
      <c r="G30" s="280"/>
      <c r="H30" s="280">
        <f aca="true" t="shared" si="6" ref="H30:H40">SUM(I30:K30)</f>
        <v>240836</v>
      </c>
      <c r="I30" s="280">
        <f>SUM(I31:I34)</f>
        <v>104206</v>
      </c>
      <c r="J30" s="280">
        <f>SUM(J31:J34)</f>
        <v>131219</v>
      </c>
      <c r="K30" s="280">
        <f>SUM(K31:K34)</f>
        <v>5411</v>
      </c>
    </row>
    <row r="31" spans="1:11" s="19" customFormat="1" ht="18" customHeight="1">
      <c r="A31" s="18" t="s">
        <v>81</v>
      </c>
      <c r="B31" s="280">
        <f t="shared" si="5"/>
        <v>1794201</v>
      </c>
      <c r="C31" s="280">
        <f aca="true" t="shared" si="7" ref="C31:C40">SUM(D31:F31)</f>
        <v>1754529</v>
      </c>
      <c r="D31" s="285">
        <v>1740968</v>
      </c>
      <c r="E31" s="285">
        <v>13313</v>
      </c>
      <c r="F31" s="285">
        <v>248</v>
      </c>
      <c r="G31" s="285"/>
      <c r="H31" s="286">
        <f t="shared" si="6"/>
        <v>39672</v>
      </c>
      <c r="I31" s="285">
        <v>24218</v>
      </c>
      <c r="J31" s="287">
        <v>13674</v>
      </c>
      <c r="K31" s="285">
        <v>1780</v>
      </c>
    </row>
    <row r="32" spans="1:11" s="19" customFormat="1" ht="18" customHeight="1">
      <c r="A32" s="18" t="s">
        <v>82</v>
      </c>
      <c r="B32" s="280">
        <f t="shared" si="5"/>
        <v>1749988</v>
      </c>
      <c r="C32" s="280">
        <f t="shared" si="7"/>
        <v>1724574</v>
      </c>
      <c r="D32" s="285">
        <v>1611085</v>
      </c>
      <c r="E32" s="285">
        <v>113447</v>
      </c>
      <c r="F32" s="285">
        <v>42</v>
      </c>
      <c r="G32" s="285"/>
      <c r="H32" s="286">
        <f t="shared" si="6"/>
        <v>25414</v>
      </c>
      <c r="I32" s="285">
        <v>12378</v>
      </c>
      <c r="J32" s="285">
        <v>11764</v>
      </c>
      <c r="K32" s="285">
        <v>1272</v>
      </c>
    </row>
    <row r="33" spans="1:11" s="19" customFormat="1" ht="18" customHeight="1">
      <c r="A33" s="18" t="s">
        <v>83</v>
      </c>
      <c r="B33" s="280">
        <f t="shared" si="5"/>
        <v>8891661</v>
      </c>
      <c r="C33" s="280">
        <f t="shared" si="7"/>
        <v>8730168</v>
      </c>
      <c r="D33" s="286">
        <v>8565226</v>
      </c>
      <c r="E33" s="285">
        <v>153114</v>
      </c>
      <c r="F33" s="285">
        <v>11828</v>
      </c>
      <c r="G33" s="285"/>
      <c r="H33" s="286">
        <f t="shared" si="6"/>
        <v>161493</v>
      </c>
      <c r="I33" s="285">
        <v>62599</v>
      </c>
      <c r="J33" s="285">
        <v>97527</v>
      </c>
      <c r="K33" s="285">
        <v>1367</v>
      </c>
    </row>
    <row r="34" spans="1:11" s="19" customFormat="1" ht="18" customHeight="1">
      <c r="A34" s="18" t="s">
        <v>84</v>
      </c>
      <c r="B34" s="280">
        <f t="shared" si="5"/>
        <v>1706271</v>
      </c>
      <c r="C34" s="280">
        <f t="shared" si="7"/>
        <v>1692014</v>
      </c>
      <c r="D34" s="285">
        <v>1674569</v>
      </c>
      <c r="E34" s="285">
        <v>16906</v>
      </c>
      <c r="F34" s="285">
        <v>539</v>
      </c>
      <c r="G34" s="285"/>
      <c r="H34" s="286">
        <f t="shared" si="6"/>
        <v>14257</v>
      </c>
      <c r="I34" s="285">
        <v>5011</v>
      </c>
      <c r="J34" s="285">
        <v>8254</v>
      </c>
      <c r="K34" s="285">
        <v>992</v>
      </c>
    </row>
    <row r="35" spans="1:11" s="83" customFormat="1" ht="18" customHeight="1">
      <c r="A35" s="101" t="s">
        <v>502</v>
      </c>
      <c r="B35" s="280">
        <f t="shared" si="5"/>
        <v>48022085</v>
      </c>
      <c r="C35" s="280">
        <f t="shared" si="7"/>
        <v>47643459</v>
      </c>
      <c r="D35" s="280">
        <f>SUM(D36:D40)</f>
        <v>46611109</v>
      </c>
      <c r="E35" s="280">
        <f>SUM(E36:E40)</f>
        <v>974177</v>
      </c>
      <c r="F35" s="280">
        <f>SUM(F36:F40)</f>
        <v>58173</v>
      </c>
      <c r="G35" s="280"/>
      <c r="H35" s="280">
        <f t="shared" si="6"/>
        <v>378626</v>
      </c>
      <c r="I35" s="280">
        <f>SUM(I36:I40)</f>
        <v>98175</v>
      </c>
      <c r="J35" s="280">
        <f>SUM(J36:J40)</f>
        <v>266307</v>
      </c>
      <c r="K35" s="280">
        <f>SUM(K36:K40)</f>
        <v>14144</v>
      </c>
    </row>
    <row r="36" spans="1:11" s="19" customFormat="1" ht="18" customHeight="1">
      <c r="A36" s="18" t="s">
        <v>85</v>
      </c>
      <c r="B36" s="280">
        <f t="shared" si="5"/>
        <v>17333381</v>
      </c>
      <c r="C36" s="280">
        <f t="shared" si="7"/>
        <v>17185456</v>
      </c>
      <c r="D36" s="285">
        <v>16809097</v>
      </c>
      <c r="E36" s="285">
        <v>350837</v>
      </c>
      <c r="F36" s="285">
        <v>25522</v>
      </c>
      <c r="G36" s="285"/>
      <c r="H36" s="285">
        <f t="shared" si="6"/>
        <v>147925</v>
      </c>
      <c r="I36" s="285">
        <v>35236</v>
      </c>
      <c r="J36" s="285">
        <v>108264</v>
      </c>
      <c r="K36" s="285">
        <v>4425</v>
      </c>
    </row>
    <row r="37" spans="1:11" s="19" customFormat="1" ht="18" customHeight="1">
      <c r="A37" s="18" t="s">
        <v>86</v>
      </c>
      <c r="B37" s="280">
        <f t="shared" si="5"/>
        <v>2414518</v>
      </c>
      <c r="C37" s="280">
        <f t="shared" si="7"/>
        <v>2380554</v>
      </c>
      <c r="D37" s="285">
        <v>2366394</v>
      </c>
      <c r="E37" s="285">
        <v>13964</v>
      </c>
      <c r="F37" s="285">
        <v>196</v>
      </c>
      <c r="G37" s="285"/>
      <c r="H37" s="285">
        <f t="shared" si="6"/>
        <v>33964</v>
      </c>
      <c r="I37" s="285">
        <v>14637</v>
      </c>
      <c r="J37" s="285">
        <v>18618</v>
      </c>
      <c r="K37" s="285">
        <v>709</v>
      </c>
    </row>
    <row r="38" spans="1:11" s="19" customFormat="1" ht="18" customHeight="1">
      <c r="A38" s="18" t="s">
        <v>87</v>
      </c>
      <c r="B38" s="280">
        <f t="shared" si="5"/>
        <v>17842167</v>
      </c>
      <c r="C38" s="280">
        <f t="shared" si="7"/>
        <v>17753849</v>
      </c>
      <c r="D38" s="285">
        <v>17275237</v>
      </c>
      <c r="E38" s="285">
        <v>448935</v>
      </c>
      <c r="F38" s="285">
        <v>29677</v>
      </c>
      <c r="G38" s="285"/>
      <c r="H38" s="285">
        <f t="shared" si="6"/>
        <v>88318</v>
      </c>
      <c r="I38" s="285">
        <v>21492</v>
      </c>
      <c r="J38" s="285">
        <v>60992</v>
      </c>
      <c r="K38" s="285">
        <v>5834</v>
      </c>
    </row>
    <row r="39" spans="1:11" s="19" customFormat="1" ht="18" customHeight="1">
      <c r="A39" s="18" t="s">
        <v>88</v>
      </c>
      <c r="B39" s="280">
        <f t="shared" si="5"/>
        <v>3795206</v>
      </c>
      <c r="C39" s="280">
        <f t="shared" si="7"/>
        <v>3778455</v>
      </c>
      <c r="D39" s="285">
        <v>3670659</v>
      </c>
      <c r="E39" s="285">
        <v>106948</v>
      </c>
      <c r="F39" s="285">
        <v>848</v>
      </c>
      <c r="G39" s="285"/>
      <c r="H39" s="285">
        <f t="shared" si="6"/>
        <v>16751</v>
      </c>
      <c r="I39" s="285">
        <v>9673</v>
      </c>
      <c r="J39" s="285">
        <v>6696</v>
      </c>
      <c r="K39" s="285">
        <v>382</v>
      </c>
    </row>
    <row r="40" spans="1:11" s="19" customFormat="1" ht="18" customHeight="1">
      <c r="A40" s="230" t="s">
        <v>329</v>
      </c>
      <c r="B40" s="281">
        <f t="shared" si="5"/>
        <v>6636813</v>
      </c>
      <c r="C40" s="281">
        <f t="shared" si="7"/>
        <v>6545145</v>
      </c>
      <c r="D40" s="289">
        <v>6489722</v>
      </c>
      <c r="E40" s="289">
        <v>53493</v>
      </c>
      <c r="F40" s="289">
        <v>1930</v>
      </c>
      <c r="G40" s="289"/>
      <c r="H40" s="289">
        <f t="shared" si="6"/>
        <v>91668</v>
      </c>
      <c r="I40" s="289">
        <v>17137</v>
      </c>
      <c r="J40" s="289">
        <v>71737</v>
      </c>
      <c r="K40" s="289">
        <v>2794</v>
      </c>
    </row>
    <row r="41" spans="1:4" s="19" customFormat="1" ht="21.75" customHeight="1">
      <c r="A41" s="61" t="s">
        <v>433</v>
      </c>
      <c r="B41" s="61"/>
      <c r="C41" s="61"/>
      <c r="D41" s="59"/>
    </row>
  </sheetData>
  <sheetProtection/>
  <mergeCells count="5">
    <mergeCell ref="A3:A4"/>
    <mergeCell ref="A1:K1"/>
    <mergeCell ref="C3:F3"/>
    <mergeCell ref="H3:K3"/>
    <mergeCell ref="A2:K2"/>
  </mergeCells>
  <printOptions horizontalCentered="1"/>
  <pageMargins left="0.89" right="0.83" top="0.7874015748031497" bottom="0.7874015748031497" header="0.5118110236220472" footer="0.5118110236220472"/>
  <pageSetup horizontalDpi="600" verticalDpi="600" orientation="landscape" paperSize="9" scale="66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K21"/>
  <sheetViews>
    <sheetView showGridLines="0" view="pageBreakPreview" zoomScaleNormal="120" zoomScaleSheetLayoutView="100" zoomScalePageLayoutView="140" workbookViewId="0" topLeftCell="A1">
      <selection activeCell="E11" sqref="E11"/>
    </sheetView>
  </sheetViews>
  <sheetFormatPr defaultColWidth="10.421875" defaultRowHeight="21.75"/>
  <cols>
    <col min="1" max="1" width="36.57421875" style="60" customWidth="1"/>
    <col min="2" max="2" width="12.421875" style="60" customWidth="1"/>
    <col min="3" max="3" width="11.7109375" style="60" customWidth="1"/>
    <col min="4" max="4" width="11.7109375" style="64" customWidth="1"/>
    <col min="5" max="5" width="11.7109375" style="60" customWidth="1"/>
    <col min="6" max="6" width="14.140625" style="60" customWidth="1"/>
    <col min="7" max="7" width="2.28125" style="60" customWidth="1"/>
    <col min="8" max="11" width="11.7109375" style="60" customWidth="1"/>
    <col min="12" max="16384" width="10.421875" style="60" customWidth="1"/>
  </cols>
  <sheetData>
    <row r="1" spans="1:11" s="53" customFormat="1" ht="24" customHeight="1">
      <c r="A1" s="431" t="s">
        <v>550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s="54" customFormat="1" ht="17.25" customHeight="1">
      <c r="A2" s="404" t="s">
        <v>33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1" s="56" customFormat="1" ht="24" customHeight="1">
      <c r="A3" s="416" t="s">
        <v>60</v>
      </c>
      <c r="B3" s="227" t="s">
        <v>89</v>
      </c>
      <c r="C3" s="416" t="s">
        <v>36</v>
      </c>
      <c r="D3" s="416"/>
      <c r="E3" s="416"/>
      <c r="F3" s="416"/>
      <c r="G3" s="3"/>
      <c r="H3" s="416" t="s">
        <v>37</v>
      </c>
      <c r="I3" s="416"/>
      <c r="J3" s="416"/>
      <c r="K3" s="416"/>
    </row>
    <row r="4" spans="1:11" s="72" customFormat="1" ht="24" customHeight="1">
      <c r="A4" s="417"/>
      <c r="B4" s="231" t="s">
        <v>90</v>
      </c>
      <c r="C4" s="159" t="s">
        <v>40</v>
      </c>
      <c r="D4" s="159" t="s">
        <v>504</v>
      </c>
      <c r="E4" s="159" t="s">
        <v>659</v>
      </c>
      <c r="F4" s="159" t="s">
        <v>39</v>
      </c>
      <c r="G4" s="229"/>
      <c r="H4" s="159" t="s">
        <v>40</v>
      </c>
      <c r="I4" s="159" t="s">
        <v>503</v>
      </c>
      <c r="J4" s="159" t="s">
        <v>79</v>
      </c>
      <c r="K4" s="159" t="s">
        <v>80</v>
      </c>
    </row>
    <row r="5" spans="1:11" s="28" customFormat="1" ht="25.5" customHeight="1">
      <c r="A5" s="221" t="s">
        <v>40</v>
      </c>
      <c r="B5" s="279">
        <f>C5+H5</f>
        <v>37551307</v>
      </c>
      <c r="C5" s="279">
        <f>SUM(D5:F5)</f>
        <v>37229064</v>
      </c>
      <c r="D5" s="279">
        <f>SUM(D6:D17)</f>
        <v>36823015</v>
      </c>
      <c r="E5" s="279">
        <f>SUM(E6:E17)</f>
        <v>379268</v>
      </c>
      <c r="F5" s="279">
        <f>SUM(F6:F17)</f>
        <v>26781</v>
      </c>
      <c r="G5" s="279"/>
      <c r="H5" s="279">
        <f>SUM(I5:K5)</f>
        <v>322243</v>
      </c>
      <c r="I5" s="279">
        <f>SUM(I6:I17)</f>
        <v>169142</v>
      </c>
      <c r="J5" s="279">
        <f>SUM(J6:J17)</f>
        <v>146611</v>
      </c>
      <c r="K5" s="279">
        <f>SUM(K6:K17)</f>
        <v>6490</v>
      </c>
    </row>
    <row r="6" spans="1:11" s="19" customFormat="1" ht="19.5" customHeight="1">
      <c r="A6" s="18" t="s">
        <v>91</v>
      </c>
      <c r="B6" s="280">
        <f aca="true" t="shared" si="0" ref="B6:B16">C6+H6</f>
        <v>6206210</v>
      </c>
      <c r="C6" s="280">
        <f>SUM(D6:F6)</f>
        <v>6161790</v>
      </c>
      <c r="D6" s="285">
        <v>6073493</v>
      </c>
      <c r="E6" s="285">
        <v>81235</v>
      </c>
      <c r="F6" s="285">
        <v>7062</v>
      </c>
      <c r="G6" s="285"/>
      <c r="H6" s="290">
        <f>SUM(I6:K6)</f>
        <v>44420</v>
      </c>
      <c r="I6" s="285">
        <v>15528</v>
      </c>
      <c r="J6" s="285">
        <v>28404</v>
      </c>
      <c r="K6" s="285">
        <v>488</v>
      </c>
    </row>
    <row r="7" spans="1:11" s="19" customFormat="1" ht="19.5" customHeight="1">
      <c r="A7" s="18" t="s">
        <v>92</v>
      </c>
      <c r="B7" s="280">
        <f t="shared" si="0"/>
        <v>4455389</v>
      </c>
      <c r="C7" s="280">
        <f aca="true" t="shared" si="1" ref="C7:C16">SUM(D7:F7)</f>
        <v>4428466</v>
      </c>
      <c r="D7" s="285">
        <v>4386256</v>
      </c>
      <c r="E7" s="285">
        <v>40293</v>
      </c>
      <c r="F7" s="285">
        <v>1917</v>
      </c>
      <c r="G7" s="285"/>
      <c r="H7" s="290">
        <f aca="true" t="shared" si="2" ref="H7:H16">SUM(I7:K7)</f>
        <v>26923</v>
      </c>
      <c r="I7" s="285">
        <v>15264</v>
      </c>
      <c r="J7" s="285">
        <v>10806</v>
      </c>
      <c r="K7" s="285">
        <v>853</v>
      </c>
    </row>
    <row r="8" spans="1:11" s="19" customFormat="1" ht="19.5" customHeight="1">
      <c r="A8" s="18" t="s">
        <v>93</v>
      </c>
      <c r="B8" s="280">
        <f t="shared" si="0"/>
        <v>1097683</v>
      </c>
      <c r="C8" s="280">
        <f t="shared" si="1"/>
        <v>1089990</v>
      </c>
      <c r="D8" s="285">
        <v>1086891</v>
      </c>
      <c r="E8" s="285">
        <v>3010</v>
      </c>
      <c r="F8" s="285">
        <v>89</v>
      </c>
      <c r="G8" s="285"/>
      <c r="H8" s="290">
        <f t="shared" si="2"/>
        <v>7693</v>
      </c>
      <c r="I8" s="285">
        <v>2925</v>
      </c>
      <c r="J8" s="285">
        <v>4452</v>
      </c>
      <c r="K8" s="285">
        <v>316</v>
      </c>
    </row>
    <row r="9" spans="1:11" s="19" customFormat="1" ht="19.5" customHeight="1">
      <c r="A9" s="18" t="s">
        <v>94</v>
      </c>
      <c r="B9" s="280">
        <f t="shared" si="0"/>
        <v>4032279</v>
      </c>
      <c r="C9" s="280">
        <f t="shared" si="1"/>
        <v>4009969</v>
      </c>
      <c r="D9" s="285">
        <v>3975870</v>
      </c>
      <c r="E9" s="285">
        <v>33005</v>
      </c>
      <c r="F9" s="285">
        <v>1094</v>
      </c>
      <c r="G9" s="285"/>
      <c r="H9" s="290">
        <f t="shared" si="2"/>
        <v>22310</v>
      </c>
      <c r="I9" s="285">
        <v>5848</v>
      </c>
      <c r="J9" s="285">
        <v>15629</v>
      </c>
      <c r="K9" s="285">
        <v>833</v>
      </c>
    </row>
    <row r="10" spans="1:11" s="19" customFormat="1" ht="19.5" customHeight="1">
      <c r="A10" s="18" t="s">
        <v>330</v>
      </c>
      <c r="B10" s="280">
        <f t="shared" si="0"/>
        <v>4141658</v>
      </c>
      <c r="C10" s="280">
        <f t="shared" si="1"/>
        <v>4130500</v>
      </c>
      <c r="D10" s="285">
        <v>4112231</v>
      </c>
      <c r="E10" s="285">
        <v>15039</v>
      </c>
      <c r="F10" s="285">
        <v>3230</v>
      </c>
      <c r="G10" s="285"/>
      <c r="H10" s="290">
        <f t="shared" si="2"/>
        <v>11158</v>
      </c>
      <c r="I10" s="285">
        <v>5750</v>
      </c>
      <c r="J10" s="285">
        <v>5063</v>
      </c>
      <c r="K10" s="285">
        <v>345</v>
      </c>
    </row>
    <row r="11" spans="1:11" s="19" customFormat="1" ht="19.5" customHeight="1">
      <c r="A11" s="18" t="s">
        <v>95</v>
      </c>
      <c r="B11" s="280">
        <f t="shared" si="0"/>
        <v>2513918</v>
      </c>
      <c r="C11" s="280">
        <f t="shared" si="1"/>
        <v>2500560</v>
      </c>
      <c r="D11" s="285">
        <v>2449098</v>
      </c>
      <c r="E11" s="285">
        <v>44655</v>
      </c>
      <c r="F11" s="285">
        <v>6807</v>
      </c>
      <c r="G11" s="285"/>
      <c r="H11" s="290">
        <f t="shared" si="2"/>
        <v>13358</v>
      </c>
      <c r="I11" s="285">
        <v>6200</v>
      </c>
      <c r="J11" s="285">
        <v>6828</v>
      </c>
      <c r="K11" s="285">
        <v>330</v>
      </c>
    </row>
    <row r="12" spans="1:11" s="19" customFormat="1" ht="19.5" customHeight="1">
      <c r="A12" s="18" t="s">
        <v>96</v>
      </c>
      <c r="B12" s="280">
        <f t="shared" si="0"/>
        <v>1755140</v>
      </c>
      <c r="C12" s="280">
        <f t="shared" si="1"/>
        <v>1744061</v>
      </c>
      <c r="D12" s="285">
        <v>1728121</v>
      </c>
      <c r="E12" s="285">
        <v>15452</v>
      </c>
      <c r="F12" s="285">
        <v>488</v>
      </c>
      <c r="G12" s="285"/>
      <c r="H12" s="290">
        <f t="shared" si="2"/>
        <v>11079</v>
      </c>
      <c r="I12" s="285">
        <v>4878</v>
      </c>
      <c r="J12" s="285">
        <v>6038</v>
      </c>
      <c r="K12" s="285">
        <v>163</v>
      </c>
    </row>
    <row r="13" spans="1:11" s="19" customFormat="1" ht="19.5" customHeight="1">
      <c r="A13" s="18" t="s">
        <v>97</v>
      </c>
      <c r="B13" s="280">
        <f t="shared" si="0"/>
        <v>1520667</v>
      </c>
      <c r="C13" s="280">
        <f t="shared" si="1"/>
        <v>1464857</v>
      </c>
      <c r="D13" s="285">
        <v>1458082</v>
      </c>
      <c r="E13" s="285">
        <v>6624</v>
      </c>
      <c r="F13" s="285">
        <v>151</v>
      </c>
      <c r="G13" s="285"/>
      <c r="H13" s="290">
        <f t="shared" si="2"/>
        <v>55810</v>
      </c>
      <c r="I13" s="285">
        <v>48250</v>
      </c>
      <c r="J13" s="285">
        <v>7060</v>
      </c>
      <c r="K13" s="285">
        <v>500</v>
      </c>
    </row>
    <row r="14" spans="1:11" s="19" customFormat="1" ht="19.5" customHeight="1">
      <c r="A14" s="18" t="s">
        <v>507</v>
      </c>
      <c r="B14" s="280">
        <f t="shared" si="0"/>
        <v>1906774</v>
      </c>
      <c r="C14" s="280">
        <f t="shared" si="1"/>
        <v>1885051</v>
      </c>
      <c r="D14" s="285">
        <v>1856186</v>
      </c>
      <c r="E14" s="285">
        <v>28328</v>
      </c>
      <c r="F14" s="285">
        <v>537</v>
      </c>
      <c r="G14" s="285"/>
      <c r="H14" s="290">
        <f t="shared" si="2"/>
        <v>21723</v>
      </c>
      <c r="I14" s="285">
        <v>14512</v>
      </c>
      <c r="J14" s="285">
        <v>6617</v>
      </c>
      <c r="K14" s="285">
        <v>594</v>
      </c>
    </row>
    <row r="15" spans="1:11" s="19" customFormat="1" ht="19.5" customHeight="1">
      <c r="A15" s="18" t="s">
        <v>518</v>
      </c>
      <c r="B15" s="280">
        <f t="shared" si="0"/>
        <v>3030724</v>
      </c>
      <c r="C15" s="280">
        <f t="shared" si="1"/>
        <v>2991738</v>
      </c>
      <c r="D15" s="285">
        <v>2941487</v>
      </c>
      <c r="E15" s="285">
        <v>47557</v>
      </c>
      <c r="F15" s="285">
        <v>2694</v>
      </c>
      <c r="G15" s="285"/>
      <c r="H15" s="290">
        <f t="shared" si="2"/>
        <v>38986</v>
      </c>
      <c r="I15" s="285">
        <v>32735</v>
      </c>
      <c r="J15" s="285">
        <v>6084</v>
      </c>
      <c r="K15" s="285">
        <v>167</v>
      </c>
    </row>
    <row r="16" spans="1:11" s="19" customFormat="1" ht="19.5" customHeight="1">
      <c r="A16" s="18" t="s">
        <v>660</v>
      </c>
      <c r="B16" s="280">
        <f t="shared" si="0"/>
        <v>5103466</v>
      </c>
      <c r="C16" s="280">
        <f t="shared" si="1"/>
        <v>5034683</v>
      </c>
      <c r="D16" s="285">
        <v>4984321</v>
      </c>
      <c r="E16" s="285">
        <v>48486</v>
      </c>
      <c r="F16" s="285">
        <v>1876</v>
      </c>
      <c r="G16" s="285"/>
      <c r="H16" s="290">
        <f t="shared" si="2"/>
        <v>68783</v>
      </c>
      <c r="I16" s="285">
        <v>17252</v>
      </c>
      <c r="J16" s="285">
        <v>49630</v>
      </c>
      <c r="K16" s="285">
        <v>1901</v>
      </c>
    </row>
    <row r="17" spans="1:11" s="19" customFormat="1" ht="19.5" customHeight="1">
      <c r="A17" s="40" t="s">
        <v>429</v>
      </c>
      <c r="B17" s="291">
        <f>SUM(C17,H17)</f>
        <v>1787399</v>
      </c>
      <c r="C17" s="281">
        <f>SUM(D17:F17)</f>
        <v>1787399</v>
      </c>
      <c r="D17" s="289">
        <v>1770979</v>
      </c>
      <c r="E17" s="289">
        <v>15584</v>
      </c>
      <c r="F17" s="289">
        <v>836</v>
      </c>
      <c r="G17" s="289"/>
      <c r="H17" s="292" t="s">
        <v>319</v>
      </c>
      <c r="I17" s="293" t="s">
        <v>319</v>
      </c>
      <c r="J17" s="293" t="s">
        <v>319</v>
      </c>
      <c r="K17" s="293" t="s">
        <v>319</v>
      </c>
    </row>
    <row r="18" spans="1:4" s="19" customFormat="1" ht="21" customHeight="1">
      <c r="A18" s="61" t="s">
        <v>433</v>
      </c>
      <c r="B18" s="207"/>
      <c r="C18" s="207"/>
      <c r="D18" s="59"/>
    </row>
    <row r="21" ht="17.25">
      <c r="H21" s="215"/>
    </row>
  </sheetData>
  <sheetProtection/>
  <mergeCells count="5">
    <mergeCell ref="A3:A4"/>
    <mergeCell ref="H3:K3"/>
    <mergeCell ref="A1:K1"/>
    <mergeCell ref="C3:F3"/>
    <mergeCell ref="A2:K2"/>
  </mergeCells>
  <printOptions/>
  <pageMargins left="0.9055118110236221" right="0.8267716535433072" top="0.7874015748031497" bottom="0.787401574803149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PP</cp:lastModifiedBy>
  <cp:lastPrinted>2009-05-03T14:35:27Z</cp:lastPrinted>
  <dcterms:created xsi:type="dcterms:W3CDTF">2005-01-13T04:35:03Z</dcterms:created>
  <dcterms:modified xsi:type="dcterms:W3CDTF">2015-10-30T04:25:52Z</dcterms:modified>
  <cp:category/>
  <cp:version/>
  <cp:contentType/>
  <cp:contentStatus/>
</cp:coreProperties>
</file>