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3590" windowHeight="10245" tabRatio="849" firstSheet="2" activeTab="11"/>
  </bookViews>
  <sheets>
    <sheet name="รับจริง-จ่ายจริง" sheetId="1" r:id="rId1"/>
    <sheet name="ประมาณการ-รายรับจริง " sheetId="2" r:id="rId2"/>
    <sheet name="การเก็บภาษีโรงเรือน" sheetId="3" r:id="rId3"/>
    <sheet name="การเก็บภาษีท้องที่ " sheetId="4" r:id="rId4"/>
    <sheet name="การเก็บภาษีป้าย" sheetId="5" r:id="rId5"/>
    <sheet name="ที่ตั้งตลาด" sheetId="6" r:id="rId6"/>
    <sheet name="จดทะเบียนพาณิชย์2" sheetId="7" r:id="rId7"/>
    <sheet name="ทางจักรยาน" sheetId="8" r:id="rId8"/>
    <sheet name="สายไฟฟ้าลงดิน" sheetId="9" r:id="rId9"/>
    <sheet name="จับกุม-ดำเนินคดี" sheetId="10" r:id="rId10"/>
    <sheet name="จับกุม-ดำเนินคดี (2)" sheetId="11" r:id="rId11"/>
    <sheet name="จุดบริการนักท่องเที่ยว" sheetId="12" r:id="rId12"/>
  </sheets>
  <externalReferences>
    <externalReference r:id="rId15"/>
    <externalReference r:id="rId16"/>
    <externalReference r:id="rId17"/>
  </externalReferences>
  <definedNames>
    <definedName name="aaa" localSheetId="3" hidden="1">{"'ความหนาแน่นกทม.-ประเทศ'!$A$1:$L$20"}</definedName>
    <definedName name="aaa" localSheetId="2" hidden="1">{"'ความหนาแน่นกทม.-ประเทศ'!$A$1:$L$20"}</definedName>
    <definedName name="aaa" localSheetId="11" hidden="1">{"'ความหนาแน่นกทม.-ประเทศ'!$A$1:$L$20"}</definedName>
    <definedName name="aaa" localSheetId="5" hidden="1">{"'ความหนาแน่นกทม.-ประเทศ'!$A$1:$L$20"}</definedName>
    <definedName name="aaa" localSheetId="1" hidden="1">{"'ความหนาแน่นกทม.-ประเทศ'!$A$1:$L$20"}</definedName>
    <definedName name="aaa" hidden="1">{"'ความหนาแน่นกทม.-ประเทศ'!$A$1:$L$20"}</definedName>
    <definedName name="Color">'[1]Color'!$A:$A</definedName>
    <definedName name="HTML_CodePage" hidden="1">874</definedName>
    <definedName name="HTML_Control" localSheetId="3" hidden="1">{"'ผู้ป่วยนอก-ในตามกลุ่มงาน'!$A$35:$S$59","'เอดส์'!$A$19:$N$33"}</definedName>
    <definedName name="HTML_Control" localSheetId="2" hidden="1">{"'ผู้ป่วยนอก-ในตามกลุ่มงาน'!$A$35:$S$59","'เอดส์'!$A$19:$N$33"}</definedName>
    <definedName name="HTML_Control" localSheetId="6" hidden="1">{"'ผู้ป่วยนอก-ในตามกลุ่มงาน'!$A$35:$S$59","'เอดส์'!$A$19:$N$33"}</definedName>
    <definedName name="HTML_Control" localSheetId="9" hidden="1">{"'ความหนาแน่นกทม.-ประเทศ'!$A$1:$L$20"}</definedName>
    <definedName name="HTML_Control" localSheetId="10" hidden="1">{"'ความหนาแน่นกทม.-ประเทศ'!$A$1:$L$20"}</definedName>
    <definedName name="HTML_Control" localSheetId="11" hidden="1">{"'ความหนาแน่นกทม.-ประเทศ'!$A$1:$L$20"}</definedName>
    <definedName name="HTML_Control" localSheetId="7" hidden="1">{"'ความหนาแน่นกทม.-ประเทศ'!$A$1:$L$20"}</definedName>
    <definedName name="HTML_Control" localSheetId="5" hidden="1">{"'ความหนาแน่นกทม.-ประเทศ'!$A$1:$L$20"}</definedName>
    <definedName name="HTML_Control" localSheetId="1" hidden="1">{"'ความหนาแน่นกทม.-ประเทศ'!$A$1:$L$20"}</definedName>
    <definedName name="HTML_Control" localSheetId="0" hidden="1">{"'ความหนาแน่นกทม.-ประเทศ'!$A$1:$L$20"}</definedName>
    <definedName name="HTML_Control" localSheetId="8" hidden="1">{"'ผู้ป่วยนอก-ในตามกลุ่มงาน'!$A$35:$S$59","'เอดส์'!$A$19:$N$33"}</definedName>
    <definedName name="HTML_Control" hidden="1">{"'ผู้ป่วยนอก-ในตามกลุ่มงาน'!$A$35:$S$59","'เอดส์'!$A$19:$N$33"}</definedName>
    <definedName name="HTML_Description" hidden="1">""</definedName>
    <definedName name="HTML_Email" hidden="1">""</definedName>
    <definedName name="HTML_Header" localSheetId="6" hidden="1">""</definedName>
    <definedName name="HTML_Header" localSheetId="11" hidden="1">""</definedName>
    <definedName name="HTML_Header" localSheetId="7" hidden="1">"ความหนาแน่นกทม.-ประเทศ"</definedName>
    <definedName name="HTML_Header" localSheetId="8" hidden="1">""</definedName>
    <definedName name="HTML_Header" hidden="1">"ความหนาแน่นกทม.-ประเทศ"</definedName>
    <definedName name="HTML_LastUpdate" localSheetId="6" hidden="1">"30/7/03"</definedName>
    <definedName name="HTML_LastUpdate" localSheetId="11" hidden="1">"30/7/03"</definedName>
    <definedName name="HTML_LastUpdate" localSheetId="7" hidden="1">"1/9/2003"</definedName>
    <definedName name="HTML_LastUpdate" localSheetId="8" hidden="1">"30/7/03"</definedName>
    <definedName name="HTML_LastUpdate" hidden="1">"1/9/2003"</definedName>
    <definedName name="HTML_LineAfter" hidden="1">FALSE</definedName>
    <definedName name="HTML_LineBefore" hidden="1">FALSE</definedName>
    <definedName name="HTML_Name" localSheetId="6" hidden="1">"Tak"</definedName>
    <definedName name="HTML_Name" localSheetId="11" hidden="1">"Tak"</definedName>
    <definedName name="HTML_Name" localSheetId="7" hidden="1">"BMA"</definedName>
    <definedName name="HTML_Name" localSheetId="8" hidden="1">"Tak"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localSheetId="6" hidden="1">"D:\WEB46-2\ทรัพยากรมนุษย์\เอดส์2.htm"</definedName>
    <definedName name="HTML_PathFile" localSheetId="11" hidden="1">"D:\WEB46-2\ทรัพยากรมนุษย์\เอดส์2.htm"</definedName>
    <definedName name="HTML_PathFile" localSheetId="7" hidden="1">"D:\STAT\WEB46\ADMIN\คนน.ไทย-กทม..htm"</definedName>
    <definedName name="HTML_PathFile" localSheetId="8" hidden="1">"D:\WEB46-2\ทรัพยากรมนุษย์\เอดส์2.htm"</definedName>
    <definedName name="HTML_PathFile" hidden="1">"D:\STAT\WEB46\ADMIN\คนน.ไทย-กทม..htm"</definedName>
    <definedName name="HTML_Title" localSheetId="6" hidden="1">"3 Human"</definedName>
    <definedName name="HTML_Title" localSheetId="11" hidden="1">"3 Human"</definedName>
    <definedName name="HTML_Title" localSheetId="7" hidden="1">""</definedName>
    <definedName name="HTML_Title" localSheetId="8" hidden="1">"3 Human"</definedName>
    <definedName name="HTML_Title" hidden="1">""</definedName>
    <definedName name="normal" localSheetId="6">#REF!</definedName>
    <definedName name="normal" localSheetId="11">#REF!</definedName>
    <definedName name="normal" localSheetId="8">#REF!</definedName>
    <definedName name="normal">#REF!</definedName>
    <definedName name="_xlnm.Print_Area" localSheetId="3">'การเก็บภาษีท้องที่ '!$A$1:$C$55</definedName>
    <definedName name="_xlnm.Print_Area" localSheetId="4">'การเก็บภาษีป้าย'!$A$1:$C$54</definedName>
    <definedName name="_xlnm.Print_Area" localSheetId="2">'การเก็บภาษีโรงเรือน'!$A$1:$C$55</definedName>
    <definedName name="_xlnm.Print_Area" localSheetId="10">'จับกุม-ดำเนินคดี (2)'!$A$1:$I$35</definedName>
    <definedName name="_xlnm.Print_Area" localSheetId="5">'ที่ตั้งตลาด'!$A$1:$E$19</definedName>
    <definedName name="_xlnm.Print_Area" localSheetId="1">'ประมาณการ-รายรับจริง '!$A$1:$H$22</definedName>
    <definedName name="_xlnm.Print_Area" localSheetId="0">'รับจริง-จ่ายจริง'!$A$1:$E$23</definedName>
  </definedNames>
  <calcPr fullCalcOnLoad="1"/>
</workbook>
</file>

<file path=xl/sharedStrings.xml><?xml version="1.0" encoding="utf-8"?>
<sst xmlns="http://schemas.openxmlformats.org/spreadsheetml/2006/main" count="863" uniqueCount="419">
  <si>
    <t>การเกินดุล</t>
  </si>
  <si>
    <t>สำนักงานเขต</t>
  </si>
  <si>
    <t>รวม</t>
  </si>
  <si>
    <t>รวมทั้งสิ้น</t>
  </si>
  <si>
    <t>รายได้จริง</t>
  </si>
  <si>
    <t>ปีงบประมาณ</t>
  </si>
  <si>
    <t>ประมาณการ</t>
  </si>
  <si>
    <t>รายรับจริง</t>
  </si>
  <si>
    <t xml:space="preserve">  ประเภทรายรับ</t>
  </si>
  <si>
    <t>จำนวนเงิน</t>
  </si>
  <si>
    <t>จำนวน</t>
  </si>
  <si>
    <t>กองรายได้</t>
  </si>
  <si>
    <t>พระนคร</t>
  </si>
  <si>
    <t>ดุสิต</t>
  </si>
  <si>
    <t>ป้อมปราบศัตรูพ่าย</t>
  </si>
  <si>
    <t>สัมพันธวงศ์</t>
  </si>
  <si>
    <t>ดินแดง</t>
  </si>
  <si>
    <t>ห้วยขวาง</t>
  </si>
  <si>
    <t>พญาไท</t>
  </si>
  <si>
    <t>ราชเทวี</t>
  </si>
  <si>
    <t>วังทองหลาง</t>
  </si>
  <si>
    <t>ปทุมวัน</t>
  </si>
  <si>
    <t>บางรัก</t>
  </si>
  <si>
    <t>สาทร</t>
  </si>
  <si>
    <t>บางคอแหลม</t>
  </si>
  <si>
    <t>ยานนาวา</t>
  </si>
  <si>
    <t>คลองเตย</t>
  </si>
  <si>
    <t>วัฒนา</t>
  </si>
  <si>
    <t>พระโขนง</t>
  </si>
  <si>
    <t>สวนหลวง</t>
  </si>
  <si>
    <t>บางนา</t>
  </si>
  <si>
    <t>ประเวศ</t>
  </si>
  <si>
    <t>จตุจักร</t>
  </si>
  <si>
    <t>บางซื่อ</t>
  </si>
  <si>
    <t>ลาดพร้าว</t>
  </si>
  <si>
    <t>หลักสี่</t>
  </si>
  <si>
    <t>ดอนเมือง</t>
  </si>
  <si>
    <t>สายไหม</t>
  </si>
  <si>
    <t>บางเขน</t>
  </si>
  <si>
    <t>บางกะปิ</t>
  </si>
  <si>
    <t>สะพานสูง</t>
  </si>
  <si>
    <t>บึงกุ่ม</t>
  </si>
  <si>
    <t>คันนายาว</t>
  </si>
  <si>
    <t>ลาดกระบัง</t>
  </si>
  <si>
    <t>มีนบุรี</t>
  </si>
  <si>
    <t>หนองจอก</t>
  </si>
  <si>
    <t>คลองสามวา</t>
  </si>
  <si>
    <t>ธนบุรี</t>
  </si>
  <si>
    <t>คลองสาน</t>
  </si>
  <si>
    <t>จอมทอง</t>
  </si>
  <si>
    <t>บางกอกใหญ่</t>
  </si>
  <si>
    <t>บางกอกน้อย</t>
  </si>
  <si>
    <t>บางพลัด</t>
  </si>
  <si>
    <t>ตลิ่งชัน</t>
  </si>
  <si>
    <t>ทวีวัฒนา</t>
  </si>
  <si>
    <t>ภาษีเจริญ</t>
  </si>
  <si>
    <t>บางแค</t>
  </si>
  <si>
    <t>หนองแขม</t>
  </si>
  <si>
    <t>บางขุนเทียน</t>
  </si>
  <si>
    <t>บางบอน</t>
  </si>
  <si>
    <t>ราษฎร์บูรณะ</t>
  </si>
  <si>
    <t>ทุ่งครุ</t>
  </si>
  <si>
    <t>รายได้ประจำ</t>
  </si>
  <si>
    <t>รายได้พิเศษ</t>
  </si>
  <si>
    <t>รวมรายได้ประจำ</t>
  </si>
  <si>
    <t>ปีงบประมาณ 2555</t>
  </si>
  <si>
    <t>รวมรายได้พิเศษ</t>
  </si>
  <si>
    <t>(บาท)</t>
  </si>
  <si>
    <t>จำนวนเงิน (บาท)</t>
  </si>
  <si>
    <t>ค่าธรรมเนียม</t>
  </si>
  <si>
    <t>คัดสำเนา</t>
  </si>
  <si>
    <t>ยกเลิก</t>
  </si>
  <si>
    <t>เปลี่ยนแปลง</t>
  </si>
  <si>
    <t>จดจัดตั้ง</t>
  </si>
  <si>
    <t>นิติบุคคล</t>
  </si>
  <si>
    <t>บุคคลธรรมดา</t>
  </si>
  <si>
    <t>ชื่อถนน/เส้นทาง</t>
  </si>
  <si>
    <t>ต้นทาง</t>
  </si>
  <si>
    <t>ปลายทาง</t>
  </si>
  <si>
    <t>หมายเหตุ</t>
  </si>
  <si>
    <t>ชื่อถนน</t>
  </si>
  <si>
    <t>ดำเนินการแล้วเสร็จในปี</t>
  </si>
  <si>
    <t>การจับกุมและดำเนินคดี (ปรับ) ผู้กระทำผิดตามกฎหมายและข้อบัญญัติกรุงเทพมหานคร</t>
  </si>
  <si>
    <t>และกฎหมายอื่นที่กำหนดให้เป็นอำนาจหน้าที่ของกรุงเทพมหานคร</t>
  </si>
  <si>
    <t>จำนวนผู้กระทำผิด</t>
  </si>
  <si>
    <t>จำนวนเงินค่าปรับ</t>
  </si>
  <si>
    <t>รายได้ราชการส่วนท้องถิ่น</t>
  </si>
  <si>
    <t>เงินรางวัลผู้แจ้งความนำจับ</t>
  </si>
  <si>
    <t>การจับกุมและดำเนินคดี (ปรับ) ผู้กระทำความผิดตามกฎหมายและข้อบัญญัติกรุงเทพมหานคร</t>
  </si>
  <si>
    <t>กฎหมายหรือข้อบัญญัติ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</si>
  <si>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</si>
  <si>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</si>
  <si>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</si>
  <si>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</si>
  <si>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</si>
  <si>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</si>
  <si>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ยอดรวม</t>
  </si>
  <si>
    <t>กทม./ข้อหา</t>
  </si>
  <si>
    <t>1. พ.ร.บ.รักษาความสะอาด</t>
  </si>
  <si>
    <t>จำนวนราย</t>
  </si>
  <si>
    <t>3. พ.ร.บ.ควบคุมการโฆษณา</t>
  </si>
  <si>
    <t>4. พ.ร.บ.ภาษีป้าย พ.ศ. 2510</t>
  </si>
  <si>
    <t xml:space="preserve">    (ฉบับที่ 2) พ.ศ. 2534</t>
  </si>
  <si>
    <t xml:space="preserve">    แก้ไขเพิ่มเติม โดย พ.ร.บ. </t>
  </si>
  <si>
    <t>7. พ.ร.บ.ขุดดินและถมดิน</t>
  </si>
  <si>
    <t xml:space="preserve">    พ.ศ. 2543</t>
  </si>
  <si>
    <t>9. พ.ร.บ.อาหาร พ.ศ. 2522</t>
  </si>
  <si>
    <t>จำนวนผู้ใช้บริการจุดบริการนักท่องเที่ยวกรุงเทพมหานคร</t>
  </si>
  <si>
    <t>จุดบริการนักท่องเที่ยวกรุงเทพมหานคร</t>
  </si>
  <si>
    <t>สถานที่ตั้ง</t>
  </si>
  <si>
    <t>ปีงบประมาณ 2556</t>
  </si>
  <si>
    <t>-</t>
  </si>
  <si>
    <t>แหล่งข้อมูล : กองบัญชี สำนักการคลัง กรุงเทพมหานคร</t>
  </si>
  <si>
    <t>1.</t>
  </si>
  <si>
    <t>ภาษีอากร</t>
  </si>
  <si>
    <t>- กทม. จัดเก็บเอง</t>
  </si>
  <si>
    <t>- ส่วนราชการอื่นจัดเก็บให้</t>
  </si>
  <si>
    <t>2.</t>
  </si>
  <si>
    <t>ค่าธรรมเนียม ค่าใบอนุญาต</t>
  </si>
  <si>
    <t>ค่าปรับและค่าบริการ</t>
  </si>
  <si>
    <t>3.</t>
  </si>
  <si>
    <t>รายได้จากทรัพย์สิน</t>
  </si>
  <si>
    <t>4.</t>
  </si>
  <si>
    <t>รายได้จากการสาธารณูปโภค</t>
  </si>
  <si>
    <t>การพาณิชย์ และกิจการอื่น ๆ</t>
  </si>
  <si>
    <t>5.</t>
  </si>
  <si>
    <t>รายได้เบ็ดเตล็ด</t>
  </si>
  <si>
    <t>เงินสะสมจ่ายขาด</t>
  </si>
  <si>
    <t xml:space="preserve">           รวม</t>
  </si>
  <si>
    <t xml:space="preserve">    และความเป็นระเบียบเรียบร้อย</t>
  </si>
  <si>
    <t xml:space="preserve">ราย   </t>
  </si>
  <si>
    <t>แหล่งข้อมูล : กองรายได้ สำนักการคลัง กรุงเทพมหานคร</t>
  </si>
  <si>
    <t>(ราย)</t>
  </si>
  <si>
    <t>(50บาท/ราย)</t>
  </si>
  <si>
    <t>(20บาท/ราย)</t>
  </si>
  <si>
    <t>(30บาท/ราย)</t>
  </si>
  <si>
    <t>สำนักงานเศรษฐกิจการคลัง</t>
  </si>
  <si>
    <t>แหล่งข้อมูล : สำนักงานเศรษฐกิจการคลัง สำนักการคลัง กรุงเทพมหานคร</t>
  </si>
  <si>
    <t>หมายเหตุ   : จดจัดตั้ง (จดทะเบียนพาณิชย์ (ตั้งใหม่)) หมายถึง ผู้ประกอบพาณิชยกิจต้องยื่นขอจดทะเบียนพาณิชย์ภายใน 30 วัน นับตั้งแต่วันเริ่มประกอบพาณิชยกิจ</t>
  </si>
  <si>
    <r>
      <rPr>
        <b/>
        <sz val="12"/>
        <color indexed="9"/>
        <rFont val="TH SarabunPSK"/>
        <family val="2"/>
      </rPr>
      <t xml:space="preserve">หมายเหตุ   : </t>
    </r>
    <r>
      <rPr>
        <b/>
        <sz val="12"/>
        <color indexed="8"/>
        <rFont val="TH SarabunPSK"/>
        <family val="2"/>
      </rPr>
      <t>เปลี่ยนแปลง (</t>
    </r>
    <r>
      <rPr>
        <b/>
        <sz val="12"/>
        <rFont val="TH SarabunPSK"/>
        <family val="2"/>
      </rPr>
      <t>จดทะเบียนแก้ไขเปลี่ยนแปลงรายการทะเบียนพาณิชย์) หมายถึง ในกรณีที่มีการเปลี่ยนแปลงรายการที่จดทะเบียนไว้ ผู้ประกอบพาณิชยกิจต้องยื่นขอจดทะเบียนเปลี่ยนแปลงภายใน 30 วัน นับตั้งแต่วันที่มีการเปลี่ยนแปลงรายการที่จดทะเบียนไว้เดิม ได้แก่</t>
    </r>
  </si>
  <si>
    <r>
      <rPr>
        <b/>
        <sz val="12"/>
        <color indexed="9"/>
        <rFont val="TH SarabunPSK"/>
        <family val="2"/>
      </rPr>
      <t xml:space="preserve">หมายเหตุ   : </t>
    </r>
    <r>
      <rPr>
        <b/>
        <sz val="12"/>
        <color indexed="8"/>
        <rFont val="TH SarabunPSK"/>
        <family val="2"/>
      </rPr>
      <t>- ชื่อหรือที่อยู่ของผู้ประกอบพาณิชยกิจ</t>
    </r>
  </si>
  <si>
    <r>
      <rPr>
        <b/>
        <sz val="12"/>
        <color indexed="9"/>
        <rFont val="TH SarabunPSK"/>
        <family val="2"/>
      </rPr>
      <t xml:space="preserve">หมายเหตุ   : </t>
    </r>
    <r>
      <rPr>
        <b/>
        <sz val="12"/>
        <color indexed="8"/>
        <rFont val="TH SarabunPSK"/>
        <family val="2"/>
      </rPr>
      <t>- ชื่อที่ใช้ในการประกอบพาณิชยกิจ</t>
    </r>
  </si>
  <si>
    <r>
      <rPr>
        <b/>
        <sz val="12"/>
        <color indexed="9"/>
        <rFont val="TH SarabunPSK"/>
        <family val="2"/>
      </rPr>
      <t xml:space="preserve">หมายเหตุ   : </t>
    </r>
    <r>
      <rPr>
        <b/>
        <sz val="12"/>
        <color indexed="8"/>
        <rFont val="TH SarabunPSK"/>
        <family val="2"/>
      </rPr>
      <t>- ชนิดแห่งพาณิชยกิจ</t>
    </r>
  </si>
  <si>
    <r>
      <rPr>
        <b/>
        <sz val="12"/>
        <color indexed="9"/>
        <rFont val="TH SarabunPSK"/>
        <family val="2"/>
      </rPr>
      <t xml:space="preserve">หมายเหตุ   : </t>
    </r>
    <r>
      <rPr>
        <b/>
        <sz val="12"/>
        <color indexed="8"/>
        <rFont val="TH SarabunPSK"/>
        <family val="2"/>
      </rPr>
      <t>- จำนวนเงินทุนที่นำมาใช้ในการประกอบพานิชยกิจ</t>
    </r>
  </si>
  <si>
    <r>
      <rPr>
        <b/>
        <sz val="12"/>
        <color indexed="9"/>
        <rFont val="TH SarabunPSK"/>
        <family val="2"/>
      </rPr>
      <t xml:space="preserve">หมายเหตุ   : </t>
    </r>
    <r>
      <rPr>
        <b/>
        <sz val="12"/>
        <color indexed="8"/>
        <rFont val="TH SarabunPSK"/>
        <family val="2"/>
      </rPr>
      <t>- ที่ตั้งสำนักงานแห่งใหญ่</t>
    </r>
  </si>
  <si>
    <r>
      <rPr>
        <b/>
        <sz val="12"/>
        <color indexed="9"/>
        <rFont val="TH SarabunPSK"/>
        <family val="2"/>
      </rPr>
      <t xml:space="preserve">หมายเหตุ   : </t>
    </r>
    <r>
      <rPr>
        <b/>
        <sz val="12"/>
        <color indexed="8"/>
        <rFont val="TH SarabunPSK"/>
        <family val="2"/>
      </rPr>
      <t>- ชื่อและที่อยู่ของผู้จัดการ</t>
    </r>
  </si>
  <si>
    <r>
      <rPr>
        <b/>
        <sz val="12"/>
        <color indexed="9"/>
        <rFont val="TH SarabunPSK"/>
        <family val="2"/>
      </rPr>
      <t xml:space="preserve">หมายเหตุ   : </t>
    </r>
    <r>
      <rPr>
        <b/>
        <sz val="12"/>
        <color indexed="8"/>
        <rFont val="TH SarabunPSK"/>
        <family val="2"/>
      </rPr>
      <t>- ที่ตั้งสำนักงานสาขา โรงเก็บสินค้า หรือตัวแทนค้าต่าง</t>
    </r>
  </si>
  <si>
    <r>
      <rPr>
        <b/>
        <sz val="12"/>
        <color indexed="9"/>
        <rFont val="TH SarabunPSK"/>
        <family val="2"/>
      </rPr>
      <t xml:space="preserve">หมายเหตุ   : </t>
    </r>
    <r>
      <rPr>
        <b/>
        <sz val="12"/>
        <color indexed="8"/>
        <rFont val="TH SarabunPSK"/>
        <family val="2"/>
      </rPr>
      <t>- ผู้เป็นหุ้นส่วน จำนวนเงินลงหุ้น และจำนวนเงินทุนของห้างหุ้นส่วน</t>
    </r>
  </si>
  <si>
    <r>
      <rPr>
        <b/>
        <sz val="12"/>
        <color indexed="9"/>
        <rFont val="TH SarabunPSK"/>
        <family val="2"/>
      </rPr>
      <t xml:space="preserve">หมายเหตุ   : </t>
    </r>
    <r>
      <rPr>
        <b/>
        <sz val="12"/>
        <color indexed="8"/>
        <rFont val="TH SarabunPSK"/>
        <family val="2"/>
      </rPr>
      <t>- จำนวนเงินทุน จำนวนหุ้น และมูลค่าหุ้นของบริษัทจำกัด จำนวนและมูลค่าหุ้นที่บุคคลแต่ละสัญชาติถืออยู่</t>
    </r>
  </si>
  <si>
    <r>
      <rPr>
        <b/>
        <sz val="12"/>
        <color indexed="9"/>
        <rFont val="TH SarabunPSK"/>
        <family val="2"/>
      </rPr>
      <t xml:space="preserve">หมายเหตุ   : </t>
    </r>
    <r>
      <rPr>
        <b/>
        <sz val="12"/>
        <color indexed="8"/>
        <rFont val="TH SarabunPSK"/>
        <family val="2"/>
      </rPr>
      <t>- รายการอื่น ๆ</t>
    </r>
  </si>
  <si>
    <r>
      <rPr>
        <b/>
        <sz val="12"/>
        <color indexed="9"/>
        <rFont val="TH SarabunPSK"/>
        <family val="2"/>
      </rPr>
      <t xml:space="preserve">หมายเหตุ   : </t>
    </r>
    <r>
      <rPr>
        <b/>
        <sz val="12"/>
        <color indexed="8"/>
        <rFont val="TH SarabunPSK"/>
        <family val="2"/>
      </rPr>
      <t>ยกเลิก (</t>
    </r>
    <r>
      <rPr>
        <b/>
        <sz val="12"/>
        <rFont val="TH SarabunPSK"/>
        <family val="2"/>
      </rPr>
      <t>การจดทะเบียนเลิกประกอบพาณิชยกิจ) หมายถึง เมื่อผู้ประกอบพาณิชยกิจเลิกประกอบพาณิชยกิจต้องยื่นขอจดทะเบียนภายใน 30 วัน นับตั้งแต่วันเลิกประกอบพาณิชยกิจ</t>
    </r>
  </si>
  <si>
    <r>
      <rPr>
        <b/>
        <sz val="12"/>
        <color indexed="9"/>
        <rFont val="TH SarabunPSK"/>
        <family val="2"/>
      </rPr>
      <t xml:space="preserve">หมายเหตุ   : </t>
    </r>
    <r>
      <rPr>
        <b/>
        <sz val="12"/>
        <color indexed="8"/>
        <rFont val="TH SarabunPSK"/>
        <family val="2"/>
      </rPr>
      <t xml:space="preserve">คัดสำเนา </t>
    </r>
    <r>
      <rPr>
        <b/>
        <sz val="12"/>
        <rFont val="TH SarabunPSK"/>
        <family val="2"/>
      </rPr>
      <t>หมายถึง เมื่อนายทะเบียนได้จดทะเบียนพาณิชย์ไว้แล้ว ประชาชนจะให้พนักงานเจ้าหน้าที่คัดสำเนาเอกสารเกี่ยวกับการจดทะเบียนให้ก็ได้ โดยยื่นแบบบริการข้อมูลธุรกิจและเสียค่าธรรมเนียมตามที่กำหนดในกฎกระทรวง</t>
    </r>
  </si>
  <si>
    <t>เส้นทางจักรยานถนนประดิษฐ์มนูธรรม</t>
  </si>
  <si>
    <t>ถนนพระรามที่ 9</t>
  </si>
  <si>
    <t>ถนนรามอินทรา</t>
  </si>
  <si>
    <t>ทางจักรยานเฉพาะ</t>
  </si>
  <si>
    <t>เส้นทางจักรยานถนนลาดพร้าว</t>
  </si>
  <si>
    <t>ห้าแยกลาดพร้าว</t>
  </si>
  <si>
    <t>ถนนแฮปปี้แลนด์สาย 1</t>
  </si>
  <si>
    <t>ร่วมบนทางเท้า</t>
  </si>
  <si>
    <t>เส้นทางจักรยานถนนพหลโยธิน</t>
  </si>
  <si>
    <t>สะพานข้ามคลองบางซื่อ</t>
  </si>
  <si>
    <t>อนุสาวรีย์พิทักษ์รัฐธรรมนูญ</t>
  </si>
  <si>
    <t>เส้นทางจักรยานถนนเพชรเกษม</t>
  </si>
  <si>
    <t>แยกถนนกาญจนาภิเษก</t>
  </si>
  <si>
    <t>สุดเขตกรุงเทพมหานคร</t>
  </si>
  <si>
    <t>เส้นทางจักรยานถนนรามคำแหง</t>
  </si>
  <si>
    <t>คลองบางยี่ขัน</t>
  </si>
  <si>
    <t>แยกร่มเกล้า</t>
  </si>
  <si>
    <t>เส้นทางจักรยานถนนจรัญสนิทวงศ์</t>
  </si>
  <si>
    <t>ซอยจรัญสนิทวงศ์ 5</t>
  </si>
  <si>
    <t>ซอยจรัญสนิทวงศ์ 65</t>
  </si>
  <si>
    <t>เส้นทางจักรยานถนนสุขาภิบาล 5 (สายไหม)</t>
  </si>
  <si>
    <t>ถนนออเงิน</t>
  </si>
  <si>
    <t>ซอยพหลโยธิน 54</t>
  </si>
  <si>
    <t>เส้นทางจักรยานถนนราษฎร์บูรณะ</t>
  </si>
  <si>
    <t>ถนนเจริญนคร</t>
  </si>
  <si>
    <t>เส้นทางจักรยานชมกรุงรอบเกาะรัตนโกสินทร์ ระยะ 2 พระนคร - ธนบุรี</t>
  </si>
  <si>
    <t>รอบเกาะรัตนโกสินทร์ + อรุณอัมรินทร์</t>
  </si>
  <si>
    <t>บนทางเท้า ร่วมกับ ผิวจราจร</t>
  </si>
  <si>
    <t>เส้นทางจักรยานถนนนราธิวาสราชนครินทร์</t>
  </si>
  <si>
    <t>แยกถนนสุรวงศ์</t>
  </si>
  <si>
    <t>แยกถนนพระรามที่ 3</t>
  </si>
  <si>
    <t>เส้นทางจักรยานถนนเจริญนคร</t>
  </si>
  <si>
    <t>ถนนลาดหญ้า</t>
  </si>
  <si>
    <t>ถนนราษฎร์บูรณะ</t>
  </si>
  <si>
    <t>เส้นทางจักรยานถนนสมเด็จพระเจ้าตากสิน</t>
  </si>
  <si>
    <t>วงเวียนใหญ่</t>
  </si>
  <si>
    <t>ซอยสมเด็จพระเจ้าตากสิน 46</t>
  </si>
  <si>
    <t>เส้นทางจักรยานถนนพุทธมณฑล สาย 2</t>
  </si>
  <si>
    <t>ถนนบรมราชชนนี</t>
  </si>
  <si>
    <t>ถนนเพชรเกษม</t>
  </si>
  <si>
    <t>เส้นทางจักรยานโครงการปรับปรุงภูมิทัศน์พระบรมราชานุสาวรีย์สมเด็จพระเจ้าตากสินมหาราช</t>
  </si>
  <si>
    <t>ถนนลาดหญ้า - ถนนประชาธิปก - ถนนอินทรพิทักษ์ - ถนนสมเด็จพระเจ้าตากสิน</t>
  </si>
  <si>
    <t>บนผิวจราจร</t>
  </si>
  <si>
    <t>เส้นทางจักรยานโครงการปรับปรุงบางขุนเทียนชายทะเล ระยะ 2</t>
  </si>
  <si>
    <t>คลองสนามชัย</t>
  </si>
  <si>
    <t>คลองตาแพ</t>
  </si>
  <si>
    <t>บนไหล่ทาง</t>
  </si>
  <si>
    <t>เส้นทางจักรยานถนนกรุงธนบุรี</t>
  </si>
  <si>
    <t>ถนนสมเด็จพระเจ้าตากสิน</t>
  </si>
  <si>
    <t>เส้นทางจักรยานซอยวัดอินทราวาส</t>
  </si>
  <si>
    <t>ถนนราชพฤกษ์</t>
  </si>
  <si>
    <t>ถนนกาญจนาภิเษก</t>
  </si>
  <si>
    <t>เส้นทางจักรยานถนนสรงประภา</t>
  </si>
  <si>
    <t>ซอยโรงเรียนผ่องเพ็ญวิทยา</t>
  </si>
  <si>
    <t>วัดสีกัน</t>
  </si>
  <si>
    <t>เส้นทางจักรยานถนนอุทยาน</t>
  </si>
  <si>
    <t>ถนนพุทธมณฑลสาย 3</t>
  </si>
  <si>
    <t>ถนนพุทธมณฑลสาย 4</t>
  </si>
  <si>
    <t>เส้นทางจักรยานโครงการปรับปรุงบางขุนเทียนชายทะเล ระยะ 1</t>
  </si>
  <si>
    <t>ถนนพระรามที่ 2</t>
  </si>
  <si>
    <t xml:space="preserve">เส้นทางจักรยานชมกรุงรอบเกาะรัตนโกสินทร์ ระยะ 1 </t>
  </si>
  <si>
    <t>รอบเกาะรัตนโกสินทร์</t>
  </si>
  <si>
    <t>เส้นทางจักรยานถนนราชดำริ</t>
  </si>
  <si>
    <t>ถนนพระรามที่ 1</t>
  </si>
  <si>
    <t>แยกถนนพระราม 4</t>
  </si>
  <si>
    <t>เส้นทางจักรยานถนนสุขุมวิท</t>
  </si>
  <si>
    <t>ทางรถไฟสายท่าเรือ</t>
  </si>
  <si>
    <t>ถนนสุขุมวิท 81</t>
  </si>
  <si>
    <t>เส้นทางจักรยานถนนสะแกงาม</t>
  </si>
  <si>
    <t>ถนนบางขุนเทียนชายทะเล</t>
  </si>
  <si>
    <t>ถนนพระราม 2</t>
  </si>
  <si>
    <t>เส้นทางจักรยานถนนสาทร (เหนือ - ใต้)</t>
  </si>
  <si>
    <t>แยกวิทยุ</t>
  </si>
  <si>
    <t>แยกนราธิวาสราชนครินทร์</t>
  </si>
  <si>
    <t xml:space="preserve">เส้นทางจักรยานถนนอรุณอัมรินทร์ตัดใหม่ </t>
  </si>
  <si>
    <t>บริเวณใต้สะพานพระราม 8</t>
  </si>
  <si>
    <t>เส้นทางจักรยานทางเดินเลียบคลองไผ่สิงห์โต</t>
  </si>
  <si>
    <t>สวนลุมพินี</t>
  </si>
  <si>
    <t>ซอยสุขุมวิท 10</t>
  </si>
  <si>
    <t>เส้นทางจักรยานถนนประชาชื่น</t>
  </si>
  <si>
    <t>ซอยประชาชื่น 34</t>
  </si>
  <si>
    <t>คลองบางเขน</t>
  </si>
  <si>
    <t xml:space="preserve">เส้นทางจักรยานถนนพุทธมณฑล สาย 3 </t>
  </si>
  <si>
    <t>หมู่บ้านเทพนคร</t>
  </si>
  <si>
    <t>เส้นทางจักรยานถนนดวงพิทักษ์</t>
  </si>
  <si>
    <t>ถนนสุขุมวิท</t>
  </si>
  <si>
    <t>คลองไผ่สิงห์โต</t>
  </si>
  <si>
    <t>โครงการปรับปรุงสะพานเลียบคลอง ค.ส.ล. จากถนนพระยามนธาตุราชศรีพิจิตร์</t>
  </si>
  <si>
    <t>ถนนพระยามนธาตุราชศรีพิจิตร์</t>
  </si>
  <si>
    <t>จุดสิ้นสุดโครงการ</t>
  </si>
  <si>
    <t>แหล่งข้อมูล : กลุ่มงานวางแผนและออกแบบ สำนักงานวิศวกรรมจราจร สำนักการจราจรและขนส่ง กรุงเทพมหานคร</t>
  </si>
  <si>
    <t>หมายเหตุ    :  * ระยะทางรวมไป - กลับ</t>
  </si>
  <si>
    <t>รัชดาภิเษก</t>
  </si>
  <si>
    <t>ถนนพระรามที่ 4</t>
  </si>
  <si>
    <t>ถนนสีลม</t>
  </si>
  <si>
    <t>ถนนเจริญกรุง</t>
  </si>
  <si>
    <t>ถนนราชดำริ</t>
  </si>
  <si>
    <t>แยกศาลาแดง</t>
  </si>
  <si>
    <t>สะพานเฉลิมโลก</t>
  </si>
  <si>
    <t>ถนนเพลินจิต</t>
  </si>
  <si>
    <t>แยกราชประสงค์</t>
  </si>
  <si>
    <t>สี่แยกปทุมวัน</t>
  </si>
  <si>
    <t>ถนนพญาไท</t>
  </si>
  <si>
    <t>สามย่าน</t>
  </si>
  <si>
    <t>ศาลาแดง</t>
  </si>
  <si>
    <t>ถนนพิษณุโลก</t>
  </si>
  <si>
    <t>ถนนราชดำเนินนอก</t>
  </si>
  <si>
    <t>ถนนพระรามที่ 5</t>
  </si>
  <si>
    <t>ถนนอู่ทองใน</t>
  </si>
  <si>
    <t>ถนนราชวิถี</t>
  </si>
  <si>
    <t>ถนนพิชัย</t>
  </si>
  <si>
    <t>ถนนสุโขทัย</t>
  </si>
  <si>
    <t>ถนนสวรรคโลก</t>
  </si>
  <si>
    <t>แยกตึกชัย</t>
  </si>
  <si>
    <t>ถนนพระรามที่ 6</t>
  </si>
  <si>
    <t>แหล่งข้อมูล : กองแผนงานและประสานสาธารณูปโภค สำนักการโยธา กรุงเทพมหานคร</t>
  </si>
  <si>
    <t xml:space="preserve"> -</t>
  </si>
  <si>
    <t>แหล่งข้อมูล : กลุ่มงานแผนงานและสารสนเทศ กองนโยบายและแผนงาน สำนักเทศกิจ กรุงเทพมหานคร</t>
  </si>
  <si>
    <t>จำนวนผู้ใช้บริการ (ราย)</t>
  </si>
  <si>
    <t>ซุ้มบริการการท่องเที่ยวบริเวณทางเท้าตรงข้ามสยามเซ็นเตอร์</t>
  </si>
  <si>
    <t>เขตปทุมวัน</t>
  </si>
  <si>
    <t>ซุ้มบริการการท่องเที่ยวหน้าห้างสรรพสินค้าสยามพารากอน</t>
  </si>
  <si>
    <t>ซุ้มบริการการท่องเที่ยวหน้าวัดชนะสงคราม</t>
  </si>
  <si>
    <t>เขตพระนคร</t>
  </si>
  <si>
    <t>จุดบริการส่วนหน้ากองการท่องเที่ยว</t>
  </si>
  <si>
    <t>ซุ้มบริการการท่องเที่ยวหน้าสโมสรราชนาวี</t>
  </si>
  <si>
    <t>ซุ้มบริการการท่องเที่ยวหน้าพระบรมมหาราชวัง</t>
  </si>
  <si>
    <t>ซุ้มบริการการท่องเที่ยวหน้าโรงพยาบาลจุฬาลงกรณ์ สภากาชาดไทย</t>
  </si>
  <si>
    <t>เขตราชเทวี</t>
  </si>
  <si>
    <t>ซุ้มบริการการท่องเที่ยวหน้าสถานีรถไฟลอยฟ้าอโศก</t>
  </si>
  <si>
    <t>เขตวัฒนา</t>
  </si>
  <si>
    <t>ซุ้มบริการการท่องเที่ยวบริเวณอนุสาวรีย์ชัยสมรภูมิ</t>
  </si>
  <si>
    <t>ซุ้มบริการการท่องเที่ยวหน้าห้างสรรพสินค้าเซ็นทรัลเวิลด์</t>
  </si>
  <si>
    <t>ซุ้มบริการการท่องเที่ยวหน้าโรงภาพยนตร์เซ็นจูรี่</t>
  </si>
  <si>
    <t>ซุ้มบริการการท่องเที่ยวเชิงสะพานผ่านฟ้าลีลาศ</t>
  </si>
  <si>
    <t>เขตป้อมปราบศัตรูพ่าย</t>
  </si>
  <si>
    <t>ซุ้มบริการการท่องเที่ยวบริเวณหัวถนนเยาวราช</t>
  </si>
  <si>
    <t>เขตสัมพันธวงศ์</t>
  </si>
  <si>
    <t>เขตบางรัก</t>
  </si>
  <si>
    <t>ซุ้มบริการการท่องเที่ยวหน้าโรงแรมคราวน์ พลาซ่า (แพนแปซิฟิก)</t>
  </si>
  <si>
    <t>ซุ้มบริการการท่องเที่ยวบริเวณเกาะกลางถนนวงเวียนสิบสามห้าง</t>
  </si>
  <si>
    <t>ซุ้มบริการการท่องเที่ยวหน้าสวนสราญรมย์</t>
  </si>
  <si>
    <t>ซุ้มบริการการท่องเที่ยวหน้าห้างสรรพสินค้ามาบุญครอง</t>
  </si>
  <si>
    <t>ซุ้มบริการการท่องเที่ยวหน้าสถานีรถไฟฟ้าใต้ดินหัวลำโพง</t>
  </si>
  <si>
    <t>ซุ้มบริการการท่องเที่ยวหน้าโรงแรมแอมบาสเดอร์</t>
  </si>
  <si>
    <t>ซุ้มบริการการท่องเที่ยวหน้าอุทยานเบญจสิริ</t>
  </si>
  <si>
    <t>เขตคลองเตย</t>
  </si>
  <si>
    <t>ซุ้มบริการการท่องเที่ยวหน้าวัดสุทัศนเทพวราราม</t>
  </si>
  <si>
    <t>ซุ้มบริการการท่องเที่ยวหน้าประตูทางเข้าที่ 1 ตลาดนัดจตุจักร</t>
  </si>
  <si>
    <t>เขตจตุจักร</t>
  </si>
  <si>
    <t>แหล่งข้อมูล : กองการท่องเที่ยว สำนักวัฒนธรรม กีฬา และการท่องเที่ยว กรุงเทพมหานคร</t>
  </si>
  <si>
    <t>หมายเหตุ   : ภาษีบำรุงท้องที่เป็นยอดสุทธิ (หัก 5% แล้ว)</t>
  </si>
  <si>
    <r>
      <t xml:space="preserve">หมายเหตุ    : </t>
    </r>
    <r>
      <rPr>
        <b/>
        <sz val="14"/>
        <rFont val="TH SarabunPSK"/>
        <family val="2"/>
      </rPr>
      <t>3. ข้อมูลนี้ไม่รวมรายได้พิเศษและรายจ่ายพิเศษ</t>
    </r>
  </si>
  <si>
    <t>แหล่งข้อมูล  :  กองบัญชี และกองรายได้ สำนักการคลัง กรุงเทพมหานคร</t>
  </si>
  <si>
    <t>ถนนอุรุพงษ์</t>
  </si>
  <si>
    <t>ทางรถไฟ</t>
  </si>
  <si>
    <t>ถนนศรีอยุธยา (ยกเว้นสายส่ง 115 kV)</t>
  </si>
  <si>
    <t>ทางจักรยานทั้งหมดในเขตกรุงเทพมหานครปี ณ เดือนมิถุนายน 2556</t>
  </si>
  <si>
    <t>ถนนหน้าพระลาน</t>
  </si>
  <si>
    <t>ถนนสนามไชย</t>
  </si>
  <si>
    <t>ถนนมหาราช</t>
  </si>
  <si>
    <t>หน้าศาลหลักเมือง</t>
  </si>
  <si>
    <t>สน.พระราชวัง</t>
  </si>
  <si>
    <t>ถนนข้าวสาร</t>
  </si>
  <si>
    <t>ถนนตะนาว</t>
  </si>
  <si>
    <t>ถนนจักรพงษ์</t>
  </si>
  <si>
    <t>ถนนราชดำเนินกลาง</t>
  </si>
  <si>
    <t>สะพานผ่านฟ้า</t>
  </si>
  <si>
    <t>คลองคูเมืองเดิม</t>
  </si>
  <si>
    <t>ถนนราชดำเนินใน</t>
  </si>
  <si>
    <t>ศาลหลักเมือง</t>
  </si>
  <si>
    <t>ถนนท้ายวัง</t>
  </si>
  <si>
    <t>ถนนเชตุพน</t>
  </si>
  <si>
    <t>ถนนพระจันทร์</t>
  </si>
  <si>
    <t>ถนนในกรุงเทพมหานครที่มีสายไฟฟ้าลงดิน ณ เดือนมิถุนายน 2556</t>
  </si>
  <si>
    <t>ซุ้มบริการการท่องเที่ยวหน้าศูนย์การค้าแพลทินั่ม ประตูน้ำ</t>
  </si>
  <si>
    <t>ซุ้มบริการการท่องเที่ยวหน้าสำนักงานการบินไทย สีลม</t>
  </si>
  <si>
    <t>ซุ้มบริการการท่องเที่ยวหน้าศูนย์การค้าริเวอร์ซิตี้</t>
  </si>
  <si>
    <t>ซุ้มบริการการท่องเที่ยวหน้าแฟชั่นมอลล์ ทางไปดินแดง</t>
  </si>
  <si>
    <t>(ต.ค. 55 - มี.ค.56)</t>
  </si>
  <si>
    <t>หมายเหตุ    : 1. ในครึ่งปีงบประมาณ 2556 รายได้จริงและรายจ่ายจริงเป็นยอดก่อนปรับปรุงบัญชี</t>
  </si>
  <si>
    <t xml:space="preserve"> เปรียบเทียบรายได้จริง - รายจ่ายจริงของกรุงเทพมหานคร ปีงบประมาณ 2540 - ครึ่งปีงบประมาณ 2556</t>
  </si>
  <si>
    <t>ปีงบประมาณ 2557</t>
  </si>
  <si>
    <t>หมายเหตุ     :  รายรับจริงประจำปีงบประมาณ 2556 เป็นยอดก่อนปรับปรุงบัญชี</t>
  </si>
  <si>
    <t>(ต.ค.55 - มี.ค.56)</t>
  </si>
  <si>
    <t>การจัดเก็บภาษีโรงเรือนและที่ดิน ครึ่งปีงบประมาณ 2556 จำแนกตามสำนักงานเขต</t>
  </si>
  <si>
    <t>การจัดเก็บภาษีบำรุงท้องที่ ครึ่งปีงบประมาณ 2556 จำแนกตามสำนักงานเขต</t>
  </si>
  <si>
    <t xml:space="preserve">การจัดเก็บภาษีป้าย ครึ่งปีงบประมาณ 2556 จำแนกตามสำนักงานเขต  </t>
  </si>
  <si>
    <t>สถิติการรับจดทะเบียนพาณิชย์ของสำนักงานทะเบียนพาณิชย์กรุงเทพมหานคร ณ เดือนมิถุนายน 2556</t>
  </si>
  <si>
    <t>และกฎหมายอื่นที่กำหนดให้เป็นอำนาจหน้าที่ของกรุงเทพมหานคร พ.ศ. 2556 ข้อมูลราย 6 เดือน (มกราคม - มิถุนายน 2556)</t>
  </si>
  <si>
    <t xml:space="preserve">    ของบ้านเมือง พ.ศ. 2535</t>
  </si>
  <si>
    <t>2. พ.ร.บ.การสาธารณสุข พ.ศ. 2535</t>
  </si>
  <si>
    <t xml:space="preserve">    และข้อบัญญัติที่เกี่ยวข้อง</t>
  </si>
  <si>
    <t xml:space="preserve">    การสาธารณสุข (ฉบับที่ 2) พ.ศ. 2550</t>
  </si>
  <si>
    <t xml:space="preserve">    โดยใช้เครื่องขยายเสียง พ.ศ. 2493</t>
  </si>
  <si>
    <t xml:space="preserve">    แก้ไขเพิ่มเติม  โดย พ.ร.บ. ภาษีป้าย</t>
  </si>
  <si>
    <t xml:space="preserve">5. พ.ร.บ.ภาษีโรงเรือน และที่ดิน พ.ศ. 2475 </t>
  </si>
  <si>
    <t xml:space="preserve">    แก้ไขเพิ่มเติม โดย พ.ร.บ. ภาษีโรงเรือน</t>
  </si>
  <si>
    <t xml:space="preserve">    และที่ดิน  (ฉบับที่ 5) พ.ศ. 2543</t>
  </si>
  <si>
    <t>6. พ.ร.บ.ภาษีบำรุงท้องที่ พ.ศ. 2508</t>
  </si>
  <si>
    <t xml:space="preserve">    แก้ไขเพิ่มเติม โดย พ.ร.บ.ภาษีบำรุงท้องที่</t>
  </si>
  <si>
    <t xml:space="preserve">    (ฉบับที่ 3) พ.ศ. 2543</t>
  </si>
  <si>
    <t>8. พ.ร.บ.ควบคุมน้ำมันเชื้อเพลิง พ.ศ. 2542</t>
  </si>
  <si>
    <t xml:space="preserve">    แก้ไขเพิ่มเติม พ.ร.บ.ควบคุม</t>
  </si>
  <si>
    <t xml:space="preserve">    น้ำมันเชื้อเพลิง (ฉบับที่ 2) พ.ศ. 2550</t>
  </si>
  <si>
    <t>10. พ.ร.บ.ผังเมือง พ.ศ. 2518 แก้ไขเพิ่มเติม</t>
  </si>
  <si>
    <t xml:space="preserve">    โดย พ.ร.บ.ผังเมือง (ฉบับที่ 3) พ.ศ. 2535</t>
  </si>
  <si>
    <t>ไม่มีกำหนด</t>
  </si>
  <si>
    <t>รายละเอียดสถานที่ตั้ง อัตราค่าเช่า และจำนวนผู้ค้า ของตลาดในสังกัดสำนักงานตลาด กรุงเทพมหานคร ณ เดือนมิถุนายน 2556</t>
  </si>
  <si>
    <t>ที่ตั้ง</t>
  </si>
  <si>
    <t>จำนวนผู้ค้า</t>
  </si>
  <si>
    <t>ประชานิเวศน์ 1</t>
  </si>
  <si>
    <t>ถนนเทศบาลสงเคราะห์ แขวงลาดยาว เขตจตุจักร กรุงเทพมหานคร</t>
  </si>
  <si>
    <t>15-0-46</t>
  </si>
  <si>
    <t>600/800/1,100/1,200/1,600</t>
  </si>
  <si>
    <t>เทวราช</t>
  </si>
  <si>
    <t xml:space="preserve">ริมคลองผดุงกรุงเกษม ถนนศรีอยุธยา แขวงวชิรพยาบาล เขตดุสิต กรุงเทพมหานคร     </t>
  </si>
  <si>
    <t>7-1-43</t>
  </si>
  <si>
    <t>700/900/1,040/1,250/1,650</t>
  </si>
  <si>
    <t xml:space="preserve">บางกะปิ </t>
  </si>
  <si>
    <t xml:space="preserve">ถนนลาดพร้าว ซอย 127 แขวงคลองจั่น เขตบางกะปิ กรุงเทพมหานคร </t>
  </si>
  <si>
    <t>5-0-31</t>
  </si>
  <si>
    <t>992/945</t>
  </si>
  <si>
    <t>ใกล้คลองแสนแสบ ถนนบุรีภิรมย์ แขวงกระทุ่มราย เขตหนองจอก กรุงเทพมหานคร</t>
  </si>
  <si>
    <t>3-0-65</t>
  </si>
  <si>
    <t>280/460/560/630/820/860</t>
  </si>
  <si>
    <t>อรุณอมรินทร์</t>
  </si>
  <si>
    <t>ใต้สะพานอรุณอมรินทร์ แขวงอรุณอมรินทร์ เขตบางกอกน้อย กรุงเทพมหานคร</t>
  </si>
  <si>
    <t>0-3-13.75</t>
  </si>
  <si>
    <t>680/830/1,300</t>
  </si>
  <si>
    <t>พระเครื่องวงเวียนเล็ก</t>
  </si>
  <si>
    <t>เชิงสะพานพระปกเกล้าฝั่งธนบุรี แขวงสมเด็จเจ้าพระยา เขตคลองสาน กรุงเทพมหานคร</t>
  </si>
  <si>
    <t>0-3-88.80</t>
  </si>
  <si>
    <t>585/710/820</t>
  </si>
  <si>
    <t>ใต้สะพานรัชดาภิเษก ถนนเทอดไท แขวงธนบุรี เขตธนบุรี  กรุงเทพมหานคร</t>
  </si>
  <si>
    <t>1-2-56.78</t>
  </si>
  <si>
    <t>สิงหา</t>
  </si>
  <si>
    <t>ใต้สะพานพระโขนง ถนนสุขุมวิท แขวงพระโขนง เขตคลองเตย กรุงเทพมหานคร</t>
  </si>
  <si>
    <t>มีนบุรี*</t>
  </si>
  <si>
    <t xml:space="preserve">ถนนสีหบุรานุกิจ แขวงมีนบุรี เขตมีนบุรี กรุงเทพมหานคร </t>
  </si>
  <si>
    <t>13-1-54</t>
  </si>
  <si>
    <t>ราษฎร์บูรณะ**</t>
  </si>
  <si>
    <t xml:space="preserve">ถนนราษฎร์บูรณะ แขวงบางปะกอก เขตราษฎร์บูรณะ กรุงเทพมหานคร </t>
  </si>
  <si>
    <t>1-3-37</t>
  </si>
  <si>
    <t>ธนบุรี (สนามหลวง 2)</t>
  </si>
  <si>
    <t xml:space="preserve">ถนนเลียบคลองทวีวัฒนา แขวงทวีวัฒนา เขตทวีวัฒนา กรุงเทพมหานคร </t>
  </si>
  <si>
    <t>40-0-0</t>
  </si>
  <si>
    <t>380/570/1,150</t>
  </si>
  <si>
    <t>83-1-65</t>
  </si>
  <si>
    <t>750/2,400</t>
  </si>
  <si>
    <t>พระราม 3***</t>
  </si>
  <si>
    <t>ตั้งอยู่ติดวัดปริวาส ริมแม่น้ำเจ้าพระยา แขวงบางโพงพาง เขตยานนาวา กรุงเทพมหานคร</t>
  </si>
  <si>
    <t>22-0-87</t>
  </si>
  <si>
    <t xml:space="preserve">แหล่งข้อมูล :  งานบริหารและพัฒนาตลาด ฝ่ายอำนวยการตลาด สำนักงานตลาด กรุงเทพมหานคร </t>
  </si>
  <si>
    <r>
      <rPr>
        <b/>
        <sz val="12"/>
        <color indexed="9"/>
        <rFont val="TH SarabunPSK"/>
        <family val="2"/>
      </rPr>
      <t>หมายเหตุ   :  *</t>
    </r>
    <r>
      <rPr>
        <b/>
        <sz val="12"/>
        <rFont val="TH SarabunPSK"/>
        <family val="2"/>
      </rPr>
      <t xml:space="preserve">* ตลาดมีนบุรีให้ตลาดนัดกรุงเทพมหานครเช่าเป็นจตุจักร 2 มีนบุรี </t>
    </r>
  </si>
  <si>
    <r>
      <t xml:space="preserve">หมายเหตุ   :  </t>
    </r>
    <r>
      <rPr>
        <b/>
        <sz val="12"/>
        <rFont val="TH SarabunPSK"/>
        <family val="2"/>
      </rPr>
      <t>** ตลาดราษฏร์บูรณะจัดเป็นตลาดนัดชั่วคราว</t>
    </r>
  </si>
  <si>
    <r>
      <t xml:space="preserve">หมายเหตุ   :  </t>
    </r>
    <r>
      <rPr>
        <b/>
        <sz val="12"/>
        <rFont val="TH SarabunPSK"/>
        <family val="2"/>
      </rPr>
      <t>*** ตลาดพระราม 3 อยู่ระหว่างเจรจาค่าเช่า บริษัท สิทธิราช จำกัด</t>
    </r>
  </si>
  <si>
    <t>รายจ่ายจริง (รวมเงินกันไว้เบิกเหลื่อมปี)</t>
  </si>
  <si>
    <t>ร้อยละของรายได้จริง</t>
  </si>
  <si>
    <t>พื้นที่ (ไร่-งาน-ตารางวา)</t>
  </si>
  <si>
    <t>อัตราค่าเช่า/พื้นที่ (บาท/เดือน)</t>
  </si>
  <si>
    <t>ตลาด</t>
  </si>
  <si>
    <t>ธนบุรี (สนามหลวง 2) ส่วนขยาย</t>
  </si>
  <si>
    <t>ระยะทาง* (กิโลเมตร)</t>
  </si>
  <si>
    <t>ความยาวของสายไฟฟ้าลงดิน (กิโลเมตร)</t>
  </si>
  <si>
    <r>
      <t xml:space="preserve">หมายเหตุ    : </t>
    </r>
    <r>
      <rPr>
        <b/>
        <sz val="14"/>
        <rFont val="TH SarabunPSK"/>
        <family val="2"/>
      </rPr>
      <t>2. ในครึ่งปีงบประมาณ 2556 รายจ่ายจริงเป็นยอดรายจ่ายไม่รวมเงินกันไว้เบิกเหลื่อมปี</t>
    </r>
  </si>
  <si>
    <t>เปรียบเทียบประมาณการและรายรับจริงของกรุงเทพมหานคร จำแนกตามประเภทรายรับ ปีงบประมาณ 2555 - 2557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</si>
</sst>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#,##0.0_);\(#,##0.0\)"/>
    <numFmt numFmtId="201" formatCode="0.0_)"/>
    <numFmt numFmtId="202" formatCode="_-* #,##0_-;\-* #,##0_-;_-* &quot;-&quot;??_-;_-@_-"/>
    <numFmt numFmtId="203" formatCode="_-* #,##0.0000_-;\-* #,##0.0000_-;_-* &quot;-&quot;??_-;_-@_-"/>
    <numFmt numFmtId="204" formatCode="#,##0.000"/>
    <numFmt numFmtId="205" formatCode="#,##0.0000"/>
    <numFmt numFmtId="206" formatCode="#,##0.0"/>
    <numFmt numFmtId="207" formatCode="#,##0_ ;\-#,##0\ "/>
    <numFmt numFmtId="208" formatCode="#,##0.00_ ;\-#,##0.00\ "/>
    <numFmt numFmtId="209" formatCode="#,##0."/>
    <numFmt numFmtId="210" formatCode="_-* #,##0.00_-;\-* #,##0.00_-;_-* &quot;-&quot;_-;_-@_-"/>
    <numFmt numFmtId="211" formatCode="_-* #,##0.0000_-;\-* #,##0.0000_-;_-* &quot;-&quot;_-;_-@_-"/>
    <numFmt numFmtId="212" formatCode="0.000"/>
    <numFmt numFmtId="213" formatCode="0.00000"/>
    <numFmt numFmtId="214" formatCode="0."/>
    <numFmt numFmtId="215" formatCode="0.0"/>
    <numFmt numFmtId="216" formatCode="_-* #,##0.0_-;\-* #,##0.0_-;_-* &quot;-&quot;??_-;_-@_-"/>
    <numFmt numFmtId="217" formatCode="#,##0;[Red]#,##0"/>
    <numFmt numFmtId="218" formatCode="#,##0_ ;[Red]\-#,##0\ "/>
    <numFmt numFmtId="219" formatCode="#,##0.0\ \ \ "/>
    <numFmt numFmtId="220" formatCode="&quot;ใช่&quot;;&quot;ใช่&quot;;&quot;ไม่ใช่&quot;"/>
    <numFmt numFmtId="221" formatCode="&quot;จริง&quot;;&quot;จริง&quot;;&quot;เท็จ&quot;"/>
    <numFmt numFmtId="222" formatCode="&quot;เปิด&quot;;&quot;เปิด&quot;;&quot;ปิด&quot;"/>
    <numFmt numFmtId="223" formatCode="[$€-2]\ #,##0.00_);[Red]\([$€-2]\ #,##0.00\)"/>
    <numFmt numFmtId="224" formatCode="0;[Red]0"/>
    <numFmt numFmtId="225" formatCode="#,##0.00_ ;[Red]\-#,##0.00\ "/>
    <numFmt numFmtId="226" formatCode="_-* #,##0.000_-;\-* #,##0.000_-;_-* &quot;-&quot;??_-;_-@_-"/>
    <numFmt numFmtId="227" formatCode="0_ ;\-0\ "/>
    <numFmt numFmtId="228" formatCode="0###"/>
    <numFmt numFmtId="229" formatCode="#,##0.00;[Red]#,##0.00"/>
    <numFmt numFmtId="230" formatCode="00000"/>
    <numFmt numFmtId="231" formatCode="_(* #,##0.0_);_(* \(#,##0.0\);_(* &quot;-&quot;??_);_(@_)"/>
    <numFmt numFmtId="232" formatCode="[$-F400]h:mm:ss\ AM/PM"/>
    <numFmt numFmtId="233" formatCode="[&lt;=9999999][$-D000000]###\-####;[$-D000000]\(0#\)\ ###\-####"/>
    <numFmt numFmtId="234" formatCode="[$-41E]d\ mmmm\ yyyy"/>
    <numFmt numFmtId="235" formatCode="0.000000"/>
    <numFmt numFmtId="236" formatCode="0.0000"/>
    <numFmt numFmtId="237" formatCode="#,##0.0;[Red]#,##0.0"/>
    <numFmt numFmtId="238" formatCode="0.00_ ;\-0.00\ "/>
    <numFmt numFmtId="239" formatCode="_-* #,##0.000_-;\-* #,##0.000_-;_-* &quot;-&quot;???_-;_-@_-"/>
    <numFmt numFmtId="240" formatCode="#,##0.000_);\(#,##0.000\)"/>
    <numFmt numFmtId="241" formatCode="_-* #,##0.00_-;\-* #,##0.00_-;_-* &quot;-&quot;???_-;_-@_-"/>
    <numFmt numFmtId="242" formatCode="0.0E+00"/>
    <numFmt numFmtId="243" formatCode="_-* #,##0.0000_-;\-* #,##0.0000_-;_-* &quot;-&quot;????_-;_-@_-"/>
  </numFmts>
  <fonts count="75">
    <font>
      <sz val="14"/>
      <name val="Cordia New"/>
      <family val="0"/>
    </font>
    <font>
      <sz val="16"/>
      <name val="DilleniaUPC"/>
      <family val="1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sz val="18"/>
      <name val="TH SarabunPSK"/>
      <family val="2"/>
    </font>
    <font>
      <b/>
      <sz val="13"/>
      <name val="TH SarabunPSK"/>
      <family val="2"/>
    </font>
    <font>
      <b/>
      <sz val="10"/>
      <name val="TH SarabunPSK"/>
      <family val="2"/>
    </font>
    <font>
      <b/>
      <sz val="14"/>
      <color indexed="9"/>
      <name val="TH SarabunPSK"/>
      <family val="2"/>
    </font>
    <font>
      <b/>
      <sz val="15"/>
      <name val="TH SarabunPSK"/>
      <family val="2"/>
    </font>
    <font>
      <sz val="12"/>
      <color indexed="8"/>
      <name val="TH SarabunPSK"/>
      <family val="2"/>
    </font>
    <font>
      <b/>
      <sz val="12"/>
      <color indexed="9"/>
      <name val="TH SarabunPSK"/>
      <family val="2"/>
    </font>
    <font>
      <sz val="14"/>
      <name val="CordiaUP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Tahoma"/>
      <family val="2"/>
    </font>
    <font>
      <sz val="8"/>
      <name val="Cordia New"/>
      <family val="2"/>
    </font>
    <font>
      <sz val="11.5"/>
      <name val="TH SarabunPSK"/>
      <family val="2"/>
    </font>
    <font>
      <b/>
      <sz val="11.5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b/>
      <sz val="14"/>
      <color indexed="8"/>
      <name val="Angsana New"/>
      <family val="0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</borders>
  <cellStyleXfs count="6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1" fillId="3" borderId="0" applyNumberFormat="0" applyBorder="0" applyAlignment="0" applyProtection="0"/>
    <xf numFmtId="0" fontId="5" fillId="2" borderId="0" applyNumberFormat="0" applyBorder="0" applyAlignment="0" applyProtection="0"/>
    <xf numFmtId="0" fontId="41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5" fillId="4" borderId="0" applyNumberFormat="0" applyBorder="0" applyAlignment="0" applyProtection="0"/>
    <xf numFmtId="0" fontId="41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7" borderId="0" applyNumberFormat="0" applyBorder="0" applyAlignment="0" applyProtection="0"/>
    <xf numFmtId="0" fontId="5" fillId="6" borderId="0" applyNumberFormat="0" applyBorder="0" applyAlignment="0" applyProtection="0"/>
    <xf numFmtId="0" fontId="41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5" fillId="8" borderId="0" applyNumberFormat="0" applyBorder="0" applyAlignment="0" applyProtection="0"/>
    <xf numFmtId="0" fontId="4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5" fillId="9" borderId="0" applyNumberFormat="0" applyBorder="0" applyAlignment="0" applyProtection="0"/>
    <xf numFmtId="0" fontId="41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5" fillId="3" borderId="0" applyNumberFormat="0" applyBorder="0" applyAlignment="0" applyProtection="0"/>
    <xf numFmtId="0" fontId="4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1" fillId="11" borderId="0" applyNumberFormat="0" applyBorder="0" applyAlignment="0" applyProtection="0"/>
    <xf numFmtId="0" fontId="5" fillId="10" borderId="0" applyNumberFormat="0" applyBorder="0" applyAlignment="0" applyProtection="0"/>
    <xf numFmtId="0" fontId="41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5" fillId="5" borderId="0" applyNumberFormat="0" applyBorder="0" applyAlignment="0" applyProtection="0"/>
    <xf numFmtId="0" fontId="4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13" borderId="0" applyNumberFormat="0" applyBorder="0" applyAlignment="0" applyProtection="0"/>
    <xf numFmtId="0" fontId="5" fillId="12" borderId="0" applyNumberFormat="0" applyBorder="0" applyAlignment="0" applyProtection="0"/>
    <xf numFmtId="0" fontId="4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1" borderId="0" applyNumberFormat="0" applyBorder="0" applyAlignment="0" applyProtection="0"/>
    <xf numFmtId="0" fontId="5" fillId="8" borderId="0" applyNumberFormat="0" applyBorder="0" applyAlignment="0" applyProtection="0"/>
    <xf numFmtId="0" fontId="4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5" fillId="10" borderId="0" applyNumberFormat="0" applyBorder="0" applyAlignment="0" applyProtection="0"/>
    <xf numFmtId="0" fontId="41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5" fillId="14" borderId="0" applyNumberFormat="0" applyBorder="0" applyAlignment="0" applyProtection="0"/>
    <xf numFmtId="0" fontId="41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2" fillId="16" borderId="0" applyNumberFormat="0" applyBorder="0" applyAlignment="0" applyProtection="0"/>
    <xf numFmtId="0" fontId="6" fillId="15" borderId="0" applyNumberFormat="0" applyBorder="0" applyAlignment="0" applyProtection="0"/>
    <xf numFmtId="0" fontId="42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5" borderId="0" applyNumberFormat="0" applyBorder="0" applyAlignment="0" applyProtection="0"/>
    <xf numFmtId="0" fontId="6" fillId="5" borderId="0" applyNumberFormat="0" applyBorder="0" applyAlignment="0" applyProtection="0"/>
    <xf numFmtId="0" fontId="4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13" borderId="0" applyNumberFormat="0" applyBorder="0" applyAlignment="0" applyProtection="0"/>
    <xf numFmtId="0" fontId="6" fillId="12" borderId="0" applyNumberFormat="0" applyBorder="0" applyAlignment="0" applyProtection="0"/>
    <xf numFmtId="0" fontId="4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6" fillId="17" borderId="0" applyNumberFormat="0" applyBorder="0" applyAlignment="0" applyProtection="0"/>
    <xf numFmtId="0" fontId="42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6" borderId="0" applyNumberFormat="0" applyBorder="0" applyAlignment="0" applyProtection="0"/>
    <xf numFmtId="0" fontId="6" fillId="16" borderId="0" applyNumberFormat="0" applyBorder="0" applyAlignment="0" applyProtection="0"/>
    <xf numFmtId="0" fontId="42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5" borderId="0" applyNumberFormat="0" applyBorder="0" applyAlignment="0" applyProtection="0"/>
    <xf numFmtId="0" fontId="6" fillId="18" borderId="0" applyNumberFormat="0" applyBorder="0" applyAlignment="0" applyProtection="0"/>
    <xf numFmtId="0" fontId="42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0" applyNumberFormat="0" applyBorder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8" fillId="24" borderId="1" applyNumberFormat="0" applyAlignment="0" applyProtection="0"/>
    <xf numFmtId="0" fontId="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13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6" fillId="0" borderId="8" applyNumberFormat="0" applyFill="0" applyAlignment="0" applyProtection="0"/>
    <xf numFmtId="0" fontId="17" fillId="1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8" fillId="11" borderId="10" applyNumberFormat="0" applyAlignment="0" applyProtection="0"/>
    <xf numFmtId="0" fontId="18" fillId="24" borderId="10" applyNumberFormat="0" applyAlignment="0" applyProtection="0"/>
    <xf numFmtId="0" fontId="18" fillId="24" borderId="10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43" fillId="24" borderId="1" applyNumberFormat="0" applyAlignment="0" applyProtection="0"/>
    <xf numFmtId="0" fontId="8" fillId="11" borderId="1" applyNumberFormat="0" applyAlignment="0" applyProtection="0"/>
    <xf numFmtId="0" fontId="43" fillId="11" borderId="1" applyNumberFormat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8" fillId="11" borderId="1" applyNumberFormat="0" applyAlignment="0" applyProtection="0"/>
    <xf numFmtId="0" fontId="43" fillId="11" borderId="1" applyNumberFormat="0" applyAlignment="0" applyProtection="0"/>
    <xf numFmtId="0" fontId="43" fillId="11" borderId="1" applyNumberFormat="0" applyAlignment="0" applyProtection="0"/>
    <xf numFmtId="0" fontId="43" fillId="11" borderId="1" applyNumberFormat="0" applyAlignment="0" applyProtection="0"/>
    <xf numFmtId="0" fontId="43" fillId="11" borderId="1" applyNumberFormat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5" borderId="2" applyNumberFormat="0" applyAlignment="0" applyProtection="0"/>
    <xf numFmtId="0" fontId="9" fillId="25" borderId="2" applyNumberFormat="0" applyAlignment="0" applyProtection="0"/>
    <xf numFmtId="0" fontId="46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46" fillId="25" borderId="2" applyNumberFormat="0" applyAlignment="0" applyProtection="0"/>
    <xf numFmtId="0" fontId="46" fillId="25" borderId="2" applyNumberFormat="0" applyAlignment="0" applyProtection="0"/>
    <xf numFmtId="0" fontId="46" fillId="25" borderId="2" applyNumberFormat="0" applyAlignment="0" applyProtection="0"/>
    <xf numFmtId="0" fontId="46" fillId="25" borderId="2" applyNumberFormat="0" applyAlignment="0" applyProtection="0"/>
    <xf numFmtId="0" fontId="47" fillId="0" borderId="8" applyNumberFormat="0" applyFill="0" applyAlignment="0" applyProtection="0"/>
    <xf numFmtId="0" fontId="16" fillId="0" borderId="8" applyNumberFormat="0" applyFill="0" applyAlignment="0" applyProtection="0"/>
    <xf numFmtId="0" fontId="47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11" fillId="6" borderId="0" applyNumberFormat="0" applyBorder="0" applyAlignment="0" applyProtection="0"/>
    <xf numFmtId="0" fontId="4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0">
      <alignment/>
      <protection/>
    </xf>
    <xf numFmtId="0" fontId="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58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13" borderId="1" applyNumberFormat="0" applyAlignment="0" applyProtection="0"/>
    <xf numFmtId="0" fontId="15" fillId="3" borderId="1" applyNumberFormat="0" applyAlignment="0" applyProtection="0"/>
    <xf numFmtId="0" fontId="49" fillId="3" borderId="1" applyNumberFormat="0" applyAlignment="0" applyProtection="0"/>
    <xf numFmtId="0" fontId="15" fillId="3" borderId="1" applyNumberFormat="0" applyAlignment="0" applyProtection="0"/>
    <xf numFmtId="0" fontId="15" fillId="13" borderId="1" applyNumberFormat="0" applyAlignment="0" applyProtection="0"/>
    <xf numFmtId="0" fontId="15" fillId="3" borderId="1" applyNumberFormat="0" applyAlignment="0" applyProtection="0"/>
    <xf numFmtId="0" fontId="49" fillId="3" borderId="1" applyNumberFormat="0" applyAlignment="0" applyProtection="0"/>
    <xf numFmtId="0" fontId="49" fillId="3" borderId="1" applyNumberFormat="0" applyAlignment="0" applyProtection="0"/>
    <xf numFmtId="0" fontId="49" fillId="3" borderId="1" applyNumberFormat="0" applyAlignment="0" applyProtection="0"/>
    <xf numFmtId="0" fontId="49" fillId="3" borderId="1" applyNumberFormat="0" applyAlignment="0" applyProtection="0"/>
    <xf numFmtId="0" fontId="50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20" fillId="0" borderId="11" applyNumberFormat="0" applyFill="0" applyAlignment="0" applyProtection="0"/>
    <xf numFmtId="0" fontId="51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2" fillId="4" borderId="0" applyNumberFormat="0" applyBorder="0" applyAlignment="0" applyProtection="0"/>
    <xf numFmtId="0" fontId="7" fillId="4" borderId="0" applyNumberFormat="0" applyBorder="0" applyAlignment="0" applyProtection="0"/>
    <xf numFmtId="0" fontId="52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42" fillId="16" borderId="0" applyNumberFormat="0" applyBorder="0" applyAlignment="0" applyProtection="0"/>
    <xf numFmtId="0" fontId="6" fillId="19" borderId="0" applyNumberFormat="0" applyBorder="0" applyAlignment="0" applyProtection="0"/>
    <xf numFmtId="0" fontId="42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6" fillId="20" borderId="0" applyNumberFormat="0" applyBorder="0" applyAlignment="0" applyProtection="0"/>
    <xf numFmtId="0" fontId="42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" fillId="21" borderId="0" applyNumberFormat="0" applyBorder="0" applyAlignment="0" applyProtection="0"/>
    <xf numFmtId="0" fontId="42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6" fillId="17" borderId="0" applyNumberFormat="0" applyBorder="0" applyAlignment="0" applyProtection="0"/>
    <xf numFmtId="0" fontId="42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6" borderId="0" applyNumberFormat="0" applyBorder="0" applyAlignment="0" applyProtection="0"/>
    <xf numFmtId="0" fontId="6" fillId="16" borderId="0" applyNumberFormat="0" applyBorder="0" applyAlignment="0" applyProtection="0"/>
    <xf numFmtId="0" fontId="42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23" borderId="0" applyNumberFormat="0" applyBorder="0" applyAlignment="0" applyProtection="0"/>
    <xf numFmtId="0" fontId="6" fillId="23" borderId="0" applyNumberFormat="0" applyBorder="0" applyAlignment="0" applyProtection="0"/>
    <xf numFmtId="0" fontId="42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53" fillId="24" borderId="10" applyNumberFormat="0" applyAlignment="0" applyProtection="0"/>
    <xf numFmtId="0" fontId="18" fillId="11" borderId="10" applyNumberFormat="0" applyAlignment="0" applyProtection="0"/>
    <xf numFmtId="0" fontId="53" fillId="11" borderId="10" applyNumberFormat="0" applyAlignment="0" applyProtection="0"/>
    <xf numFmtId="0" fontId="18" fillId="11" borderId="10" applyNumberFormat="0" applyAlignment="0" applyProtection="0"/>
    <xf numFmtId="0" fontId="18" fillId="24" borderId="10" applyNumberFormat="0" applyAlignment="0" applyProtection="0"/>
    <xf numFmtId="0" fontId="18" fillId="11" borderId="10" applyNumberFormat="0" applyAlignment="0" applyProtection="0"/>
    <xf numFmtId="0" fontId="53" fillId="11" borderId="10" applyNumberFormat="0" applyAlignment="0" applyProtection="0"/>
    <xf numFmtId="0" fontId="53" fillId="11" borderId="10" applyNumberFormat="0" applyAlignment="0" applyProtection="0"/>
    <xf numFmtId="0" fontId="53" fillId="11" borderId="10" applyNumberFormat="0" applyAlignment="0" applyProtection="0"/>
    <xf numFmtId="0" fontId="53" fillId="11" borderId="10" applyNumberFormat="0" applyAlignment="0" applyProtection="0"/>
    <xf numFmtId="0" fontId="0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0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62" fillId="0" borderId="4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7" fillId="0" borderId="4" applyNumberFormat="0" applyFill="0" applyAlignment="0" applyProtection="0"/>
    <xf numFmtId="0" fontId="12" fillId="0" borderId="3" applyNumberFormat="0" applyFill="0" applyAlignment="0" applyProtection="0"/>
    <xf numFmtId="0" fontId="56" fillId="0" borderId="3" applyNumberFormat="0" applyFill="0" applyAlignment="0" applyProtection="0"/>
    <xf numFmtId="0" fontId="63" fillId="0" borderId="5" applyNumberFormat="0" applyFill="0" applyAlignment="0" applyProtection="0"/>
    <xf numFmtId="0" fontId="13" fillId="0" borderId="5" applyNumberFormat="0" applyFill="0" applyAlignment="0" applyProtection="0"/>
    <xf numFmtId="0" fontId="54" fillId="0" borderId="5" applyNumberFormat="0" applyFill="0" applyAlignment="0" applyProtection="0"/>
    <xf numFmtId="0" fontId="13" fillId="0" borderId="5" applyNumberFormat="0" applyFill="0" applyAlignment="0" applyProtection="0"/>
    <xf numFmtId="0" fontId="38" fillId="0" borderId="5" applyNumberFormat="0" applyFill="0" applyAlignment="0" applyProtection="0"/>
    <xf numFmtId="0" fontId="13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64" fillId="0" borderId="7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9" fillId="0" borderId="7" applyNumberFormat="0" applyFill="0" applyAlignment="0" applyProtection="0"/>
    <xf numFmtId="0" fontId="14" fillId="0" borderId="6" applyNumberFormat="0" applyFill="0" applyAlignment="0" applyProtection="0"/>
    <xf numFmtId="0" fontId="57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24" borderId="13" xfId="0" applyFont="1" applyFill="1" applyBorder="1" applyAlignment="1">
      <alignment vertical="center"/>
    </xf>
    <xf numFmtId="0" fontId="25" fillId="24" borderId="0" xfId="0" applyFont="1" applyFill="1" applyAlignment="1">
      <alignment vertical="center"/>
    </xf>
    <xf numFmtId="0" fontId="25" fillId="24" borderId="0" xfId="0" applyFont="1" applyFill="1" applyBorder="1" applyAlignment="1">
      <alignment vertical="center"/>
    </xf>
    <xf numFmtId="0" fontId="25" fillId="24" borderId="14" xfId="0" applyFont="1" applyFill="1" applyBorder="1" applyAlignment="1">
      <alignment vertical="center"/>
    </xf>
    <xf numFmtId="0" fontId="24" fillId="0" borderId="0" xfId="0" applyFont="1" applyBorder="1" applyAlignment="1" applyProtection="1">
      <alignment horizontal="center" vertical="center"/>
      <protection/>
    </xf>
    <xf numFmtId="39" fontId="24" fillId="0" borderId="0" xfId="0" applyNumberFormat="1" applyFont="1" applyBorder="1" applyAlignment="1" applyProtection="1">
      <alignment horizontal="center" vertical="center"/>
      <protection/>
    </xf>
    <xf numFmtId="39" fontId="24" fillId="0" borderId="0" xfId="0" applyNumberFormat="1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24" borderId="15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5" fillId="24" borderId="15" xfId="0" applyFont="1" applyFill="1" applyBorder="1" applyAlignment="1" applyProtection="1">
      <alignment horizontal="left"/>
      <protection/>
    </xf>
    <xf numFmtId="37" fontId="25" fillId="0" borderId="15" xfId="0" applyNumberFormat="1" applyFont="1" applyBorder="1" applyAlignment="1" applyProtection="1">
      <alignment horizontal="right"/>
      <protection/>
    </xf>
    <xf numFmtId="39" fontId="25" fillId="0" borderId="15" xfId="0" applyNumberFormat="1" applyFont="1" applyBorder="1" applyAlignment="1" applyProtection="1">
      <alignment horizontal="right"/>
      <protection/>
    </xf>
    <xf numFmtId="0" fontId="25" fillId="24" borderId="0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517" applyFont="1" applyBorder="1" applyAlignment="1">
      <alignment vertical="center"/>
      <protection/>
    </xf>
    <xf numFmtId="3" fontId="22" fillId="0" borderId="0" xfId="517" applyNumberFormat="1" applyFont="1" applyBorder="1" applyAlignment="1">
      <alignment horizontal="center" vertical="center"/>
      <protection/>
    </xf>
    <xf numFmtId="3" fontId="22" fillId="0" borderId="0" xfId="392" applyNumberFormat="1" applyFont="1" applyBorder="1" applyAlignment="1">
      <alignment horizontal="center" vertical="center"/>
    </xf>
    <xf numFmtId="49" fontId="22" fillId="0" borderId="0" xfId="517" applyNumberFormat="1" applyFont="1" applyBorder="1" applyAlignment="1">
      <alignment horizontal="center" vertical="center"/>
      <protection/>
    </xf>
    <xf numFmtId="49" fontId="25" fillId="0" borderId="0" xfId="517" applyNumberFormat="1" applyFont="1" applyBorder="1" applyAlignment="1">
      <alignment horizontal="center" vertical="center"/>
      <protection/>
    </xf>
    <xf numFmtId="0" fontId="25" fillId="0" borderId="0" xfId="517" applyFont="1" applyBorder="1" applyAlignment="1">
      <alignment vertical="center"/>
      <protection/>
    </xf>
    <xf numFmtId="3" fontId="25" fillId="0" borderId="0" xfId="517" applyNumberFormat="1" applyFont="1" applyBorder="1" applyAlignment="1">
      <alignment horizontal="center" vertical="center"/>
      <protection/>
    </xf>
    <xf numFmtId="3" fontId="25" fillId="0" borderId="0" xfId="392" applyNumberFormat="1" applyFont="1" applyBorder="1" applyAlignment="1">
      <alignment horizontal="center" vertical="center"/>
    </xf>
    <xf numFmtId="0" fontId="26" fillId="0" borderId="0" xfId="485" applyFont="1" applyAlignment="1">
      <alignment vertical="center"/>
      <protection/>
    </xf>
    <xf numFmtId="217" fontId="26" fillId="0" borderId="0" xfId="517" applyNumberFormat="1" applyFont="1" applyFill="1" applyBorder="1" applyAlignment="1">
      <alignment vertical="center"/>
      <protection/>
    </xf>
    <xf numFmtId="0" fontId="24" fillId="0" borderId="0" xfId="517" applyFont="1" applyBorder="1" applyAlignment="1">
      <alignment vertical="center"/>
      <protection/>
    </xf>
    <xf numFmtId="0" fontId="30" fillId="0" borderId="0" xfId="517" applyFont="1" applyFill="1" applyBorder="1" applyAlignment="1">
      <alignment vertical="center"/>
      <protection/>
    </xf>
    <xf numFmtId="3" fontId="30" fillId="0" borderId="16" xfId="517" applyNumberFormat="1" applyFont="1" applyFill="1" applyBorder="1" applyAlignment="1">
      <alignment horizontal="center" vertical="center"/>
      <protection/>
    </xf>
    <xf numFmtId="3" fontId="30" fillId="0" borderId="16" xfId="392" applyNumberFormat="1" applyFont="1" applyFill="1" applyBorder="1" applyAlignment="1">
      <alignment horizontal="center" vertical="center"/>
    </xf>
    <xf numFmtId="49" fontId="30" fillId="0" borderId="16" xfId="517" applyNumberFormat="1" applyFont="1" applyFill="1" applyBorder="1" applyAlignment="1">
      <alignment horizontal="center" vertical="center"/>
      <protection/>
    </xf>
    <xf numFmtId="3" fontId="30" fillId="0" borderId="17" xfId="517" applyNumberFormat="1" applyFont="1" applyFill="1" applyBorder="1" applyAlignment="1">
      <alignment horizontal="center" vertical="center"/>
      <protection/>
    </xf>
    <xf numFmtId="3" fontId="30" fillId="0" borderId="17" xfId="392" applyNumberFormat="1" applyFont="1" applyFill="1" applyBorder="1" applyAlignment="1">
      <alignment horizontal="center" vertical="center"/>
    </xf>
    <xf numFmtId="3" fontId="30" fillId="0" borderId="18" xfId="517" applyNumberFormat="1" applyFont="1" applyFill="1" applyBorder="1" applyAlignment="1">
      <alignment horizontal="center" vertical="center"/>
      <protection/>
    </xf>
    <xf numFmtId="0" fontId="25" fillId="0" borderId="0" xfId="517" applyFont="1" applyFill="1" applyBorder="1" applyAlignment="1">
      <alignment vertical="center"/>
      <protection/>
    </xf>
    <xf numFmtId="0" fontId="25" fillId="0" borderId="17" xfId="517" applyFont="1" applyFill="1" applyBorder="1" applyAlignment="1">
      <alignment horizontal="center" vertical="center"/>
      <protection/>
    </xf>
    <xf numFmtId="0" fontId="22" fillId="0" borderId="0" xfId="516" applyFont="1" applyAlignment="1">
      <alignment vertical="center"/>
      <protection/>
    </xf>
    <xf numFmtId="0" fontId="24" fillId="0" borderId="19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33" fillId="0" borderId="20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0" xfId="510" applyFont="1" applyAlignment="1">
      <alignment vertical="center"/>
      <protection/>
    </xf>
    <xf numFmtId="0" fontId="25" fillId="0" borderId="17" xfId="510" applyFont="1" applyBorder="1" applyAlignment="1">
      <alignment horizontal="center" vertical="center"/>
      <protection/>
    </xf>
    <xf numFmtId="0" fontId="25" fillId="0" borderId="0" xfId="510" applyFont="1" applyAlignment="1">
      <alignment horizontal="center" vertical="center"/>
      <protection/>
    </xf>
    <xf numFmtId="0" fontId="22" fillId="0" borderId="17" xfId="510" applyFont="1" applyBorder="1" applyAlignment="1">
      <alignment horizontal="center" vertical="center"/>
      <protection/>
    </xf>
    <xf numFmtId="0" fontId="22" fillId="0" borderId="19" xfId="510" applyFont="1" applyBorder="1" applyAlignment="1">
      <alignment vertical="center"/>
      <protection/>
    </xf>
    <xf numFmtId="215" fontId="22" fillId="0" borderId="17" xfId="510" applyNumberFormat="1" applyFont="1" applyBorder="1" applyAlignment="1">
      <alignment horizontal="center" vertical="center"/>
      <protection/>
    </xf>
    <xf numFmtId="0" fontId="22" fillId="0" borderId="21" xfId="510" applyFont="1" applyBorder="1" applyAlignment="1">
      <alignment horizontal="center" vertical="center"/>
      <protection/>
    </xf>
    <xf numFmtId="0" fontId="22" fillId="0" borderId="20" xfId="510" applyFont="1" applyBorder="1" applyAlignment="1">
      <alignment vertical="center"/>
      <protection/>
    </xf>
    <xf numFmtId="215" fontId="22" fillId="0" borderId="21" xfId="510" applyNumberFormat="1" applyFont="1" applyBorder="1" applyAlignment="1">
      <alignment horizontal="center" vertical="center"/>
      <protection/>
    </xf>
    <xf numFmtId="0" fontId="22" fillId="0" borderId="23" xfId="510" applyFont="1" applyBorder="1" applyAlignment="1">
      <alignment vertical="center"/>
      <protection/>
    </xf>
    <xf numFmtId="215" fontId="22" fillId="0" borderId="16" xfId="510" applyNumberFormat="1" applyFont="1" applyBorder="1" applyAlignment="1">
      <alignment horizontal="center" vertical="center"/>
      <protection/>
    </xf>
    <xf numFmtId="0" fontId="32" fillId="0" borderId="0" xfId="514" applyFont="1" applyAlignment="1">
      <alignment vertical="center"/>
      <protection/>
    </xf>
    <xf numFmtId="0" fontId="22" fillId="0" borderId="0" xfId="514" applyFont="1" applyAlignment="1">
      <alignment/>
      <protection/>
    </xf>
    <xf numFmtId="0" fontId="29" fillId="0" borderId="0" xfId="514" applyFont="1" applyAlignment="1">
      <alignment horizontal="center" vertical="center"/>
      <protection/>
    </xf>
    <xf numFmtId="202" fontId="67" fillId="0" borderId="0" xfId="390" applyNumberFormat="1" applyFont="1" applyBorder="1" applyAlignment="1">
      <alignment vertical="center"/>
    </xf>
    <xf numFmtId="41" fontId="67" fillId="0" borderId="0" xfId="390" applyNumberFormat="1" applyFont="1" applyBorder="1" applyAlignment="1">
      <alignment vertical="center"/>
    </xf>
    <xf numFmtId="202" fontId="67" fillId="0" borderId="0" xfId="390" applyNumberFormat="1" applyFont="1" applyBorder="1" applyAlignment="1">
      <alignment horizontal="right" vertical="center"/>
    </xf>
    <xf numFmtId="0" fontId="67" fillId="0" borderId="0" xfId="514" applyFont="1" applyAlignment="1">
      <alignment vertical="center"/>
      <protection/>
    </xf>
    <xf numFmtId="3" fontId="67" fillId="0" borderId="0" xfId="390" applyNumberFormat="1" applyFont="1" applyBorder="1" applyAlignment="1">
      <alignment vertical="center"/>
    </xf>
    <xf numFmtId="202" fontId="67" fillId="0" borderId="0" xfId="390" applyNumberFormat="1" applyFont="1" applyFill="1" applyBorder="1" applyAlignment="1">
      <alignment vertical="center"/>
    </xf>
    <xf numFmtId="3" fontId="67" fillId="0" borderId="0" xfId="390" applyNumberFormat="1" applyFont="1" applyFill="1" applyBorder="1" applyAlignment="1">
      <alignment vertical="center"/>
    </xf>
    <xf numFmtId="202" fontId="67" fillId="0" borderId="0" xfId="390" applyNumberFormat="1" applyFont="1" applyFill="1" applyBorder="1" applyAlignment="1">
      <alignment horizontal="right" vertical="center"/>
    </xf>
    <xf numFmtId="0" fontId="67" fillId="0" borderId="0" xfId="514" applyFont="1" applyFill="1" applyAlignment="1">
      <alignment vertical="center"/>
      <protection/>
    </xf>
    <xf numFmtId="202" fontId="67" fillId="0" borderId="14" xfId="390" applyNumberFormat="1" applyFont="1" applyBorder="1" applyAlignment="1">
      <alignment vertical="center"/>
    </xf>
    <xf numFmtId="3" fontId="67" fillId="0" borderId="14" xfId="390" applyNumberFormat="1" applyFont="1" applyBorder="1" applyAlignment="1">
      <alignment vertical="center"/>
    </xf>
    <xf numFmtId="202" fontId="67" fillId="0" borderId="14" xfId="390" applyNumberFormat="1" applyFont="1" applyBorder="1" applyAlignment="1">
      <alignment horizontal="right" vertical="center"/>
    </xf>
    <xf numFmtId="202" fontId="68" fillId="0" borderId="15" xfId="514" applyNumberFormat="1" applyFont="1" applyBorder="1" applyAlignment="1">
      <alignment vertical="center"/>
      <protection/>
    </xf>
    <xf numFmtId="41" fontId="68" fillId="0" borderId="15" xfId="390" applyNumberFormat="1" applyFont="1" applyBorder="1" applyAlignment="1">
      <alignment vertical="center"/>
    </xf>
    <xf numFmtId="3" fontId="68" fillId="0" borderId="15" xfId="390" applyNumberFormat="1" applyFont="1" applyFill="1" applyBorder="1" applyAlignment="1">
      <alignment vertical="center"/>
    </xf>
    <xf numFmtId="202" fontId="68" fillId="0" borderId="15" xfId="390" applyNumberFormat="1" applyFont="1" applyBorder="1" applyAlignment="1">
      <alignment horizontal="right" vertical="center"/>
    </xf>
    <xf numFmtId="0" fontId="68" fillId="0" borderId="0" xfId="514" applyFont="1" applyAlignment="1">
      <alignment vertical="center"/>
      <protection/>
    </xf>
    <xf numFmtId="0" fontId="22" fillId="0" borderId="0" xfId="514" applyFont="1" applyBorder="1" applyAlignment="1">
      <alignment/>
      <protection/>
    </xf>
    <xf numFmtId="0" fontId="23" fillId="0" borderId="0" xfId="514" applyFont="1" applyAlignment="1">
      <alignment/>
      <protection/>
    </xf>
    <xf numFmtId="0" fontId="22" fillId="0" borderId="0" xfId="514" applyFont="1" applyAlignment="1">
      <alignment vertical="center"/>
      <protection/>
    </xf>
    <xf numFmtId="49" fontId="22" fillId="0" borderId="0" xfId="514" applyNumberFormat="1" applyFont="1" applyAlignment="1">
      <alignment horizontal="center" vertical="center"/>
      <protection/>
    </xf>
    <xf numFmtId="49" fontId="22" fillId="0" borderId="17" xfId="514" applyNumberFormat="1" applyFont="1" applyBorder="1" applyAlignment="1">
      <alignment horizontal="center" vertical="center"/>
      <protection/>
    </xf>
    <xf numFmtId="0" fontId="24" fillId="0" borderId="0" xfId="514" applyFont="1" applyAlignment="1">
      <alignment/>
      <protection/>
    </xf>
    <xf numFmtId="0" fontId="27" fillId="0" borderId="0" xfId="514" applyFont="1" applyAlignment="1">
      <alignment/>
      <protection/>
    </xf>
    <xf numFmtId="202" fontId="27" fillId="0" borderId="0" xfId="514" applyNumberFormat="1" applyFont="1" applyAlignment="1">
      <alignment/>
      <protection/>
    </xf>
    <xf numFmtId="202" fontId="24" fillId="0" borderId="0" xfId="390" applyNumberFormat="1" applyFont="1" applyBorder="1" applyAlignment="1">
      <alignment/>
    </xf>
    <xf numFmtId="0" fontId="22" fillId="0" borderId="0" xfId="519" applyFont="1" applyBorder="1">
      <alignment/>
      <protection/>
    </xf>
    <xf numFmtId="0" fontId="29" fillId="0" borderId="18" xfId="519" applyFont="1" applyBorder="1" applyAlignment="1">
      <alignment horizontal="center" vertical="center"/>
      <protection/>
    </xf>
    <xf numFmtId="0" fontId="24" fillId="0" borderId="0" xfId="519" applyFont="1">
      <alignment/>
      <protection/>
    </xf>
    <xf numFmtId="0" fontId="69" fillId="0" borderId="19" xfId="519" applyFont="1" applyBorder="1">
      <alignment/>
      <protection/>
    </xf>
    <xf numFmtId="0" fontId="69" fillId="0" borderId="24" xfId="519" applyFont="1" applyBorder="1" applyAlignment="1">
      <alignment horizontal="center"/>
      <protection/>
    </xf>
    <xf numFmtId="3" fontId="69" fillId="0" borderId="24" xfId="368" applyNumberFormat="1" applyFont="1" applyBorder="1" applyAlignment="1">
      <alignment horizontal="center"/>
    </xf>
    <xf numFmtId="3" fontId="24" fillId="0" borderId="18" xfId="519" applyNumberFormat="1" applyFont="1" applyBorder="1">
      <alignment/>
      <protection/>
    </xf>
    <xf numFmtId="3" fontId="69" fillId="0" borderId="19" xfId="368" applyNumberFormat="1" applyFont="1" applyBorder="1" applyAlignment="1">
      <alignment horizontal="center"/>
    </xf>
    <xf numFmtId="3" fontId="24" fillId="0" borderId="0" xfId="519" applyNumberFormat="1" applyFont="1">
      <alignment/>
      <protection/>
    </xf>
    <xf numFmtId="0" fontId="69" fillId="0" borderId="20" xfId="519" applyFont="1" applyBorder="1">
      <alignment/>
      <protection/>
    </xf>
    <xf numFmtId="3" fontId="24" fillId="0" borderId="24" xfId="519" applyNumberFormat="1" applyFont="1" applyBorder="1">
      <alignment/>
      <protection/>
    </xf>
    <xf numFmtId="3" fontId="69" fillId="0" borderId="20" xfId="368" applyNumberFormat="1" applyFont="1" applyBorder="1" applyAlignment="1">
      <alignment horizontal="center"/>
    </xf>
    <xf numFmtId="0" fontId="24" fillId="0" borderId="24" xfId="519" applyFont="1" applyBorder="1" applyAlignment="1">
      <alignment horizontal="center"/>
      <protection/>
    </xf>
    <xf numFmtId="0" fontId="69" fillId="0" borderId="0" xfId="519" applyFont="1" applyAlignment="1">
      <alignment horizontal="center"/>
      <protection/>
    </xf>
    <xf numFmtId="3" fontId="24" fillId="0" borderId="0" xfId="368" applyNumberFormat="1" applyFont="1" applyAlignment="1">
      <alignment horizontal="center"/>
    </xf>
    <xf numFmtId="3" fontId="70" fillId="0" borderId="15" xfId="368" applyNumberFormat="1" applyFont="1" applyBorder="1" applyAlignment="1">
      <alignment horizontal="center" vertical="center"/>
    </xf>
    <xf numFmtId="3" fontId="70" fillId="0" borderId="25" xfId="368" applyNumberFormat="1" applyFont="1" applyBorder="1" applyAlignment="1">
      <alignment horizontal="right" vertical="center"/>
    </xf>
    <xf numFmtId="3" fontId="70" fillId="0" borderId="26" xfId="368" applyNumberFormat="1" applyFont="1" applyBorder="1" applyAlignment="1">
      <alignment horizontal="right" vertical="center"/>
    </xf>
    <xf numFmtId="0" fontId="22" fillId="0" borderId="0" xfId="519" applyFont="1">
      <alignment/>
      <protection/>
    </xf>
    <xf numFmtId="0" fontId="22" fillId="0" borderId="0" xfId="519" applyFont="1" applyAlignment="1">
      <alignment horizontal="center"/>
      <protection/>
    </xf>
    <xf numFmtId="0" fontId="22" fillId="0" borderId="0" xfId="0" applyFont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>
      <alignment vertical="center"/>
    </xf>
    <xf numFmtId="0" fontId="25" fillId="0" borderId="0" xfId="0" applyFont="1" applyAlignment="1" applyProtection="1">
      <alignment horizontal="left" vertical="center"/>
      <protection/>
    </xf>
    <xf numFmtId="0" fontId="31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210" fontId="25" fillId="0" borderId="0" xfId="0" applyNumberFormat="1" applyFont="1" applyBorder="1" applyAlignment="1">
      <alignment vertical="center"/>
    </xf>
    <xf numFmtId="210" fontId="25" fillId="0" borderId="0" xfId="0" applyNumberFormat="1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horizontal="right" vertical="center"/>
      <protection/>
    </xf>
    <xf numFmtId="210" fontId="22" fillId="0" borderId="0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right" vertical="center"/>
    </xf>
    <xf numFmtId="49" fontId="22" fillId="0" borderId="0" xfId="0" applyNumberFormat="1" applyFont="1" applyBorder="1" applyAlignment="1" applyProtection="1">
      <alignment horizontal="left" vertical="center"/>
      <protection/>
    </xf>
    <xf numFmtId="210" fontId="22" fillId="0" borderId="0" xfId="367" applyNumberFormat="1" applyFont="1" applyBorder="1" applyAlignment="1" applyProtection="1">
      <alignment vertical="center"/>
      <protection/>
    </xf>
    <xf numFmtId="49" fontId="25" fillId="0" borderId="0" xfId="0" applyNumberFormat="1" applyFont="1" applyBorder="1" applyAlignment="1" applyProtection="1">
      <alignment horizontal="right" vertical="center"/>
      <protection/>
    </xf>
    <xf numFmtId="49" fontId="25" fillId="0" borderId="0" xfId="0" applyNumberFormat="1" applyFont="1" applyBorder="1" applyAlignment="1" applyProtection="1">
      <alignment horizontal="left" vertical="center"/>
      <protection/>
    </xf>
    <xf numFmtId="210" fontId="25" fillId="0" borderId="0" xfId="367" applyNumberFormat="1" applyFont="1" applyBorder="1" applyAlignment="1" applyProtection="1">
      <alignment vertical="center"/>
      <protection/>
    </xf>
    <xf numFmtId="210" fontId="22" fillId="0" borderId="0" xfId="367" applyNumberFormat="1" applyFont="1" applyBorder="1" applyAlignment="1">
      <alignment vertical="center"/>
    </xf>
    <xf numFmtId="210" fontId="22" fillId="0" borderId="0" xfId="367" applyNumberFormat="1" applyFont="1" applyBorder="1" applyAlignment="1" applyProtection="1" quotePrefix="1">
      <alignment vertical="center"/>
      <protection/>
    </xf>
    <xf numFmtId="210" fontId="22" fillId="0" borderId="14" xfId="367" applyNumberFormat="1" applyFont="1" applyBorder="1" applyAlignment="1">
      <alignment vertical="center"/>
    </xf>
    <xf numFmtId="0" fontId="25" fillId="0" borderId="15" xfId="0" applyFont="1" applyBorder="1" applyAlignment="1" applyProtection="1">
      <alignment horizontal="left" vertical="center"/>
      <protection/>
    </xf>
    <xf numFmtId="0" fontId="25" fillId="0" borderId="15" xfId="0" applyFont="1" applyBorder="1" applyAlignment="1" applyProtection="1">
      <alignment horizontal="right" vertical="center"/>
      <protection/>
    </xf>
    <xf numFmtId="210" fontId="25" fillId="0" borderId="15" xfId="367" applyNumberFormat="1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vertical="center"/>
      <protection/>
    </xf>
    <xf numFmtId="210" fontId="22" fillId="0" borderId="0" xfId="367" applyNumberFormat="1" applyFont="1" applyAlignment="1">
      <alignment vertical="center"/>
    </xf>
    <xf numFmtId="0" fontId="7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12" applyFont="1" applyBorder="1" applyAlignment="1">
      <alignment vertical="center"/>
      <protection/>
    </xf>
    <xf numFmtId="37" fontId="24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9" fillId="24" borderId="15" xfId="0" applyFont="1" applyFill="1" applyBorder="1" applyAlignment="1" applyProtection="1">
      <alignment horizontal="left" vertical="center"/>
      <protection/>
    </xf>
    <xf numFmtId="37" fontId="29" fillId="0" borderId="15" xfId="0" applyNumberFormat="1" applyFont="1" applyBorder="1" applyAlignment="1" applyProtection="1">
      <alignment horizontal="right" vertical="center"/>
      <protection/>
    </xf>
    <xf numFmtId="39" fontId="29" fillId="0" borderId="15" xfId="0" applyNumberFormat="1" applyFont="1" applyBorder="1" applyAlignment="1" applyProtection="1">
      <alignment horizontal="right" vertical="center"/>
      <protection/>
    </xf>
    <xf numFmtId="0" fontId="29" fillId="24" borderId="0" xfId="0" applyFont="1" applyFill="1" applyBorder="1" applyAlignment="1">
      <alignment horizontal="center" vertical="center"/>
    </xf>
    <xf numFmtId="0" fontId="29" fillId="24" borderId="15" xfId="0" applyFont="1" applyFill="1" applyBorder="1" applyAlignment="1" applyProtection="1">
      <alignment horizontal="left"/>
      <protection/>
    </xf>
    <xf numFmtId="37" fontId="29" fillId="0" borderId="15" xfId="0" applyNumberFormat="1" applyFont="1" applyBorder="1" applyAlignment="1" applyProtection="1">
      <alignment horizontal="right"/>
      <protection/>
    </xf>
    <xf numFmtId="39" fontId="29" fillId="0" borderId="15" xfId="0" applyNumberFormat="1" applyFont="1" applyBorder="1" applyAlignment="1" applyProtection="1">
      <alignment horizontal="right"/>
      <protection/>
    </xf>
    <xf numFmtId="0" fontId="29" fillId="24" borderId="0" xfId="0" applyFont="1" applyFill="1" applyBorder="1" applyAlignment="1">
      <alignment horizontal="center"/>
    </xf>
    <xf numFmtId="3" fontId="30" fillId="0" borderId="27" xfId="517" applyNumberFormat="1" applyFont="1" applyFill="1" applyBorder="1" applyAlignment="1">
      <alignment horizontal="center" vertical="center"/>
      <protection/>
    </xf>
    <xf numFmtId="0" fontId="24" fillId="0" borderId="28" xfId="518" applyFont="1" applyBorder="1" applyAlignment="1">
      <alignment horizontal="left" vertical="center"/>
      <protection/>
    </xf>
    <xf numFmtId="0" fontId="24" fillId="0" borderId="29" xfId="518" applyFont="1" applyBorder="1" applyAlignment="1">
      <alignment horizontal="left" vertical="center"/>
      <protection/>
    </xf>
    <xf numFmtId="0" fontId="24" fillId="0" borderId="29" xfId="518" applyFont="1" applyBorder="1" applyAlignment="1">
      <alignment vertical="center"/>
      <protection/>
    </xf>
    <xf numFmtId="0" fontId="24" fillId="0" borderId="30" xfId="518" applyFont="1" applyBorder="1" applyAlignment="1">
      <alignment vertical="center"/>
      <protection/>
    </xf>
    <xf numFmtId="3" fontId="26" fillId="0" borderId="0" xfId="485" applyNumberFormat="1" applyFont="1" applyAlignment="1">
      <alignment vertical="center"/>
      <protection/>
    </xf>
    <xf numFmtId="3" fontId="26" fillId="0" borderId="0" xfId="485" applyNumberFormat="1" applyFont="1" applyAlignment="1">
      <alignment horizontal="center" vertical="center"/>
      <protection/>
    </xf>
    <xf numFmtId="0" fontId="26" fillId="0" borderId="0" xfId="485" applyFont="1" applyBorder="1" applyAlignment="1">
      <alignment horizontal="center" vertical="center"/>
      <protection/>
    </xf>
    <xf numFmtId="0" fontId="26" fillId="0" borderId="0" xfId="485" applyFont="1" applyAlignment="1">
      <alignment horizontal="center" vertical="center"/>
      <protection/>
    </xf>
    <xf numFmtId="0" fontId="65" fillId="0" borderId="0" xfId="0" applyFont="1" applyAlignment="1">
      <alignment/>
    </xf>
    <xf numFmtId="0" fontId="22" fillId="0" borderId="0" xfId="510" applyFont="1" applyAlignment="1">
      <alignment vertical="center" wrapText="1"/>
      <protection/>
    </xf>
    <xf numFmtId="215" fontId="22" fillId="0" borderId="0" xfId="510" applyNumberFormat="1" applyFont="1" applyAlignment="1">
      <alignment vertical="center"/>
      <protection/>
    </xf>
    <xf numFmtId="0" fontId="24" fillId="0" borderId="0" xfId="514" applyFont="1" applyBorder="1" applyAlignment="1">
      <alignment vertical="center"/>
      <protection/>
    </xf>
    <xf numFmtId="0" fontId="68" fillId="0" borderId="15" xfId="514" applyFont="1" applyBorder="1" applyAlignment="1">
      <alignment horizontal="left" vertical="center"/>
      <protection/>
    </xf>
    <xf numFmtId="43" fontId="67" fillId="0" borderId="0" xfId="390" applyFont="1" applyAlignment="1">
      <alignment vertical="center"/>
    </xf>
    <xf numFmtId="3" fontId="67" fillId="0" borderId="0" xfId="390" applyNumberFormat="1" applyFont="1" applyAlignment="1">
      <alignment vertical="center"/>
    </xf>
    <xf numFmtId="0" fontId="26" fillId="0" borderId="0" xfId="514" applyFont="1" applyAlignment="1">
      <alignment/>
      <protection/>
    </xf>
    <xf numFmtId="49" fontId="24" fillId="0" borderId="0" xfId="514" applyNumberFormat="1" applyFont="1" applyAlignment="1">
      <alignment horizontal="center" vertical="center"/>
      <protection/>
    </xf>
    <xf numFmtId="0" fontId="34" fillId="0" borderId="0" xfId="514" applyFont="1" applyAlignment="1">
      <alignment/>
      <protection/>
    </xf>
    <xf numFmtId="0" fontId="70" fillId="0" borderId="0" xfId="519" applyFont="1" applyAlignment="1">
      <alignment vertical="center"/>
      <protection/>
    </xf>
    <xf numFmtId="0" fontId="24" fillId="0" borderId="0" xfId="515" applyFont="1">
      <alignment/>
      <protection/>
    </xf>
    <xf numFmtId="3" fontId="22" fillId="0" borderId="0" xfId="514" applyNumberFormat="1" applyFont="1" applyAlignment="1">
      <alignment vertical="center"/>
      <protection/>
    </xf>
    <xf numFmtId="0" fontId="22" fillId="0" borderId="0" xfId="514" applyFont="1" applyBorder="1" applyAlignment="1">
      <alignment vertical="center"/>
      <protection/>
    </xf>
    <xf numFmtId="49" fontId="22" fillId="0" borderId="21" xfId="514" applyNumberFormat="1" applyFont="1" applyBorder="1" applyAlignment="1">
      <alignment horizontal="center" vertical="center"/>
      <protection/>
    </xf>
    <xf numFmtId="49" fontId="22" fillId="0" borderId="16" xfId="514" applyNumberFormat="1" applyFont="1" applyBorder="1" applyAlignment="1">
      <alignment horizontal="center" vertical="center"/>
      <protection/>
    </xf>
    <xf numFmtId="49" fontId="25" fillId="0" borderId="17" xfId="514" applyNumberFormat="1" applyFont="1" applyBorder="1" applyAlignment="1">
      <alignment horizontal="center" vertical="center"/>
      <protection/>
    </xf>
    <xf numFmtId="49" fontId="25" fillId="0" borderId="16" xfId="514" applyNumberFormat="1" applyFont="1" applyBorder="1" applyAlignment="1">
      <alignment horizontal="center" vertical="center"/>
      <protection/>
    </xf>
    <xf numFmtId="0" fontId="25" fillId="0" borderId="0" xfId="514" applyFont="1" applyAlignment="1">
      <alignment vertical="center"/>
      <protection/>
    </xf>
    <xf numFmtId="0" fontId="22" fillId="0" borderId="17" xfId="514" applyFont="1" applyBorder="1" applyAlignment="1">
      <alignment vertical="center"/>
      <protection/>
    </xf>
    <xf numFmtId="0" fontId="25" fillId="0" borderId="17" xfId="514" applyFont="1" applyBorder="1" applyAlignment="1">
      <alignment vertical="center"/>
      <protection/>
    </xf>
    <xf numFmtId="0" fontId="22" fillId="0" borderId="24" xfId="514" applyFont="1" applyBorder="1" applyAlignment="1">
      <alignment vertical="center"/>
      <protection/>
    </xf>
    <xf numFmtId="41" fontId="22" fillId="0" borderId="21" xfId="390" applyNumberFormat="1" applyFont="1" applyBorder="1" applyAlignment="1">
      <alignment vertical="center"/>
    </xf>
    <xf numFmtId="41" fontId="25" fillId="0" borderId="21" xfId="390" applyNumberFormat="1" applyFont="1" applyBorder="1" applyAlignment="1">
      <alignment horizontal="right" vertical="center"/>
    </xf>
    <xf numFmtId="202" fontId="25" fillId="0" borderId="24" xfId="390" applyNumberFormat="1" applyFont="1" applyBorder="1" applyAlignment="1">
      <alignment vertical="center"/>
    </xf>
    <xf numFmtId="0" fontId="25" fillId="0" borderId="0" xfId="514" applyFont="1" applyBorder="1" applyAlignment="1">
      <alignment vertical="center"/>
      <protection/>
    </xf>
    <xf numFmtId="41" fontId="22" fillId="0" borderId="21" xfId="514" applyNumberFormat="1" applyFont="1" applyBorder="1" applyAlignment="1">
      <alignment vertical="center"/>
      <protection/>
    </xf>
    <xf numFmtId="0" fontId="22" fillId="0" borderId="27" xfId="514" applyFont="1" applyBorder="1" applyAlignment="1">
      <alignment vertical="center"/>
      <protection/>
    </xf>
    <xf numFmtId="41" fontId="22" fillId="0" borderId="16" xfId="390" applyNumberFormat="1" applyFont="1" applyBorder="1" applyAlignment="1">
      <alignment vertical="center"/>
    </xf>
    <xf numFmtId="41" fontId="25" fillId="0" borderId="16" xfId="390" applyNumberFormat="1" applyFont="1" applyBorder="1" applyAlignment="1">
      <alignment horizontal="right" vertical="center"/>
    </xf>
    <xf numFmtId="0" fontId="22" fillId="0" borderId="18" xfId="514" applyFont="1" applyBorder="1" applyAlignment="1">
      <alignment vertical="center"/>
      <protection/>
    </xf>
    <xf numFmtId="41" fontId="22" fillId="0" borderId="17" xfId="390" applyNumberFormat="1" applyFont="1" applyBorder="1" applyAlignment="1">
      <alignment vertical="center"/>
    </xf>
    <xf numFmtId="202" fontId="22" fillId="0" borderId="0" xfId="514" applyNumberFormat="1" applyFont="1" applyBorder="1" applyAlignment="1">
      <alignment vertical="center"/>
      <protection/>
    </xf>
    <xf numFmtId="202" fontId="22" fillId="0" borderId="0" xfId="514" applyNumberFormat="1" applyFont="1" applyAlignment="1">
      <alignment vertical="center"/>
      <protection/>
    </xf>
    <xf numFmtId="41" fontId="22" fillId="0" borderId="17" xfId="390" applyNumberFormat="1" applyFont="1" applyBorder="1" applyAlignment="1">
      <alignment horizontal="right" vertical="center"/>
    </xf>
    <xf numFmtId="41" fontId="22" fillId="0" borderId="21" xfId="390" applyNumberFormat="1" applyFont="1" applyBorder="1" applyAlignment="1">
      <alignment horizontal="right" vertical="center"/>
    </xf>
    <xf numFmtId="41" fontId="22" fillId="0" borderId="16" xfId="514" applyNumberFormat="1" applyFont="1" applyBorder="1" applyAlignment="1">
      <alignment vertical="center"/>
      <protection/>
    </xf>
    <xf numFmtId="41" fontId="25" fillId="0" borderId="17" xfId="390" applyNumberFormat="1" applyFont="1" applyBorder="1" applyAlignment="1">
      <alignment horizontal="right" vertical="center"/>
    </xf>
    <xf numFmtId="41" fontId="25" fillId="0" borderId="17" xfId="514" applyNumberFormat="1" applyFont="1" applyBorder="1" applyAlignment="1">
      <alignment vertical="center"/>
      <protection/>
    </xf>
    <xf numFmtId="202" fontId="25" fillId="0" borderId="0" xfId="514" applyNumberFormat="1" applyFont="1" applyAlignment="1">
      <alignment vertical="center"/>
      <protection/>
    </xf>
    <xf numFmtId="41" fontId="25" fillId="0" borderId="16" xfId="514" applyNumberFormat="1" applyFont="1" applyBorder="1" applyAlignment="1">
      <alignment vertical="center"/>
      <protection/>
    </xf>
    <xf numFmtId="41" fontId="24" fillId="0" borderId="31" xfId="517" applyNumberFormat="1" applyFont="1" applyBorder="1" applyAlignment="1">
      <alignment vertical="center"/>
      <protection/>
    </xf>
    <xf numFmtId="41" fontId="24" fillId="0" borderId="32" xfId="0" applyNumberFormat="1" applyFont="1" applyBorder="1" applyAlignment="1">
      <alignment vertical="center"/>
    </xf>
    <xf numFmtId="41" fontId="24" fillId="0" borderId="33" xfId="517" applyNumberFormat="1" applyFont="1" applyBorder="1" applyAlignment="1">
      <alignment vertical="center"/>
      <protection/>
    </xf>
    <xf numFmtId="41" fontId="26" fillId="0" borderId="28" xfId="392" applyNumberFormat="1" applyFont="1" applyFill="1" applyBorder="1" applyAlignment="1">
      <alignment vertical="center"/>
    </xf>
    <xf numFmtId="41" fontId="26" fillId="0" borderId="29" xfId="392" applyNumberFormat="1" applyFont="1" applyFill="1" applyBorder="1" applyAlignment="1">
      <alignment vertical="center"/>
    </xf>
    <xf numFmtId="41" fontId="26" fillId="0" borderId="30" xfId="392" applyNumberFormat="1" applyFont="1" applyFill="1" applyBorder="1" applyAlignment="1">
      <alignment vertical="center"/>
    </xf>
    <xf numFmtId="41" fontId="26" fillId="0" borderId="26" xfId="449" applyNumberFormat="1" applyFont="1" applyFill="1" applyBorder="1" applyAlignment="1">
      <alignment vertical="center"/>
      <protection/>
    </xf>
    <xf numFmtId="41" fontId="26" fillId="0" borderId="22" xfId="449" applyNumberFormat="1" applyFont="1" applyFill="1" applyBorder="1" applyAlignment="1">
      <alignment vertical="center"/>
      <protection/>
    </xf>
    <xf numFmtId="41" fontId="26" fillId="0" borderId="25" xfId="449" applyNumberFormat="1" applyFont="1" applyFill="1" applyBorder="1" applyAlignment="1">
      <alignment vertical="center"/>
      <protection/>
    </xf>
    <xf numFmtId="41" fontId="24" fillId="0" borderId="28" xfId="517" applyNumberFormat="1" applyFont="1" applyBorder="1" applyAlignment="1">
      <alignment vertical="center"/>
      <protection/>
    </xf>
    <xf numFmtId="41" fontId="24" fillId="0" borderId="34" xfId="0" applyNumberFormat="1" applyFont="1" applyBorder="1" applyAlignment="1">
      <alignment vertical="center"/>
    </xf>
    <xf numFmtId="41" fontId="24" fillId="0" borderId="35" xfId="517" applyNumberFormat="1" applyFont="1" applyBorder="1" applyAlignment="1">
      <alignment vertical="center"/>
      <protection/>
    </xf>
    <xf numFmtId="41" fontId="24" fillId="0" borderId="16" xfId="517" applyNumberFormat="1" applyFont="1" applyBorder="1" applyAlignment="1">
      <alignment vertical="center"/>
      <protection/>
    </xf>
    <xf numFmtId="41" fontId="24" fillId="0" borderId="14" xfId="0" applyNumberFormat="1" applyFont="1" applyBorder="1" applyAlignment="1">
      <alignment vertical="center"/>
    </xf>
    <xf numFmtId="41" fontId="24" fillId="0" borderId="27" xfId="517" applyNumberFormat="1" applyFont="1" applyBorder="1" applyAlignment="1">
      <alignment vertical="center"/>
      <protection/>
    </xf>
    <xf numFmtId="43" fontId="25" fillId="6" borderId="13" xfId="0" applyNumberFormat="1" applyFont="1" applyFill="1" applyBorder="1" applyAlignment="1" applyProtection="1">
      <alignment horizontal="center" vertical="center"/>
      <protection/>
    </xf>
    <xf numFmtId="43" fontId="25" fillId="6" borderId="14" xfId="0" applyNumberFormat="1" applyFont="1" applyFill="1" applyBorder="1" applyAlignment="1" applyProtection="1">
      <alignment horizontal="center" vertical="center"/>
      <protection/>
    </xf>
    <xf numFmtId="41" fontId="24" fillId="0" borderId="36" xfId="0" applyNumberFormat="1" applyFont="1" applyBorder="1" applyAlignment="1">
      <alignment vertical="center"/>
    </xf>
    <xf numFmtId="41" fontId="24" fillId="0" borderId="29" xfId="517" applyNumberFormat="1" applyFont="1" applyBorder="1" applyAlignment="1">
      <alignment vertical="center"/>
      <protection/>
    </xf>
    <xf numFmtId="41" fontId="24" fillId="0" borderId="37" xfId="517" applyNumberFormat="1" applyFont="1" applyBorder="1" applyAlignment="1">
      <alignment vertical="center"/>
      <protection/>
    </xf>
    <xf numFmtId="41" fontId="24" fillId="0" borderId="38" xfId="0" applyNumberFormat="1" applyFont="1" applyBorder="1" applyAlignment="1">
      <alignment vertical="center"/>
    </xf>
    <xf numFmtId="41" fontId="24" fillId="0" borderId="30" xfId="517" applyNumberFormat="1" applyFont="1" applyBorder="1" applyAlignment="1">
      <alignment vertical="center"/>
      <protection/>
    </xf>
    <xf numFmtId="41" fontId="24" fillId="0" borderId="39" xfId="517" applyNumberFormat="1" applyFont="1" applyBorder="1" applyAlignment="1">
      <alignment vertical="center"/>
      <protection/>
    </xf>
    <xf numFmtId="2" fontId="24" fillId="0" borderId="18" xfId="0" applyNumberFormat="1" applyFont="1" applyBorder="1" applyAlignment="1">
      <alignment vertical="center" wrapText="1"/>
    </xf>
    <xf numFmtId="2" fontId="24" fillId="0" borderId="24" xfId="0" applyNumberFormat="1" applyFont="1" applyBorder="1" applyAlignment="1">
      <alignment vertical="center" wrapText="1"/>
    </xf>
    <xf numFmtId="2" fontId="24" fillId="0" borderId="27" xfId="0" applyNumberFormat="1" applyFont="1" applyBorder="1" applyAlignment="1">
      <alignment vertical="center" wrapText="1"/>
    </xf>
    <xf numFmtId="2" fontId="26" fillId="0" borderId="25" xfId="0" applyNumberFormat="1" applyFont="1" applyBorder="1" applyAlignment="1">
      <alignment vertical="center" wrapText="1"/>
    </xf>
    <xf numFmtId="0" fontId="22" fillId="0" borderId="21" xfId="510" applyFont="1" applyFill="1" applyBorder="1" applyAlignment="1">
      <alignment horizontal="center" vertical="center"/>
      <protection/>
    </xf>
    <xf numFmtId="0" fontId="22" fillId="0" borderId="20" xfId="510" applyFont="1" applyFill="1" applyBorder="1" applyAlignment="1">
      <alignment vertical="center"/>
      <protection/>
    </xf>
    <xf numFmtId="215" fontId="22" fillId="0" borderId="21" xfId="510" applyNumberFormat="1" applyFont="1" applyFill="1" applyBorder="1" applyAlignment="1">
      <alignment horizontal="center" vertical="center"/>
      <protection/>
    </xf>
    <xf numFmtId="0" fontId="22" fillId="0" borderId="0" xfId="510" applyFont="1" applyFill="1" applyAlignment="1">
      <alignment vertical="center"/>
      <protection/>
    </xf>
    <xf numFmtId="0" fontId="22" fillId="0" borderId="16" xfId="514" applyFont="1" applyBorder="1" applyAlignment="1">
      <alignment vertical="center"/>
      <protection/>
    </xf>
    <xf numFmtId="41" fontId="22" fillId="0" borderId="16" xfId="390" applyNumberFormat="1" applyFont="1" applyBorder="1" applyAlignment="1">
      <alignment horizontal="right" vertical="center"/>
    </xf>
    <xf numFmtId="0" fontId="22" fillId="0" borderId="21" xfId="514" applyFont="1" applyBorder="1" applyAlignment="1">
      <alignment vertical="center"/>
      <protection/>
    </xf>
    <xf numFmtId="0" fontId="22" fillId="0" borderId="21" xfId="510" applyNumberFormat="1" applyFont="1" applyBorder="1" applyAlignment="1" quotePrefix="1">
      <alignment horizontal="center" vertical="center"/>
      <protection/>
    </xf>
    <xf numFmtId="15" fontId="22" fillId="0" borderId="21" xfId="510" applyNumberFormat="1" applyFont="1" applyBorder="1" applyAlignment="1">
      <alignment horizontal="center" vertical="center"/>
      <protection/>
    </xf>
    <xf numFmtId="15" fontId="22" fillId="0" borderId="16" xfId="510" applyNumberFormat="1" applyFont="1" applyBorder="1" applyAlignment="1">
      <alignment horizontal="center"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horizontal="center" vertical="center"/>
      <protection/>
    </xf>
    <xf numFmtId="0" fontId="25" fillId="0" borderId="0" xfId="510" applyFont="1" applyBorder="1" applyAlignment="1">
      <alignment vertical="center" wrapText="1"/>
      <protection/>
    </xf>
    <xf numFmtId="0" fontId="22" fillId="0" borderId="0" xfId="511" applyFont="1" applyAlignment="1">
      <alignment vertical="center"/>
      <protection/>
    </xf>
    <xf numFmtId="0" fontId="26" fillId="0" borderId="17" xfId="511" applyFont="1" applyBorder="1" applyAlignment="1">
      <alignment horizontal="center" vertical="center"/>
      <protection/>
    </xf>
    <xf numFmtId="0" fontId="26" fillId="0" borderId="0" xfId="511" applyFont="1" applyAlignment="1">
      <alignment horizontal="center" vertical="center"/>
      <protection/>
    </xf>
    <xf numFmtId="0" fontId="24" fillId="0" borderId="17" xfId="511" applyFont="1" applyBorder="1" applyAlignment="1">
      <alignment horizontal="center" vertical="center"/>
      <protection/>
    </xf>
    <xf numFmtId="0" fontId="24" fillId="0" borderId="19" xfId="511" applyFont="1" applyBorder="1" applyAlignment="1">
      <alignment vertical="center"/>
      <protection/>
    </xf>
    <xf numFmtId="0" fontId="24" fillId="0" borderId="0" xfId="511" applyFont="1" applyAlignment="1">
      <alignment horizontal="center" vertical="center"/>
      <protection/>
    </xf>
    <xf numFmtId="0" fontId="24" fillId="0" borderId="0" xfId="511" applyFont="1" applyAlignment="1">
      <alignment vertical="center"/>
      <protection/>
    </xf>
    <xf numFmtId="0" fontId="24" fillId="0" borderId="21" xfId="511" applyFont="1" applyBorder="1" applyAlignment="1">
      <alignment horizontal="center" vertical="center"/>
      <protection/>
    </xf>
    <xf numFmtId="0" fontId="24" fillId="0" borderId="0" xfId="511" applyFont="1" applyBorder="1" applyAlignment="1">
      <alignment vertical="center"/>
      <protection/>
    </xf>
    <xf numFmtId="0" fontId="24" fillId="0" borderId="20" xfId="511" applyFont="1" applyBorder="1" applyAlignment="1">
      <alignment vertical="center"/>
      <protection/>
    </xf>
    <xf numFmtId="3" fontId="24" fillId="0" borderId="0" xfId="511" applyNumberFormat="1" applyFont="1" applyAlignment="1">
      <alignment horizontal="center" vertical="center"/>
      <protection/>
    </xf>
    <xf numFmtId="3" fontId="24" fillId="0" borderId="21" xfId="511" applyNumberFormat="1" applyFont="1" applyBorder="1" applyAlignment="1">
      <alignment horizontal="center" vertical="center"/>
      <protection/>
    </xf>
    <xf numFmtId="0" fontId="24" fillId="0" borderId="16" xfId="511" applyFont="1" applyBorder="1" applyAlignment="1">
      <alignment horizontal="center" vertical="center"/>
      <protection/>
    </xf>
    <xf numFmtId="0" fontId="24" fillId="0" borderId="23" xfId="511" applyFont="1" applyBorder="1" applyAlignment="1">
      <alignment vertical="center"/>
      <protection/>
    </xf>
    <xf numFmtId="0" fontId="26" fillId="0" borderId="0" xfId="511" applyFont="1" applyBorder="1" applyAlignment="1">
      <alignment horizontal="left" vertical="center"/>
      <protection/>
    </xf>
    <xf numFmtId="0" fontId="24" fillId="0" borderId="0" xfId="511" applyFont="1" applyAlignment="1">
      <alignment horizontal="right" vertical="center"/>
      <protection/>
    </xf>
    <xf numFmtId="0" fontId="24" fillId="0" borderId="0" xfId="511" applyFont="1" applyAlignment="1">
      <alignment horizontal="left" vertical="center"/>
      <protection/>
    </xf>
    <xf numFmtId="0" fontId="34" fillId="0" borderId="0" xfId="511" applyFont="1" applyBorder="1" applyAlignment="1">
      <alignment horizontal="left" vertical="center"/>
      <protection/>
    </xf>
    <xf numFmtId="0" fontId="24" fillId="0" borderId="0" xfId="511" applyFont="1" applyBorder="1" applyAlignment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4" fillId="6" borderId="14" xfId="0" applyFont="1" applyFill="1" applyBorder="1" applyAlignment="1" applyProtection="1">
      <alignment horizontal="center" vertical="center"/>
      <protection/>
    </xf>
    <xf numFmtId="39" fontId="24" fillId="0" borderId="14" xfId="0" applyNumberFormat="1" applyFont="1" applyBorder="1" applyAlignment="1" applyProtection="1">
      <alignment vertical="center"/>
      <protection/>
    </xf>
    <xf numFmtId="43" fontId="25" fillId="24" borderId="13" xfId="0" applyNumberFormat="1" applyFont="1" applyFill="1" applyBorder="1" applyAlignment="1" applyProtection="1">
      <alignment vertical="center"/>
      <protection/>
    </xf>
    <xf numFmtId="43" fontId="25" fillId="24" borderId="14" xfId="0" applyNumberFormat="1" applyFont="1" applyFill="1" applyBorder="1" applyAlignment="1" applyProtection="1">
      <alignment vertical="center"/>
      <protection/>
    </xf>
    <xf numFmtId="0" fontId="25" fillId="0" borderId="13" xfId="0" applyFont="1" applyBorder="1" applyAlignment="1" applyProtection="1">
      <alignment vertical="center"/>
      <protection/>
    </xf>
    <xf numFmtId="0" fontId="25" fillId="0" borderId="13" xfId="0" applyFont="1" applyBorder="1" applyAlignment="1">
      <alignment vertical="center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511" applyFont="1" applyBorder="1" applyAlignment="1">
      <alignment vertical="center"/>
      <protection/>
    </xf>
    <xf numFmtId="0" fontId="26" fillId="0" borderId="18" xfId="511" applyFont="1" applyBorder="1" applyAlignment="1">
      <alignment vertical="center"/>
      <protection/>
    </xf>
    <xf numFmtId="0" fontId="26" fillId="0" borderId="19" xfId="511" applyFont="1" applyBorder="1" applyAlignment="1">
      <alignment vertical="center"/>
      <protection/>
    </xf>
    <xf numFmtId="0" fontId="26" fillId="0" borderId="22" xfId="511" applyFont="1" applyBorder="1" applyAlignment="1">
      <alignment horizontal="center" vertical="center"/>
      <protection/>
    </xf>
    <xf numFmtId="0" fontId="24" fillId="0" borderId="14" xfId="511" applyFont="1" applyBorder="1" applyAlignment="1">
      <alignment horizontal="center" vertical="center"/>
      <protection/>
    </xf>
    <xf numFmtId="0" fontId="24" fillId="0" borderId="17" xfId="511" applyFont="1" applyBorder="1" applyAlignment="1">
      <alignment horizontal="right" vertical="center"/>
      <protection/>
    </xf>
    <xf numFmtId="49" fontId="24" fillId="0" borderId="21" xfId="511" applyNumberFormat="1" applyFont="1" applyBorder="1" applyAlignment="1">
      <alignment horizontal="right" vertical="center"/>
      <protection/>
    </xf>
    <xf numFmtId="49" fontId="24" fillId="0" borderId="16" xfId="511" applyNumberFormat="1" applyFont="1" applyBorder="1" applyAlignment="1">
      <alignment horizontal="right" vertical="center"/>
      <protection/>
    </xf>
    <xf numFmtId="217" fontId="26" fillId="0" borderId="25" xfId="517" applyNumberFormat="1" applyFont="1" applyFill="1" applyBorder="1" applyAlignment="1">
      <alignment vertical="center"/>
      <protection/>
    </xf>
    <xf numFmtId="0" fontId="23" fillId="0" borderId="0" xfId="449" applyFont="1" applyAlignment="1">
      <alignment vertical="center"/>
      <protection/>
    </xf>
    <xf numFmtId="0" fontId="23" fillId="0" borderId="0" xfId="516" applyFont="1" applyAlignment="1">
      <alignment/>
      <protection/>
    </xf>
    <xf numFmtId="0" fontId="25" fillId="0" borderId="17" xfId="516" applyFont="1" applyBorder="1" applyAlignment="1">
      <alignment vertical="center"/>
      <protection/>
    </xf>
    <xf numFmtId="0" fontId="25" fillId="0" borderId="18" xfId="516" applyFont="1" applyBorder="1" applyAlignment="1">
      <alignment vertical="center"/>
      <protection/>
    </xf>
    <xf numFmtId="0" fontId="24" fillId="0" borderId="24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23" fillId="0" borderId="0" xfId="510" applyFont="1" applyAlignment="1">
      <alignment vertical="center"/>
      <protection/>
    </xf>
    <xf numFmtId="0" fontId="25" fillId="0" borderId="17" xfId="510" applyFont="1" applyBorder="1" applyAlignment="1">
      <alignment vertical="center"/>
      <protection/>
    </xf>
    <xf numFmtId="0" fontId="25" fillId="0" borderId="18" xfId="510" applyFont="1" applyBorder="1" applyAlignment="1">
      <alignment vertical="center"/>
      <protection/>
    </xf>
    <xf numFmtId="0" fontId="25" fillId="0" borderId="0" xfId="510" applyFont="1" applyBorder="1" applyAlignment="1">
      <alignment horizontal="left" vertical="center" wrapText="1"/>
      <protection/>
    </xf>
    <xf numFmtId="0" fontId="23" fillId="0" borderId="0" xfId="513" applyFont="1" applyAlignment="1">
      <alignment vertical="center"/>
      <protection/>
    </xf>
    <xf numFmtId="0" fontId="29" fillId="0" borderId="15" xfId="514" applyFont="1" applyBorder="1" applyAlignment="1">
      <alignment vertical="center"/>
      <protection/>
    </xf>
    <xf numFmtId="0" fontId="25" fillId="0" borderId="18" xfId="514" applyFont="1" applyBorder="1" applyAlignment="1">
      <alignment vertical="center"/>
      <protection/>
    </xf>
    <xf numFmtId="0" fontId="25" fillId="0" borderId="19" xfId="514" applyFont="1" applyBorder="1" applyAlignment="1">
      <alignment vertical="center"/>
      <protection/>
    </xf>
    <xf numFmtId="0" fontId="25" fillId="0" borderId="27" xfId="514" applyFont="1" applyBorder="1" applyAlignment="1">
      <alignment vertical="center"/>
      <protection/>
    </xf>
    <xf numFmtId="0" fontId="25" fillId="0" borderId="23" xfId="514" applyFont="1" applyBorder="1" applyAlignment="1">
      <alignment vertical="center"/>
      <protection/>
    </xf>
    <xf numFmtId="0" fontId="25" fillId="0" borderId="16" xfId="514" applyFont="1" applyBorder="1" applyAlignment="1">
      <alignment vertical="center"/>
      <protection/>
    </xf>
    <xf numFmtId="0" fontId="23" fillId="0" borderId="0" xfId="519" applyFont="1" applyBorder="1" applyAlignment="1">
      <alignment vertical="center"/>
      <protection/>
    </xf>
    <xf numFmtId="0" fontId="29" fillId="0" borderId="18" xfId="519" applyFont="1" applyBorder="1" applyAlignment="1">
      <alignment vertical="center"/>
      <protection/>
    </xf>
    <xf numFmtId="0" fontId="29" fillId="0" borderId="19" xfId="519" applyFont="1" applyBorder="1" applyAlignment="1">
      <alignment vertical="center"/>
      <protection/>
    </xf>
    <xf numFmtId="0" fontId="70" fillId="0" borderId="15" xfId="519" applyFont="1" applyBorder="1" applyAlignment="1">
      <alignment vertical="center"/>
      <protection/>
    </xf>
    <xf numFmtId="0" fontId="70" fillId="0" borderId="26" xfId="519" applyFont="1" applyBorder="1" applyAlignment="1">
      <alignment vertical="center"/>
      <protection/>
    </xf>
    <xf numFmtId="0" fontId="29" fillId="0" borderId="22" xfId="519" applyFont="1" applyBorder="1" applyAlignment="1">
      <alignment vertical="center"/>
      <protection/>
    </xf>
    <xf numFmtId="3" fontId="25" fillId="0" borderId="25" xfId="517" applyNumberFormat="1" applyFont="1" applyFill="1" applyBorder="1" applyAlignment="1">
      <alignment horizontal="center" vertical="center"/>
      <protection/>
    </xf>
    <xf numFmtId="3" fontId="25" fillId="0" borderId="15" xfId="517" applyNumberFormat="1" applyFont="1" applyFill="1" applyBorder="1" applyAlignment="1">
      <alignment horizontal="center" vertical="center"/>
      <protection/>
    </xf>
    <xf numFmtId="3" fontId="25" fillId="0" borderId="26" xfId="517" applyNumberFormat="1" applyFont="1" applyFill="1" applyBorder="1" applyAlignment="1">
      <alignment horizontal="center" vertical="center"/>
      <protection/>
    </xf>
    <xf numFmtId="3" fontId="25" fillId="0" borderId="18" xfId="517" applyNumberFormat="1" applyFont="1" applyFill="1" applyBorder="1" applyAlignment="1">
      <alignment horizontal="center" vertical="center"/>
      <protection/>
    </xf>
    <xf numFmtId="3" fontId="25" fillId="0" borderId="19" xfId="517" applyNumberFormat="1" applyFont="1" applyFill="1" applyBorder="1" applyAlignment="1">
      <alignment horizontal="center" vertical="center"/>
      <protection/>
    </xf>
    <xf numFmtId="3" fontId="25" fillId="0" borderId="27" xfId="517" applyNumberFormat="1" applyFont="1" applyFill="1" applyBorder="1" applyAlignment="1">
      <alignment horizontal="center" vertical="center"/>
      <protection/>
    </xf>
    <xf numFmtId="3" fontId="25" fillId="0" borderId="23" xfId="517" applyNumberFormat="1" applyFont="1" applyFill="1" applyBorder="1" applyAlignment="1">
      <alignment horizontal="center" vertical="center"/>
      <protection/>
    </xf>
    <xf numFmtId="49" fontId="25" fillId="0" borderId="21" xfId="517" applyNumberFormat="1" applyFont="1" applyFill="1" applyBorder="1" applyAlignment="1">
      <alignment horizontal="center" vertical="center"/>
      <protection/>
    </xf>
    <xf numFmtId="3" fontId="25" fillId="0" borderId="17" xfId="517" applyNumberFormat="1" applyFont="1" applyFill="1" applyBorder="1" applyAlignment="1">
      <alignment horizontal="center" vertical="center"/>
      <protection/>
    </xf>
    <xf numFmtId="39" fontId="24" fillId="0" borderId="14" xfId="0" applyNumberFormat="1" applyFont="1" applyBorder="1" applyAlignment="1" applyProtection="1">
      <alignment horizontal="center" vertical="center"/>
      <protection/>
    </xf>
  </cellXfs>
  <cellStyles count="659">
    <cellStyle name="Normal" xfId="0"/>
    <cellStyle name="20% - Accent1" xfId="15"/>
    <cellStyle name="20% - Accent1 2" xfId="16"/>
    <cellStyle name="20% - Accent1_07_Economic 54 (6 Months)" xfId="17"/>
    <cellStyle name="20% - Accent2" xfId="18"/>
    <cellStyle name="20% - Accent2 2" xfId="19"/>
    <cellStyle name="20% - Accent2_07_Economic 54 (6 Months)" xfId="20"/>
    <cellStyle name="20% - Accent3" xfId="21"/>
    <cellStyle name="20% - Accent3 2" xfId="22"/>
    <cellStyle name="20% - Accent3_07_Economic 54 (6 Months)" xfId="23"/>
    <cellStyle name="20% - Accent4" xfId="24"/>
    <cellStyle name="20% - Accent4 2" xfId="25"/>
    <cellStyle name="20% - Accent4_07_Economic 54 (6 Months)" xfId="26"/>
    <cellStyle name="20% - Accent5" xfId="27"/>
    <cellStyle name="20% - Accent6" xfId="28"/>
    <cellStyle name="20% - Accent6 2" xfId="29"/>
    <cellStyle name="20% - Accent6_07_Economic 54 (6 Months)" xfId="30"/>
    <cellStyle name="20% - ส่วนที่ถูกเน้น1" xfId="31"/>
    <cellStyle name="20% - ส่วนที่ถูกเน้น1 2" xfId="32"/>
    <cellStyle name="20% - ส่วนที่ถูกเน้น1 2 2" xfId="33"/>
    <cellStyle name="20% - ส่วนที่ถูกเน้น1 2 3" xfId="34"/>
    <cellStyle name="20% - ส่วนที่ถูกเน้น1 2 4" xfId="35"/>
    <cellStyle name="20% - ส่วนที่ถูกเน้น1 2_01_ด้านสังคม p(116-182)" xfId="36"/>
    <cellStyle name="20% - ส่วนที่ถูกเน้น1 3" xfId="37"/>
    <cellStyle name="20% - ส่วนที่ถูกเน้น1 3 2" xfId="38"/>
    <cellStyle name="20% - ส่วนที่ถูกเน้น1 4" xfId="39"/>
    <cellStyle name="20% - ส่วนที่ถูกเน้น1 4 2" xfId="40"/>
    <cellStyle name="20% - ส่วนที่ถูกเน้น2" xfId="41"/>
    <cellStyle name="20% - ส่วนที่ถูกเน้น2 2" xfId="42"/>
    <cellStyle name="20% - ส่วนที่ถูกเน้น2 2 2" xfId="43"/>
    <cellStyle name="20% - ส่วนที่ถูกเน้น2 2 3" xfId="44"/>
    <cellStyle name="20% - ส่วนที่ถูกเน้น2 2 4" xfId="45"/>
    <cellStyle name="20% - ส่วนที่ถูกเน้น2 2_01_ด้านสังคม p(116-182)" xfId="46"/>
    <cellStyle name="20% - ส่วนที่ถูกเน้น2 3" xfId="47"/>
    <cellStyle name="20% - ส่วนที่ถูกเน้น2 3 2" xfId="48"/>
    <cellStyle name="20% - ส่วนที่ถูกเน้น2 4" xfId="49"/>
    <cellStyle name="20% - ส่วนที่ถูกเน้น2 4 2" xfId="50"/>
    <cellStyle name="20% - ส่วนที่ถูกเน้น3" xfId="51"/>
    <cellStyle name="20% - ส่วนที่ถูกเน้น3 2" xfId="52"/>
    <cellStyle name="20% - ส่วนที่ถูกเน้น3 2 2" xfId="53"/>
    <cellStyle name="20% - ส่วนที่ถูกเน้น3 2 3" xfId="54"/>
    <cellStyle name="20% - ส่วนที่ถูกเน้น3 2 4" xfId="55"/>
    <cellStyle name="20% - ส่วนที่ถูกเน้น3 2_01_ด้านสังคม p(116-182)" xfId="56"/>
    <cellStyle name="20% - ส่วนที่ถูกเน้น3 3" xfId="57"/>
    <cellStyle name="20% - ส่วนที่ถูกเน้น3 3 2" xfId="58"/>
    <cellStyle name="20% - ส่วนที่ถูกเน้น3 4" xfId="59"/>
    <cellStyle name="20% - ส่วนที่ถูกเน้น3 4 2" xfId="60"/>
    <cellStyle name="20% - ส่วนที่ถูกเน้น4" xfId="61"/>
    <cellStyle name="20% - ส่วนที่ถูกเน้น4 2" xfId="62"/>
    <cellStyle name="20% - ส่วนที่ถูกเน้น4 2 2" xfId="63"/>
    <cellStyle name="20% - ส่วนที่ถูกเน้น4 2 3" xfId="64"/>
    <cellStyle name="20% - ส่วนที่ถูกเน้น4 2 4" xfId="65"/>
    <cellStyle name="20% - ส่วนที่ถูกเน้น4 2_01_ด้านสังคม p(116-182)" xfId="66"/>
    <cellStyle name="20% - ส่วนที่ถูกเน้น4 3" xfId="67"/>
    <cellStyle name="20% - ส่วนที่ถูกเน้น4 3 2" xfId="68"/>
    <cellStyle name="20% - ส่วนที่ถูกเน้น4 4" xfId="69"/>
    <cellStyle name="20% - ส่วนที่ถูกเน้น4 4 2" xfId="70"/>
    <cellStyle name="20% - ส่วนที่ถูกเน้น5" xfId="71"/>
    <cellStyle name="20% - ส่วนที่ถูกเน้น5 2" xfId="72"/>
    <cellStyle name="20% - ส่วนที่ถูกเน้น5 2 2" xfId="73"/>
    <cellStyle name="20% - ส่วนที่ถูกเน้น5 2 3" xfId="74"/>
    <cellStyle name="20% - ส่วนที่ถูกเน้น5 2 4" xfId="75"/>
    <cellStyle name="20% - ส่วนที่ถูกเน้น5 2_01_ด้านสังคม p(116-182)" xfId="76"/>
    <cellStyle name="20% - ส่วนที่ถูกเน้น5 3" xfId="77"/>
    <cellStyle name="20% - ส่วนที่ถูกเน้น5 3 2" xfId="78"/>
    <cellStyle name="20% - ส่วนที่ถูกเน้น5 4" xfId="79"/>
    <cellStyle name="20% - ส่วนที่ถูกเน้น5 4 2" xfId="80"/>
    <cellStyle name="20% - ส่วนที่ถูกเน้น6" xfId="81"/>
    <cellStyle name="20% - ส่วนที่ถูกเน้น6 2" xfId="82"/>
    <cellStyle name="20% - ส่วนที่ถูกเน้น6 2 2" xfId="83"/>
    <cellStyle name="20% - ส่วนที่ถูกเน้น6 2 3" xfId="84"/>
    <cellStyle name="20% - ส่วนที่ถูกเน้น6 2 4" xfId="85"/>
    <cellStyle name="20% - ส่วนที่ถูกเน้น6 2_01_ด้านสังคม p(116-182)" xfId="86"/>
    <cellStyle name="20% - ส่วนที่ถูกเน้น6 3" xfId="87"/>
    <cellStyle name="20% - ส่วนที่ถูกเน้น6 3 2" xfId="88"/>
    <cellStyle name="20% - ส่วนที่ถูกเน้น6 4" xfId="89"/>
    <cellStyle name="20% - ส่วนที่ถูกเน้น6 4 2" xfId="90"/>
    <cellStyle name="40% - Accent1" xfId="91"/>
    <cellStyle name="40% - Accent1 2" xfId="92"/>
    <cellStyle name="40% - Accent1_07_Economic 54 (6 Months)" xfId="93"/>
    <cellStyle name="40% - Accent2" xfId="94"/>
    <cellStyle name="40% - Accent3" xfId="95"/>
    <cellStyle name="40% - Accent3 2" xfId="96"/>
    <cellStyle name="40% - Accent3_07_Economic 54 (6 Months)" xfId="97"/>
    <cellStyle name="40% - Accent4" xfId="98"/>
    <cellStyle name="40% - Accent4 2" xfId="99"/>
    <cellStyle name="40% - Accent4_07_Economic 54 (6 Months)" xfId="100"/>
    <cellStyle name="40% - Accent5" xfId="101"/>
    <cellStyle name="40% - Accent6" xfId="102"/>
    <cellStyle name="40% - Accent6 2" xfId="103"/>
    <cellStyle name="40% - Accent6_07_Economic 54 (6 Months)" xfId="104"/>
    <cellStyle name="40% - ส่วนที่ถูกเน้น1" xfId="105"/>
    <cellStyle name="40% - ส่วนที่ถูกเน้น1 2" xfId="106"/>
    <cellStyle name="40% - ส่วนที่ถูกเน้น1 2 2" xfId="107"/>
    <cellStyle name="40% - ส่วนที่ถูกเน้น1 2 3" xfId="108"/>
    <cellStyle name="40% - ส่วนที่ถูกเน้น1 2 4" xfId="109"/>
    <cellStyle name="40% - ส่วนที่ถูกเน้น1 2_01_ด้านสังคม p(116-182)" xfId="110"/>
    <cellStyle name="40% - ส่วนที่ถูกเน้น1 3" xfId="111"/>
    <cellStyle name="40% - ส่วนที่ถูกเน้น1 3 2" xfId="112"/>
    <cellStyle name="40% - ส่วนที่ถูกเน้น1 4" xfId="113"/>
    <cellStyle name="40% - ส่วนที่ถูกเน้น1 4 2" xfId="114"/>
    <cellStyle name="40% - ส่วนที่ถูกเน้น2" xfId="115"/>
    <cellStyle name="40% - ส่วนที่ถูกเน้น2 2" xfId="116"/>
    <cellStyle name="40% - ส่วนที่ถูกเน้น2 2 2" xfId="117"/>
    <cellStyle name="40% - ส่วนที่ถูกเน้น2 2 3" xfId="118"/>
    <cellStyle name="40% - ส่วนที่ถูกเน้น2 2 4" xfId="119"/>
    <cellStyle name="40% - ส่วนที่ถูกเน้น2 2_01_ด้านสังคม p(116-182)" xfId="120"/>
    <cellStyle name="40% - ส่วนที่ถูกเน้น2 3" xfId="121"/>
    <cellStyle name="40% - ส่วนที่ถูกเน้น2 3 2" xfId="122"/>
    <cellStyle name="40% - ส่วนที่ถูกเน้น2 4" xfId="123"/>
    <cellStyle name="40% - ส่วนที่ถูกเน้น2 4 2" xfId="124"/>
    <cellStyle name="40% - ส่วนที่ถูกเน้น3" xfId="125"/>
    <cellStyle name="40% - ส่วนที่ถูกเน้น3 2" xfId="126"/>
    <cellStyle name="40% - ส่วนที่ถูกเน้น3 2 2" xfId="127"/>
    <cellStyle name="40% - ส่วนที่ถูกเน้น3 2 3" xfId="128"/>
    <cellStyle name="40% - ส่วนที่ถูกเน้น3 2 4" xfId="129"/>
    <cellStyle name="40% - ส่วนที่ถูกเน้น3 2_01_ด้านสังคม p(116-182)" xfId="130"/>
    <cellStyle name="40% - ส่วนที่ถูกเน้น3 3" xfId="131"/>
    <cellStyle name="40% - ส่วนที่ถูกเน้น3 3 2" xfId="132"/>
    <cellStyle name="40% - ส่วนที่ถูกเน้น3 4" xfId="133"/>
    <cellStyle name="40% - ส่วนที่ถูกเน้น3 4 2" xfId="134"/>
    <cellStyle name="40% - ส่วนที่ถูกเน้น4" xfId="135"/>
    <cellStyle name="40% - ส่วนที่ถูกเน้น4 2" xfId="136"/>
    <cellStyle name="40% - ส่วนที่ถูกเน้น4 2 2" xfId="137"/>
    <cellStyle name="40% - ส่วนที่ถูกเน้น4 2 3" xfId="138"/>
    <cellStyle name="40% - ส่วนที่ถูกเน้น4 2 4" xfId="139"/>
    <cellStyle name="40% - ส่วนที่ถูกเน้น4 2_01_ด้านสังคม p(116-182)" xfId="140"/>
    <cellStyle name="40% - ส่วนที่ถูกเน้น4 3" xfId="141"/>
    <cellStyle name="40% - ส่วนที่ถูกเน้น4 3 2" xfId="142"/>
    <cellStyle name="40% - ส่วนที่ถูกเน้น4 4" xfId="143"/>
    <cellStyle name="40% - ส่วนที่ถูกเน้น4 4 2" xfId="144"/>
    <cellStyle name="40% - ส่วนที่ถูกเน้น5" xfId="145"/>
    <cellStyle name="40% - ส่วนที่ถูกเน้น5 2" xfId="146"/>
    <cellStyle name="40% - ส่วนที่ถูกเน้น5 2 2" xfId="147"/>
    <cellStyle name="40% - ส่วนที่ถูกเน้น5 2 3" xfId="148"/>
    <cellStyle name="40% - ส่วนที่ถูกเน้น5 2 4" xfId="149"/>
    <cellStyle name="40% - ส่วนที่ถูกเน้น5 2_01_ด้านสังคม p(116-182)" xfId="150"/>
    <cellStyle name="40% - ส่วนที่ถูกเน้น5 3" xfId="151"/>
    <cellStyle name="40% - ส่วนที่ถูกเน้น5 3 2" xfId="152"/>
    <cellStyle name="40% - ส่วนที่ถูกเน้น5 4" xfId="153"/>
    <cellStyle name="40% - ส่วนที่ถูกเน้น5 4 2" xfId="154"/>
    <cellStyle name="40% - ส่วนที่ถูกเน้น6" xfId="155"/>
    <cellStyle name="40% - ส่วนที่ถูกเน้น6 2" xfId="156"/>
    <cellStyle name="40% - ส่วนที่ถูกเน้น6 2 2" xfId="157"/>
    <cellStyle name="40% - ส่วนที่ถูกเน้น6 2 3" xfId="158"/>
    <cellStyle name="40% - ส่วนที่ถูกเน้น6 2 4" xfId="159"/>
    <cellStyle name="40% - ส่วนที่ถูกเน้น6 2_01_ด้านสังคม p(116-182)" xfId="160"/>
    <cellStyle name="40% - ส่วนที่ถูกเน้น6 3" xfId="161"/>
    <cellStyle name="40% - ส่วนที่ถูกเน้น6 3 2" xfId="162"/>
    <cellStyle name="40% - ส่วนที่ถูกเน้น6 4" xfId="163"/>
    <cellStyle name="40% - ส่วนที่ถูกเน้น6 4 2" xfId="164"/>
    <cellStyle name="60% - Accent1" xfId="165"/>
    <cellStyle name="60% - Accent1 2" xfId="166"/>
    <cellStyle name="60% - Accent1_07_Economic 54 (6 Months)" xfId="167"/>
    <cellStyle name="60% - Accent2" xfId="168"/>
    <cellStyle name="60% - Accent3" xfId="169"/>
    <cellStyle name="60% - Accent3 2" xfId="170"/>
    <cellStyle name="60% - Accent3_07_Economic 54 (6 Months)" xfId="171"/>
    <cellStyle name="60% - Accent4" xfId="172"/>
    <cellStyle name="60% - Accent4 2" xfId="173"/>
    <cellStyle name="60% - Accent4_07_Economic 54 (6 Months)" xfId="174"/>
    <cellStyle name="60% - Accent5" xfId="175"/>
    <cellStyle name="60% - Accent6" xfId="176"/>
    <cellStyle name="60% - Accent6 2" xfId="177"/>
    <cellStyle name="60% - Accent6_07_Economic 54 (6 Months)" xfId="178"/>
    <cellStyle name="60% - ส่วนที่ถูกเน้น1" xfId="179"/>
    <cellStyle name="60% - ส่วนที่ถูกเน้น1 2" xfId="180"/>
    <cellStyle name="60% - ส่วนที่ถูกเน้น1 2 2" xfId="181"/>
    <cellStyle name="60% - ส่วนที่ถูกเน้น1 2 3" xfId="182"/>
    <cellStyle name="60% - ส่วนที่ถูกเน้น1 2 4" xfId="183"/>
    <cellStyle name="60% - ส่วนที่ถูกเน้น1 2_01_ด้านสังคม p(116-182)" xfId="184"/>
    <cellStyle name="60% - ส่วนที่ถูกเน้น1 3" xfId="185"/>
    <cellStyle name="60% - ส่วนที่ถูกเน้น1 3 2" xfId="186"/>
    <cellStyle name="60% - ส่วนที่ถูกเน้น1 4" xfId="187"/>
    <cellStyle name="60% - ส่วนที่ถูกเน้น1 4 2" xfId="188"/>
    <cellStyle name="60% - ส่วนที่ถูกเน้น2" xfId="189"/>
    <cellStyle name="60% - ส่วนที่ถูกเน้น2 2" xfId="190"/>
    <cellStyle name="60% - ส่วนที่ถูกเน้น2 2 2" xfId="191"/>
    <cellStyle name="60% - ส่วนที่ถูกเน้น2 2 3" xfId="192"/>
    <cellStyle name="60% - ส่วนที่ถูกเน้น2 2 4" xfId="193"/>
    <cellStyle name="60% - ส่วนที่ถูกเน้น2 2_01_ด้านสังคม p(116-182)" xfId="194"/>
    <cellStyle name="60% - ส่วนที่ถูกเน้น2 3" xfId="195"/>
    <cellStyle name="60% - ส่วนที่ถูกเน้น2 3 2" xfId="196"/>
    <cellStyle name="60% - ส่วนที่ถูกเน้น2 4" xfId="197"/>
    <cellStyle name="60% - ส่วนที่ถูกเน้น2 4 2" xfId="198"/>
    <cellStyle name="60% - ส่วนที่ถูกเน้น3" xfId="199"/>
    <cellStyle name="60% - ส่วนที่ถูกเน้น3 2" xfId="200"/>
    <cellStyle name="60% - ส่วนที่ถูกเน้น3 2 2" xfId="201"/>
    <cellStyle name="60% - ส่วนที่ถูกเน้น3 2 3" xfId="202"/>
    <cellStyle name="60% - ส่วนที่ถูกเน้น3 2 4" xfId="203"/>
    <cellStyle name="60% - ส่วนที่ถูกเน้น3 2_01_ด้านสังคม p(116-182)" xfId="204"/>
    <cellStyle name="60% - ส่วนที่ถูกเน้น3 3" xfId="205"/>
    <cellStyle name="60% - ส่วนที่ถูกเน้น3 3 2" xfId="206"/>
    <cellStyle name="60% - ส่วนที่ถูกเน้น3 4" xfId="207"/>
    <cellStyle name="60% - ส่วนที่ถูกเน้น3 4 2" xfId="208"/>
    <cellStyle name="60% - ส่วนที่ถูกเน้น4" xfId="209"/>
    <cellStyle name="60% - ส่วนที่ถูกเน้น4 2" xfId="210"/>
    <cellStyle name="60% - ส่วนที่ถูกเน้น4 2 2" xfId="211"/>
    <cellStyle name="60% - ส่วนที่ถูกเน้น4 2 3" xfId="212"/>
    <cellStyle name="60% - ส่วนที่ถูกเน้น4 2 4" xfId="213"/>
    <cellStyle name="60% - ส่วนที่ถูกเน้น4 2_01_ด้านสังคม p(116-182)" xfId="214"/>
    <cellStyle name="60% - ส่วนที่ถูกเน้น4 3" xfId="215"/>
    <cellStyle name="60% - ส่วนที่ถูกเน้น4 3 2" xfId="216"/>
    <cellStyle name="60% - ส่วนที่ถูกเน้น4 4" xfId="217"/>
    <cellStyle name="60% - ส่วนที่ถูกเน้น4 4 2" xfId="218"/>
    <cellStyle name="60% - ส่วนที่ถูกเน้น5" xfId="219"/>
    <cellStyle name="60% - ส่วนที่ถูกเน้น5 2" xfId="220"/>
    <cellStyle name="60% - ส่วนที่ถูกเน้น5 2 2" xfId="221"/>
    <cellStyle name="60% - ส่วนที่ถูกเน้น5 2 3" xfId="222"/>
    <cellStyle name="60% - ส่วนที่ถูกเน้น5 2 4" xfId="223"/>
    <cellStyle name="60% - ส่วนที่ถูกเน้น5 2_01_ด้านสังคม p(116-182)" xfId="224"/>
    <cellStyle name="60% - ส่วนที่ถูกเน้น5 3" xfId="225"/>
    <cellStyle name="60% - ส่วนที่ถูกเน้น5 3 2" xfId="226"/>
    <cellStyle name="60% - ส่วนที่ถูกเน้น5 4" xfId="227"/>
    <cellStyle name="60% - ส่วนที่ถูกเน้น5 4 2" xfId="228"/>
    <cellStyle name="60% - ส่วนที่ถูกเน้น6" xfId="229"/>
    <cellStyle name="60% - ส่วนที่ถูกเน้น6 2" xfId="230"/>
    <cellStyle name="60% - ส่วนที่ถูกเน้น6 2 2" xfId="231"/>
    <cellStyle name="60% - ส่วนที่ถูกเน้น6 2 3" xfId="232"/>
    <cellStyle name="60% - ส่วนที่ถูกเน้น6 2 4" xfId="233"/>
    <cellStyle name="60% - ส่วนที่ถูกเน้น6 2_01_ด้านสังคม p(116-182)" xfId="234"/>
    <cellStyle name="60% - ส่วนที่ถูกเน้น6 3" xfId="235"/>
    <cellStyle name="60% - ส่วนที่ถูกเน้น6 3 2" xfId="236"/>
    <cellStyle name="60% - ส่วนที่ถูกเน้น6 4" xfId="237"/>
    <cellStyle name="60% - ส่วนที่ถูกเน้น6 4 2" xfId="238"/>
    <cellStyle name="Accent1" xfId="239"/>
    <cellStyle name="Accent1 2" xfId="240"/>
    <cellStyle name="Accent1_07_Economic 54 (6 Months)" xfId="241"/>
    <cellStyle name="Accent2" xfId="242"/>
    <cellStyle name="Accent3" xfId="243"/>
    <cellStyle name="Accent4" xfId="244"/>
    <cellStyle name="Accent4 2" xfId="245"/>
    <cellStyle name="Accent4_07_Economic 54 (6 Months)" xfId="246"/>
    <cellStyle name="Accent5" xfId="247"/>
    <cellStyle name="Accent6" xfId="248"/>
    <cellStyle name="Bad" xfId="249"/>
    <cellStyle name="Calculation" xfId="250"/>
    <cellStyle name="Calculation 2" xfId="251"/>
    <cellStyle name="Calculation_07_Economic 54 (6 Months)" xfId="252"/>
    <cellStyle name="Check Cell" xfId="253"/>
    <cellStyle name="Comma" xfId="254"/>
    <cellStyle name="Comma [0]" xfId="255"/>
    <cellStyle name="Comma 2" xfId="256"/>
    <cellStyle name="Comma 2 2" xfId="257"/>
    <cellStyle name="Comma 2 2 2" xfId="258"/>
    <cellStyle name="Comma 2 3" xfId="259"/>
    <cellStyle name="Comma 2 4" xfId="260"/>
    <cellStyle name="Comma 2 5" xfId="261"/>
    <cellStyle name="Comma 2_03_environment" xfId="262"/>
    <cellStyle name="Comma 3" xfId="263"/>
    <cellStyle name="Comma 3 2" xfId="264"/>
    <cellStyle name="Comma 3_02_ด้านเศรษฐกิจ p(238-258)" xfId="265"/>
    <cellStyle name="Comma 4" xfId="266"/>
    <cellStyle name="Comma 5" xfId="267"/>
    <cellStyle name="Comma 6" xfId="268"/>
    <cellStyle name="Comma 7" xfId="269"/>
    <cellStyle name="Currency" xfId="270"/>
    <cellStyle name="Currency [0]" xfId="271"/>
    <cellStyle name="Explanatory Text" xfId="272"/>
    <cellStyle name="Followed Hyperlink" xfId="273"/>
    <cellStyle name="Good" xfId="274"/>
    <cellStyle name="Heading 1" xfId="275"/>
    <cellStyle name="Heading 1 2" xfId="276"/>
    <cellStyle name="Heading 1_07_Economic 54 (6 Months)" xfId="277"/>
    <cellStyle name="Heading 2" xfId="278"/>
    <cellStyle name="Heading 2 2" xfId="279"/>
    <cellStyle name="Heading 2_07_Economic 54 (6 Months)" xfId="280"/>
    <cellStyle name="Heading 3" xfId="281"/>
    <cellStyle name="Heading 3 2" xfId="282"/>
    <cellStyle name="Heading 3_07_Economic 54 (6 Months)" xfId="283"/>
    <cellStyle name="Heading 4" xfId="284"/>
    <cellStyle name="Heading 4 2" xfId="285"/>
    <cellStyle name="Heading 4_07_Economic 54 (6 Months)" xfId="286"/>
    <cellStyle name="Hyperlink" xfId="287"/>
    <cellStyle name="Input" xfId="288"/>
    <cellStyle name="Input 2" xfId="289"/>
    <cellStyle name="Input_07_Economic 54 (6 Months)" xfId="290"/>
    <cellStyle name="Linked Cell" xfId="291"/>
    <cellStyle name="Neutral" xfId="292"/>
    <cellStyle name="Normal 2" xfId="293"/>
    <cellStyle name="Normal 3" xfId="294"/>
    <cellStyle name="Note" xfId="295"/>
    <cellStyle name="Note 2" xfId="296"/>
    <cellStyle name="Note 2 2" xfId="297"/>
    <cellStyle name="Note 2 3" xfId="298"/>
    <cellStyle name="Note 3" xfId="299"/>
    <cellStyle name="Output" xfId="300"/>
    <cellStyle name="Output 2" xfId="301"/>
    <cellStyle name="Output_07_Economic 54 (6 Months)" xfId="302"/>
    <cellStyle name="Percent" xfId="303"/>
    <cellStyle name="Title" xfId="304"/>
    <cellStyle name="Title 2" xfId="305"/>
    <cellStyle name="Title_07_Economic 54 (6 Months)" xfId="306"/>
    <cellStyle name="Total" xfId="307"/>
    <cellStyle name="Total 2" xfId="308"/>
    <cellStyle name="Total_07_Economic 54 (6 Months)" xfId="309"/>
    <cellStyle name="Warning Text" xfId="310"/>
    <cellStyle name="การคำนวณ" xfId="311"/>
    <cellStyle name="การคำนวณ 2" xfId="312"/>
    <cellStyle name="การคำนวณ 2 2" xfId="313"/>
    <cellStyle name="การคำนวณ 2 3" xfId="314"/>
    <cellStyle name="การคำนวณ 2 4" xfId="315"/>
    <cellStyle name="การคำนวณ 2_01_ด้านสังคม p(116-182)" xfId="316"/>
    <cellStyle name="การคำนวณ 3" xfId="317"/>
    <cellStyle name="การคำนวณ 3 2" xfId="318"/>
    <cellStyle name="การคำนวณ 4" xfId="319"/>
    <cellStyle name="การคำนวณ 4 2" xfId="320"/>
    <cellStyle name="ข้อความเตือน" xfId="321"/>
    <cellStyle name="ข้อความเตือน 2" xfId="322"/>
    <cellStyle name="ข้อความเตือน 2 2" xfId="323"/>
    <cellStyle name="ข้อความเตือน 2 3" xfId="324"/>
    <cellStyle name="ข้อความเตือน 2 4" xfId="325"/>
    <cellStyle name="ข้อความเตือน 2_01_ด้านสังคม p(116-182)" xfId="326"/>
    <cellStyle name="ข้อความเตือน 3" xfId="327"/>
    <cellStyle name="ข้อความเตือน 3 2" xfId="328"/>
    <cellStyle name="ข้อความเตือน 4" xfId="329"/>
    <cellStyle name="ข้อความเตือน 4 2" xfId="330"/>
    <cellStyle name="ข้อความอธิบาย" xfId="331"/>
    <cellStyle name="ข้อความอธิบาย 2" xfId="332"/>
    <cellStyle name="ข้อความอธิบาย 2 2" xfId="333"/>
    <cellStyle name="ข้อความอธิบาย 2 3" xfId="334"/>
    <cellStyle name="ข้อความอธิบาย 2 4" xfId="335"/>
    <cellStyle name="ข้อความอธิบาย 2_01_ด้านสังคม p(116-182)" xfId="336"/>
    <cellStyle name="ข้อความอธิบาย 3" xfId="337"/>
    <cellStyle name="ข้อความอธิบาย 3 2" xfId="338"/>
    <cellStyle name="ข้อความอธิบาย 4" xfId="339"/>
    <cellStyle name="ข้อความอธิบาย 4 2" xfId="340"/>
    <cellStyle name="เครื่องหมายจุลภาค 10" xfId="341"/>
    <cellStyle name="เครื่องหมายจุลภาค 11" xfId="342"/>
    <cellStyle name="เครื่องหมายจุลภาค 12" xfId="343"/>
    <cellStyle name="เครื่องหมายจุลภาค 13" xfId="344"/>
    <cellStyle name="เครื่องหมายจุลภาค 14" xfId="345"/>
    <cellStyle name="เครื่องหมายจุลภาค 2" xfId="346"/>
    <cellStyle name="เครื่องหมายจุลภาค 2 2" xfId="347"/>
    <cellStyle name="เครื่องหมายจุลภาค 2 2 2" xfId="348"/>
    <cellStyle name="เครื่องหมายจุลภาค 2 3" xfId="349"/>
    <cellStyle name="เครื่องหมายจุลภาค 2 3 2" xfId="350"/>
    <cellStyle name="เครื่องหมายจุลภาค 2 3 3" xfId="351"/>
    <cellStyle name="เครื่องหมายจุลภาค 2 4" xfId="352"/>
    <cellStyle name="เครื่องหมายจุลภาค 2 5" xfId="353"/>
    <cellStyle name="เครื่องหมายจุลภาค 2 6" xfId="354"/>
    <cellStyle name="เครื่องหมายจุลภาค 2_01_ด้านสังคม p(116-182)" xfId="355"/>
    <cellStyle name="เครื่องหมายจุลภาค 3" xfId="356"/>
    <cellStyle name="เครื่องหมายจุลภาค 3 2" xfId="357"/>
    <cellStyle name="เครื่องหมายจุลภาค 3 2 2" xfId="358"/>
    <cellStyle name="เครื่องหมายจุลภาค 3 3" xfId="359"/>
    <cellStyle name="เครื่องหมายจุลภาค 3 4" xfId="360"/>
    <cellStyle name="เครื่องหมายจุลภาค 4" xfId="361"/>
    <cellStyle name="เครื่องหมายจุลภาค 4 2" xfId="362"/>
    <cellStyle name="เครื่องหมายจุลภาค 4 2 2" xfId="363"/>
    <cellStyle name="เครื่องหมายจุลภาค 4 2 3" xfId="364"/>
    <cellStyle name="เครื่องหมายจุลภาค 4 3" xfId="365"/>
    <cellStyle name="เครื่องหมายจุลภาค 5" xfId="366"/>
    <cellStyle name="เครื่องหมายจุลภาค 5 2" xfId="367"/>
    <cellStyle name="เครื่องหมายจุลภาค 5 2 2" xfId="368"/>
    <cellStyle name="เครื่องหมายจุลภาค 5 2 2 2" xfId="369"/>
    <cellStyle name="เครื่องหมายจุลภาค 5 2 2 3" xfId="370"/>
    <cellStyle name="เครื่องหมายจุลภาค 5 2 3" xfId="371"/>
    <cellStyle name="เครื่องหมายจุลภาค 5 2 4" xfId="372"/>
    <cellStyle name="เครื่องหมายจุลภาค 5 2 5" xfId="373"/>
    <cellStyle name="เครื่องหมายจุลภาค 5 3" xfId="374"/>
    <cellStyle name="เครื่องหมายจุลภาค 5 3 2" xfId="375"/>
    <cellStyle name="เครื่องหมายจุลภาค 5 3 3" xfId="376"/>
    <cellStyle name="เครื่องหมายจุลภาค 5 4" xfId="377"/>
    <cellStyle name="เครื่องหมายจุลภาค 5 5" xfId="378"/>
    <cellStyle name="เครื่องหมายจุลภาค 6" xfId="379"/>
    <cellStyle name="เครื่องหมายจุลภาค 6 2" xfId="380"/>
    <cellStyle name="เครื่องหมายจุลภาค 6 3" xfId="381"/>
    <cellStyle name="เครื่องหมายจุลภาค 6 4" xfId="382"/>
    <cellStyle name="เครื่องหมายจุลภาค 7" xfId="383"/>
    <cellStyle name="เครื่องหมายจุลภาค 7 2" xfId="384"/>
    <cellStyle name="เครื่องหมายจุลภาค 7 2 2" xfId="385"/>
    <cellStyle name="เครื่องหมายจุลภาค 7 2 3" xfId="386"/>
    <cellStyle name="เครื่องหมายจุลภาค 7 3" xfId="387"/>
    <cellStyle name="เครื่องหมายจุลภาค 7 4" xfId="388"/>
    <cellStyle name="เครื่องหมายจุลภาค 7 5" xfId="389"/>
    <cellStyle name="เครื่องหมายจุลภาค 8" xfId="390"/>
    <cellStyle name="เครื่องหมายจุลภาค 8 2" xfId="391"/>
    <cellStyle name="เครื่องหมายจุลภาค 8 2 2" xfId="392"/>
    <cellStyle name="เครื่องหมายจุลภาค 8 2_02_ด้านเศรษฐกิจ p(238-258)" xfId="393"/>
    <cellStyle name="เครื่องหมายจุลภาค 8 3" xfId="394"/>
    <cellStyle name="เครื่องหมายจุลภาค 8 4" xfId="395"/>
    <cellStyle name="เครื่องหมายจุลภาค 8 5" xfId="396"/>
    <cellStyle name="เครื่องหมายจุลภาค 9" xfId="397"/>
    <cellStyle name="เครื่องหมายจุลภาค 9 2" xfId="398"/>
    <cellStyle name="เครื่องหมายจุลภาค 9 3" xfId="399"/>
    <cellStyle name="เครื่องหมายจุลภาค 9_02_ด้านเศรษฐกิจ p(238-258)" xfId="400"/>
    <cellStyle name="เครื่องหมายสกุลเงิน 2" xfId="401"/>
    <cellStyle name="เครื่องหมายสกุลเงิน 2 2" xfId="402"/>
    <cellStyle name="เครื่องหมายสกุลเงิน 2 2 2" xfId="403"/>
    <cellStyle name="เครื่องหมายสกุลเงิน 2 3" xfId="404"/>
    <cellStyle name="เครื่องหมายสกุลเงิน 3" xfId="405"/>
    <cellStyle name="ชื่อเรื่อง" xfId="406"/>
    <cellStyle name="ชื่อเรื่อง 2" xfId="407"/>
    <cellStyle name="ชื่อเรื่อง 2 2" xfId="408"/>
    <cellStyle name="ชื่อเรื่อง 2 3" xfId="409"/>
    <cellStyle name="ชื่อเรื่อง 2_01_ด้านสังคม p(116-182)" xfId="410"/>
    <cellStyle name="ชื่อเรื่อง 3" xfId="411"/>
    <cellStyle name="เชื่อมโยงหลายมิติ" xfId="412"/>
    <cellStyle name="เชื่อมโยงหลายมิติ 2" xfId="413"/>
    <cellStyle name="เชื่อมโยงหลายมิติ_01_admin 6 เดือน" xfId="414"/>
    <cellStyle name="เซลล์ตรวจสอบ" xfId="415"/>
    <cellStyle name="เซลล์ตรวจสอบ 2" xfId="416"/>
    <cellStyle name="เซลล์ตรวจสอบ 2 2" xfId="417"/>
    <cellStyle name="เซลล์ตรวจสอบ 2 3" xfId="418"/>
    <cellStyle name="เซลล์ตรวจสอบ 2 4" xfId="419"/>
    <cellStyle name="เซลล์ตรวจสอบ 2_01_ด้านสังคม p(116-182)" xfId="420"/>
    <cellStyle name="เซลล์ตรวจสอบ 3" xfId="421"/>
    <cellStyle name="เซลล์ตรวจสอบ 3 2" xfId="422"/>
    <cellStyle name="เซลล์ตรวจสอบ 4" xfId="423"/>
    <cellStyle name="เซลล์ตรวจสอบ 4 2" xfId="424"/>
    <cellStyle name="เซลล์ที่มีการเชื่อมโยง" xfId="425"/>
    <cellStyle name="เซลล์ที่มีการเชื่อมโยง 2" xfId="426"/>
    <cellStyle name="เซลล์ที่มีการเชื่อมโยง 2 2" xfId="427"/>
    <cellStyle name="เซลล์ที่มีการเชื่อมโยง 2 3" xfId="428"/>
    <cellStyle name="เซลล์ที่มีการเชื่อมโยง 2 4" xfId="429"/>
    <cellStyle name="เซลล์ที่มีการเชื่อมโยง 2_01_ด้านสังคม p(116-182)" xfId="430"/>
    <cellStyle name="เซลล์ที่มีการเชื่อมโยง 3" xfId="431"/>
    <cellStyle name="เซลล์ที่มีการเชื่อมโยง 3 2" xfId="432"/>
    <cellStyle name="เซลล์ที่มีการเชื่อมโยง 4" xfId="433"/>
    <cellStyle name="เซลล์ที่มีการเชื่อมโยง 4 2" xfId="434"/>
    <cellStyle name="ดี" xfId="435"/>
    <cellStyle name="ดี 2" xfId="436"/>
    <cellStyle name="ดี 2 2" xfId="437"/>
    <cellStyle name="ดี 2 3" xfId="438"/>
    <cellStyle name="ดี 2 4" xfId="439"/>
    <cellStyle name="ดี 2_01_ด้านสังคม p(116-182)" xfId="440"/>
    <cellStyle name="ดี 3" xfId="441"/>
    <cellStyle name="ดี 3 2" xfId="442"/>
    <cellStyle name="ดี 4" xfId="443"/>
    <cellStyle name="ดี 4 2" xfId="444"/>
    <cellStyle name="ตามการเชื่อมโยงหลายมิติ" xfId="445"/>
    <cellStyle name="ตามการเชื่อมโยงหลายมิติ 2" xfId="446"/>
    <cellStyle name="ตามการเชื่อมโยงหลายมิติ_01_admin 6 เดือน" xfId="447"/>
    <cellStyle name="ปกติ 10" xfId="448"/>
    <cellStyle name="ปกติ 11" xfId="449"/>
    <cellStyle name="ปกติ 12" xfId="450"/>
    <cellStyle name="ปกติ 12 2" xfId="451"/>
    <cellStyle name="ปกติ 13" xfId="452"/>
    <cellStyle name="ปกติ 13 2" xfId="453"/>
    <cellStyle name="ปกติ 14" xfId="454"/>
    <cellStyle name="ปกติ 14 2" xfId="455"/>
    <cellStyle name="ปกติ 14_01_ด้านสังคม" xfId="456"/>
    <cellStyle name="ปกติ 15" xfId="457"/>
    <cellStyle name="ปกติ 16" xfId="458"/>
    <cellStyle name="ปกติ 17" xfId="459"/>
    <cellStyle name="ปกติ 18" xfId="460"/>
    <cellStyle name="ปกติ 19" xfId="461"/>
    <cellStyle name="ปกติ 2" xfId="462"/>
    <cellStyle name="ปกติ 2 2" xfId="463"/>
    <cellStyle name="ปกติ 2 3" xfId="464"/>
    <cellStyle name="ปกติ 2_01_ด้านสังคม p(116-182)" xfId="465"/>
    <cellStyle name="ปกติ 20" xfId="466"/>
    <cellStyle name="ปกติ 21" xfId="467"/>
    <cellStyle name="ปกติ 22" xfId="468"/>
    <cellStyle name="ปกติ 23" xfId="469"/>
    <cellStyle name="ปกติ 24" xfId="470"/>
    <cellStyle name="ปกติ 25" xfId="471"/>
    <cellStyle name="ปกติ 26" xfId="472"/>
    <cellStyle name="ปกติ 27" xfId="473"/>
    <cellStyle name="ปกติ 3" xfId="474"/>
    <cellStyle name="ปกติ 3 2" xfId="475"/>
    <cellStyle name="ปกติ 3 2 2" xfId="476"/>
    <cellStyle name="ปกติ 3 2 3" xfId="477"/>
    <cellStyle name="ปกติ 3 2_01_ด้านสังคม" xfId="478"/>
    <cellStyle name="ปกติ 3 3" xfId="479"/>
    <cellStyle name="ปกติ 3 3 2" xfId="480"/>
    <cellStyle name="ปกติ 3 3_01_ด้านสังคม p(116-182)" xfId="481"/>
    <cellStyle name="ปกติ 3 4" xfId="482"/>
    <cellStyle name="ปกติ 3_01_ด้านการบริหารจัดการ" xfId="483"/>
    <cellStyle name="ปกติ 4" xfId="484"/>
    <cellStyle name="ปกติ 4 2" xfId="485"/>
    <cellStyle name="ปกติ 4 2 2" xfId="486"/>
    <cellStyle name="ปกติ 4 2 3" xfId="487"/>
    <cellStyle name="ปกติ 4 2_01_ด้านสังคม" xfId="488"/>
    <cellStyle name="ปกติ 4 3" xfId="489"/>
    <cellStyle name="ปกติ 4 4" xfId="490"/>
    <cellStyle name="ปกติ 4 5" xfId="491"/>
    <cellStyle name="ปกติ 4_01_ด้านสังคม" xfId="492"/>
    <cellStyle name="ปกติ 5" xfId="493"/>
    <cellStyle name="ปกติ 5 2" xfId="494"/>
    <cellStyle name="ปกติ 5 3" xfId="495"/>
    <cellStyle name="ปกติ 5 4" xfId="496"/>
    <cellStyle name="ปกติ 5_02_ด้านเศรษฐกิจ p(238-258)" xfId="497"/>
    <cellStyle name="ปกติ 6" xfId="498"/>
    <cellStyle name="ปกติ 7" xfId="499"/>
    <cellStyle name="ปกติ 7 2" xfId="500"/>
    <cellStyle name="ปกติ 7 3" xfId="501"/>
    <cellStyle name="ปกติ 7 4" xfId="502"/>
    <cellStyle name="ปกติ 7 5" xfId="503"/>
    <cellStyle name="ปกติ 7_01_ด้านสังคม p(116-182)" xfId="504"/>
    <cellStyle name="ปกติ 8" xfId="505"/>
    <cellStyle name="ปกติ 8 2" xfId="506"/>
    <cellStyle name="ปกติ 8_02_ด้านเศรษฐกิจ p(238-258)" xfId="507"/>
    <cellStyle name="ปกติ 9" xfId="508"/>
    <cellStyle name="ปกติ_01_admin 2" xfId="509"/>
    <cellStyle name="ปกติ_02_การจราจร" xfId="510"/>
    <cellStyle name="ปกติ_07_economic 2" xfId="511"/>
    <cellStyle name="ปกติ_Book1" xfId="512"/>
    <cellStyle name="ปกติ_finance" xfId="513"/>
    <cellStyle name="ปกติ_finance_03_ด้านสิ่งแวดล้อม" xfId="514"/>
    <cellStyle name="ปกติ_ท่องเที่ยว_07_Economic 54 (6 Months)" xfId="515"/>
    <cellStyle name="ปกติ_แบบฟอร์ม" xfId="516"/>
    <cellStyle name="ปกติ_สถิติการจดทะเบียน ปี 2549 บุ๋ม" xfId="517"/>
    <cellStyle name="ปกติ_สถิติการจดทะเบียน ปี 2550" xfId="518"/>
    <cellStyle name="ปกติ_สวัสดิการ 2" xfId="519"/>
    <cellStyle name="ป้อนค่า" xfId="520"/>
    <cellStyle name="ป้อนค่า 2" xfId="521"/>
    <cellStyle name="ป้อนค่า 2 2" xfId="522"/>
    <cellStyle name="ป้อนค่า 2 3" xfId="523"/>
    <cellStyle name="ป้อนค่า 2 4" xfId="524"/>
    <cellStyle name="ป้อนค่า 2_01_ด้านสังคม p(116-182)" xfId="525"/>
    <cellStyle name="ป้อนค่า 3" xfId="526"/>
    <cellStyle name="ป้อนค่า 3 2" xfId="527"/>
    <cellStyle name="ป้อนค่า 4" xfId="528"/>
    <cellStyle name="ป้อนค่า 4 2" xfId="529"/>
    <cellStyle name="ปานกลาง" xfId="530"/>
    <cellStyle name="ปานกลาง 2" xfId="531"/>
    <cellStyle name="ปานกลาง 2 2" xfId="532"/>
    <cellStyle name="ปานกลาง 2 3" xfId="533"/>
    <cellStyle name="ปานกลาง 2 4" xfId="534"/>
    <cellStyle name="ปานกลาง 2_01_ด้านสังคม p(116-182)" xfId="535"/>
    <cellStyle name="ปานกลาง 3" xfId="536"/>
    <cellStyle name="ปานกลาง 3 2" xfId="537"/>
    <cellStyle name="ปานกลาง 4" xfId="538"/>
    <cellStyle name="ปานกลาง 4 2" xfId="539"/>
    <cellStyle name="เปอร์เซ็นต์ 2" xfId="540"/>
    <cellStyle name="เปอร์เซ็นต์ 2 2" xfId="541"/>
    <cellStyle name="เปอร์เซ็นต์ 3" xfId="542"/>
    <cellStyle name="ผลรวม" xfId="543"/>
    <cellStyle name="ผลรวม 2" xfId="544"/>
    <cellStyle name="ผลรวม 2 2" xfId="545"/>
    <cellStyle name="ผลรวม 2 3" xfId="546"/>
    <cellStyle name="ผลรวม 2 4" xfId="547"/>
    <cellStyle name="ผลรวม 2_01_ด้านสังคม p(116-182)" xfId="548"/>
    <cellStyle name="ผลรวม 3" xfId="549"/>
    <cellStyle name="ผลรวม 3 2" xfId="550"/>
    <cellStyle name="ผลรวม 4" xfId="551"/>
    <cellStyle name="ผลรวม 4 2" xfId="552"/>
    <cellStyle name="แย่" xfId="553"/>
    <cellStyle name="แย่ 2" xfId="554"/>
    <cellStyle name="แย่ 2 2" xfId="555"/>
    <cellStyle name="แย่ 2 3" xfId="556"/>
    <cellStyle name="แย่ 2 4" xfId="557"/>
    <cellStyle name="แย่ 2_01_ด้านสังคม p(116-182)" xfId="558"/>
    <cellStyle name="แย่ 3" xfId="559"/>
    <cellStyle name="แย่ 3 2" xfId="560"/>
    <cellStyle name="แย่ 4" xfId="561"/>
    <cellStyle name="แย่ 4 2" xfId="562"/>
    <cellStyle name="ส่วนที่ถูกเน้น1" xfId="563"/>
    <cellStyle name="ส่วนที่ถูกเน้น1 2" xfId="564"/>
    <cellStyle name="ส่วนที่ถูกเน้น1 2 2" xfId="565"/>
    <cellStyle name="ส่วนที่ถูกเน้น1 2 3" xfId="566"/>
    <cellStyle name="ส่วนที่ถูกเน้น1 2 4" xfId="567"/>
    <cellStyle name="ส่วนที่ถูกเน้น1 2_01_ด้านสังคม p(116-182)" xfId="568"/>
    <cellStyle name="ส่วนที่ถูกเน้น1 3" xfId="569"/>
    <cellStyle name="ส่วนที่ถูกเน้น1 3 2" xfId="570"/>
    <cellStyle name="ส่วนที่ถูกเน้น1 4" xfId="571"/>
    <cellStyle name="ส่วนที่ถูกเน้น1 4 2" xfId="572"/>
    <cellStyle name="ส่วนที่ถูกเน้น2" xfId="573"/>
    <cellStyle name="ส่วนที่ถูกเน้น2 2" xfId="574"/>
    <cellStyle name="ส่วนที่ถูกเน้น2 2 2" xfId="575"/>
    <cellStyle name="ส่วนที่ถูกเน้น2 2 3" xfId="576"/>
    <cellStyle name="ส่วนที่ถูกเน้น2 2 4" xfId="577"/>
    <cellStyle name="ส่วนที่ถูกเน้น2 2_01_ด้านสังคม p(116-182)" xfId="578"/>
    <cellStyle name="ส่วนที่ถูกเน้น2 3" xfId="579"/>
    <cellStyle name="ส่วนที่ถูกเน้น2 3 2" xfId="580"/>
    <cellStyle name="ส่วนที่ถูกเน้น2 4" xfId="581"/>
    <cellStyle name="ส่วนที่ถูกเน้น2 4 2" xfId="582"/>
    <cellStyle name="ส่วนที่ถูกเน้น3" xfId="583"/>
    <cellStyle name="ส่วนที่ถูกเน้น3 2" xfId="584"/>
    <cellStyle name="ส่วนที่ถูกเน้น3 2 2" xfId="585"/>
    <cellStyle name="ส่วนที่ถูกเน้น3 2 3" xfId="586"/>
    <cellStyle name="ส่วนที่ถูกเน้น3 2 4" xfId="587"/>
    <cellStyle name="ส่วนที่ถูกเน้น3 2_01_ด้านสังคม p(116-182)" xfId="588"/>
    <cellStyle name="ส่วนที่ถูกเน้น3 3" xfId="589"/>
    <cellStyle name="ส่วนที่ถูกเน้น3 3 2" xfId="590"/>
    <cellStyle name="ส่วนที่ถูกเน้น3 4" xfId="591"/>
    <cellStyle name="ส่วนที่ถูกเน้น3 4 2" xfId="592"/>
    <cellStyle name="ส่วนที่ถูกเน้น4" xfId="593"/>
    <cellStyle name="ส่วนที่ถูกเน้น4 2" xfId="594"/>
    <cellStyle name="ส่วนที่ถูกเน้น4 2 2" xfId="595"/>
    <cellStyle name="ส่วนที่ถูกเน้น4 2 3" xfId="596"/>
    <cellStyle name="ส่วนที่ถูกเน้น4 2 4" xfId="597"/>
    <cellStyle name="ส่วนที่ถูกเน้น4 2_01_ด้านสังคม p(116-182)" xfId="598"/>
    <cellStyle name="ส่วนที่ถูกเน้น4 3" xfId="599"/>
    <cellStyle name="ส่วนที่ถูกเน้น4 3 2" xfId="600"/>
    <cellStyle name="ส่วนที่ถูกเน้น4 4" xfId="601"/>
    <cellStyle name="ส่วนที่ถูกเน้น4 4 2" xfId="602"/>
    <cellStyle name="ส่วนที่ถูกเน้น5" xfId="603"/>
    <cellStyle name="ส่วนที่ถูกเน้น5 2" xfId="604"/>
    <cellStyle name="ส่วนที่ถูกเน้น5 2 2" xfId="605"/>
    <cellStyle name="ส่วนที่ถูกเน้น5 2 3" xfId="606"/>
    <cellStyle name="ส่วนที่ถูกเน้น5 2 4" xfId="607"/>
    <cellStyle name="ส่วนที่ถูกเน้น5 2_01_ด้านสังคม p(116-182)" xfId="608"/>
    <cellStyle name="ส่วนที่ถูกเน้น5 3" xfId="609"/>
    <cellStyle name="ส่วนที่ถูกเน้น5 3 2" xfId="610"/>
    <cellStyle name="ส่วนที่ถูกเน้น5 4" xfId="611"/>
    <cellStyle name="ส่วนที่ถูกเน้น5 4 2" xfId="612"/>
    <cellStyle name="ส่วนที่ถูกเน้น6" xfId="613"/>
    <cellStyle name="ส่วนที่ถูกเน้น6 2" xfId="614"/>
    <cellStyle name="ส่วนที่ถูกเน้น6 2 2" xfId="615"/>
    <cellStyle name="ส่วนที่ถูกเน้น6 2 3" xfId="616"/>
    <cellStyle name="ส่วนที่ถูกเน้น6 2 4" xfId="617"/>
    <cellStyle name="ส่วนที่ถูกเน้น6 2_01_ด้านสังคม p(116-182)" xfId="618"/>
    <cellStyle name="ส่วนที่ถูกเน้น6 3" xfId="619"/>
    <cellStyle name="ส่วนที่ถูกเน้น6 3 2" xfId="620"/>
    <cellStyle name="ส่วนที่ถูกเน้น6 4" xfId="621"/>
    <cellStyle name="ส่วนที่ถูกเน้น6 4 2" xfId="622"/>
    <cellStyle name="แสดงผล" xfId="623"/>
    <cellStyle name="แสดงผล 2" xfId="624"/>
    <cellStyle name="แสดงผล 2 2" xfId="625"/>
    <cellStyle name="แสดงผล 2 3" xfId="626"/>
    <cellStyle name="แสดงผล 2 4" xfId="627"/>
    <cellStyle name="แสดงผล 2_01_ด้านสังคม p(116-182)" xfId="628"/>
    <cellStyle name="แสดงผล 3" xfId="629"/>
    <cellStyle name="แสดงผล 3 2" xfId="630"/>
    <cellStyle name="แสดงผล 4" xfId="631"/>
    <cellStyle name="แสดงผล 4 2" xfId="632"/>
    <cellStyle name="หมายเหตุ" xfId="633"/>
    <cellStyle name="หมายเหตุ 2" xfId="634"/>
    <cellStyle name="หมายเหตุ 2 2" xfId="635"/>
    <cellStyle name="หมายเหตุ 2 2 2" xfId="636"/>
    <cellStyle name="หมายเหตุ 2 3" xfId="637"/>
    <cellStyle name="หมายเหตุ 2 4" xfId="638"/>
    <cellStyle name="หมายเหตุ 3" xfId="639"/>
    <cellStyle name="หมายเหตุ 3 2" xfId="640"/>
    <cellStyle name="หมายเหตุ 3 2 2" xfId="641"/>
    <cellStyle name="หมายเหตุ 4" xfId="642"/>
    <cellStyle name="หมายเหตุ 4 2" xfId="643"/>
    <cellStyle name="หมายเหตุ 4 2 2" xfId="644"/>
    <cellStyle name="หัวเรื่อง 1" xfId="645"/>
    <cellStyle name="หัวเรื่อง 1 2" xfId="646"/>
    <cellStyle name="หัวเรื่อง 1 2 2" xfId="647"/>
    <cellStyle name="หัวเรื่อง 1 2 3" xfId="648"/>
    <cellStyle name="หัวเรื่อง 1 2_01_ด้านสังคม p(116-182)" xfId="649"/>
    <cellStyle name="หัวเรื่อง 1 3" xfId="650"/>
    <cellStyle name="หัวเรื่อง 2" xfId="651"/>
    <cellStyle name="หัวเรื่อง 2 2" xfId="652"/>
    <cellStyle name="หัวเรื่อง 2 2 2" xfId="653"/>
    <cellStyle name="หัวเรื่อง 2 2 3" xfId="654"/>
    <cellStyle name="หัวเรื่อง 2 2 4" xfId="655"/>
    <cellStyle name="หัวเรื่อง 2 2_01_ด้านสังคม p(116-182)" xfId="656"/>
    <cellStyle name="หัวเรื่อง 2 3" xfId="657"/>
    <cellStyle name="หัวเรื่อง 2 3 2" xfId="658"/>
    <cellStyle name="หัวเรื่อง 2 4" xfId="659"/>
    <cellStyle name="หัวเรื่อง 2 4 2" xfId="660"/>
    <cellStyle name="หัวเรื่อง 3" xfId="661"/>
    <cellStyle name="หัวเรื่อง 3 2" xfId="662"/>
    <cellStyle name="หัวเรื่อง 3 2 2" xfId="663"/>
    <cellStyle name="หัวเรื่อง 3 2 3" xfId="664"/>
    <cellStyle name="หัวเรื่อง 3 2_01_ด้านสังคม p(116-182)" xfId="665"/>
    <cellStyle name="หัวเรื่อง 3 3" xfId="666"/>
    <cellStyle name="หัวเรื่อง 4" xfId="667"/>
    <cellStyle name="หัวเรื่อง 4 2" xfId="668"/>
    <cellStyle name="หัวเรื่อง 4 2 2" xfId="669"/>
    <cellStyle name="หัวเรื่อง 4 2 3" xfId="670"/>
    <cellStyle name="หัวเรื่อง 4 2_01_ด้านสังคม p(116-182)" xfId="671"/>
    <cellStyle name="หัวเรื่อง 4 3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304800</xdr:colOff>
      <xdr:row>22</xdr:row>
      <xdr:rowOff>0</xdr:rowOff>
    </xdr:from>
    <xdr:to>
      <xdr:col>22</xdr:col>
      <xdr:colOff>495300</xdr:colOff>
      <xdr:row>22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391900" y="5076825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หน้า 2</a:t>
          </a:r>
        </a:p>
      </xdr:txBody>
    </xdr:sp>
    <xdr:clientData/>
  </xdr:twoCellAnchor>
  <xdr:twoCellAnchor>
    <xdr:from>
      <xdr:col>21</xdr:col>
      <xdr:colOff>352425</xdr:colOff>
      <xdr:row>38</xdr:row>
      <xdr:rowOff>0</xdr:rowOff>
    </xdr:from>
    <xdr:to>
      <xdr:col>22</xdr:col>
      <xdr:colOff>542925</xdr:colOff>
      <xdr:row>38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1439525" y="8734425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หน้า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12</xdr:row>
      <xdr:rowOff>57150</xdr:rowOff>
    </xdr:from>
    <xdr:to>
      <xdr:col>3</xdr:col>
      <xdr:colOff>200025</xdr:colOff>
      <xdr:row>14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7858125" y="3286125"/>
          <a:ext cx="142875" cy="742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57150</xdr:colOff>
      <xdr:row>12</xdr:row>
      <xdr:rowOff>47625</xdr:rowOff>
    </xdr:from>
    <xdr:to>
      <xdr:col>4</xdr:col>
      <xdr:colOff>200025</xdr:colOff>
      <xdr:row>14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9982200" y="3276600"/>
          <a:ext cx="1428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57150</xdr:colOff>
      <xdr:row>12</xdr:row>
      <xdr:rowOff>57150</xdr:rowOff>
    </xdr:from>
    <xdr:to>
      <xdr:col>3</xdr:col>
      <xdr:colOff>200025</xdr:colOff>
      <xdr:row>14</xdr:row>
      <xdr:rowOff>266700</xdr:rowOff>
    </xdr:to>
    <xdr:sp>
      <xdr:nvSpPr>
        <xdr:cNvPr id="3" name="AutoShape 1"/>
        <xdr:cNvSpPr>
          <a:spLocks/>
        </xdr:cNvSpPr>
      </xdr:nvSpPr>
      <xdr:spPr>
        <a:xfrm>
          <a:off x="7858125" y="3286125"/>
          <a:ext cx="142875" cy="742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57150</xdr:colOff>
      <xdr:row>12</xdr:row>
      <xdr:rowOff>47625</xdr:rowOff>
    </xdr:from>
    <xdr:to>
      <xdr:col>4</xdr:col>
      <xdr:colOff>200025</xdr:colOff>
      <xdr:row>14</xdr:row>
      <xdr:rowOff>266700</xdr:rowOff>
    </xdr:to>
    <xdr:sp>
      <xdr:nvSpPr>
        <xdr:cNvPr id="4" name="AutoShape 2"/>
        <xdr:cNvSpPr>
          <a:spLocks/>
        </xdr:cNvSpPr>
      </xdr:nvSpPr>
      <xdr:spPr>
        <a:xfrm>
          <a:off x="9982200" y="3276600"/>
          <a:ext cx="1428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.psf\.Mac\Users\Apple\Desktop\stat2550\stat_description\1_Admin-50_p67-7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01\Desktop\09_02%20&#3626;&#3606;&#3636;&#3605;&#3636;2554%20(23%20&#3585;.&#3588;.55)\&#3586;&#3657;&#3629;&#3617;&#3641;&#3621;%20excel%20&#3619;&#3623;&#3617;%203%20&#3604;&#3657;&#3634;&#3609;%20(&#3592;&#3633;&#3604;&#3651;&#3627;&#3617;&#3656;)\02_&#3604;&#3657;&#3634;&#3609;&#3648;&#3624;&#3619;&#3625;&#3600;&#3585;&#3636;&#3592;%20p183-2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ด้าน"/>
      <sheetName val="กราฟกรอบอัตรากำลังข้าราชการ"/>
      <sheetName val="ขรก.ลูกจ้าง ตามพ.ศ."/>
      <sheetName val=" ขรก.ลูกจ้าง"/>
      <sheetName val=" ขรก.ครู ลูกจ้าง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183-184) ด้าน"/>
      <sheetName val="(185)รถจดทะเบียน31ธ.ค."/>
      <sheetName val="(186)กราฟ-รถใหม่จดทะเบียน31ธ.ค."/>
      <sheetName val="(187)รถใหม่จดทะเบียน"/>
      <sheetName val="(188)ทางด่วน (1)"/>
      <sheetName val="(189-190)ทางด่วน (2)"/>
      <sheetName val="(191)ทางด่วน (3)"/>
      <sheetName val="(192)ทางด่วน (4)"/>
      <sheetName val="(193)ทางด่วน (5)"/>
      <sheetName val="(194)ทางด่วน (6)"/>
      <sheetName val="(195)จน.วิน-จยย."/>
      <sheetName val="(196)สัญญาณไฟ "/>
      <sheetName val="(197)_กล้องตรวจจับ"/>
      <sheetName val="(198a)_อุบัติเหตุจราจรทางบก"/>
      <sheetName val="(198b)_กราฟอุบัติเหตุจราจรทางบก"/>
      <sheetName val="(199)_อุบัติเหตุตามยานพาหนะ "/>
      <sheetName val="(200)_อุบัติเหตุทางบก"/>
      <sheetName val="(201)_กราฟ-อุบัติเหตุทางบก"/>
      <sheetName val="(202a) รถไฟฟ้าBTS"/>
      <sheetName val="(202b)กราฟ-บีทีเอส"/>
      <sheetName val="(203)รถไฟฟ้า BTS (รายสถานี)"/>
      <sheetName val="(204)กราฟ-บีทีเอสสถานี"/>
      <sheetName val="(205a)รถไฟฟ้ามหานคร (MRT)"/>
      <sheetName val="(205b)กราฟ-รถไฟฟ้ามหานคร"/>
      <sheetName val="(206)รถไฟฟ้าMRT (สถานี)"/>
      <sheetName val="(207)กราฟ-รถไฟฟ้ามหานคร(สถานี)"/>
      <sheetName val="(208)รถ (BRT) (รายสถานี)"/>
      <sheetName val="(209)ทางจักรยาน"/>
      <sheetName val="(210-212)สะพานข้ามทางแยก"/>
      <sheetName val="(213)อุโมงค์+ทางต่าระดับ"/>
      <sheetName val="(214)สายไฟฟ้าลงดิน"/>
      <sheetName val="(215) ขยะ"/>
      <sheetName val="(216) กราฟ-ขยะ"/>
      <sheetName val="(217) จับกุม-ดำเนินคดี"/>
      <sheetName val="(218) จับกุม-ดำเนินคดี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E23"/>
  <sheetViews>
    <sheetView showGridLines="0" view="pageBreakPreview" zoomScale="120" zoomScaleNormal="120" zoomScaleSheetLayoutView="120" zoomScalePageLayoutView="0" workbookViewId="0" topLeftCell="A1">
      <selection activeCell="F16" sqref="F16"/>
    </sheetView>
  </sheetViews>
  <sheetFormatPr defaultColWidth="21.28125" defaultRowHeight="21.75"/>
  <cols>
    <col min="1" max="1" width="19.421875" style="2" customWidth="1"/>
    <col min="2" max="2" width="21.00390625" style="2" customWidth="1"/>
    <col min="3" max="3" width="43.00390625" style="2" customWidth="1"/>
    <col min="4" max="4" width="14.8515625" style="2" customWidth="1"/>
    <col min="5" max="5" width="15.57421875" style="2" customWidth="1"/>
    <col min="6" max="16384" width="21.28125" style="2" customWidth="1"/>
  </cols>
  <sheetData>
    <row r="1" spans="1:5" s="1" customFormat="1" ht="21">
      <c r="A1" s="260" t="s">
        <v>333</v>
      </c>
      <c r="B1" s="260"/>
      <c r="C1" s="260"/>
      <c r="D1" s="260"/>
      <c r="E1" s="260"/>
    </row>
    <row r="2" spans="1:5" s="4" customFormat="1" ht="16.5" customHeight="1">
      <c r="A2" s="261" t="s">
        <v>5</v>
      </c>
      <c r="B2" s="239" t="s">
        <v>4</v>
      </c>
      <c r="C2" s="239" t="s">
        <v>409</v>
      </c>
      <c r="D2" s="261" t="s">
        <v>0</v>
      </c>
      <c r="E2" s="261" t="s">
        <v>410</v>
      </c>
    </row>
    <row r="3" spans="1:5" ht="16.5" customHeight="1">
      <c r="A3" s="7">
        <v>2540</v>
      </c>
      <c r="B3" s="8">
        <v>23893784766.64</v>
      </c>
      <c r="C3" s="8">
        <v>22784622582.65</v>
      </c>
      <c r="D3" s="9">
        <f aca="true" t="shared" si="0" ref="D3:D16">B3-C3</f>
        <v>1109162183.9899979</v>
      </c>
      <c r="E3" s="9">
        <f aca="true" t="shared" si="1" ref="E3:E19">D3/B3*100</f>
        <v>4.642053131484581</v>
      </c>
    </row>
    <row r="4" spans="1:5" ht="16.5" customHeight="1">
      <c r="A4" s="7">
        <v>2541</v>
      </c>
      <c r="B4" s="8">
        <v>26415253123.72</v>
      </c>
      <c r="C4" s="8">
        <v>24496876723.23</v>
      </c>
      <c r="D4" s="9">
        <f t="shared" si="0"/>
        <v>1918376400.4900017</v>
      </c>
      <c r="E4" s="9">
        <f t="shared" si="1"/>
        <v>7.262381289722962</v>
      </c>
    </row>
    <row r="5" spans="1:5" s="10" customFormat="1" ht="16.5" customHeight="1">
      <c r="A5" s="7">
        <v>2542</v>
      </c>
      <c r="B5" s="8">
        <v>23073293989.22</v>
      </c>
      <c r="C5" s="8">
        <v>22246219631.63</v>
      </c>
      <c r="D5" s="9">
        <f t="shared" si="0"/>
        <v>827074357.5900002</v>
      </c>
      <c r="E5" s="9">
        <f t="shared" si="1"/>
        <v>3.584552591304973</v>
      </c>
    </row>
    <row r="6" spans="1:5" s="10" customFormat="1" ht="16.5" customHeight="1">
      <c r="A6" s="7">
        <v>2543</v>
      </c>
      <c r="B6" s="8">
        <v>21457600505.44</v>
      </c>
      <c r="C6" s="8">
        <v>20967749067.3</v>
      </c>
      <c r="D6" s="9">
        <f t="shared" si="0"/>
        <v>489851438.1399994</v>
      </c>
      <c r="E6" s="9">
        <f t="shared" si="1"/>
        <v>2.282880781641035</v>
      </c>
    </row>
    <row r="7" spans="1:5" s="10" customFormat="1" ht="16.5" customHeight="1">
      <c r="A7" s="11">
        <v>2544</v>
      </c>
      <c r="B7" s="8">
        <v>23462103262.68</v>
      </c>
      <c r="C7" s="8">
        <v>22599824563.44</v>
      </c>
      <c r="D7" s="9">
        <f t="shared" si="0"/>
        <v>862278699.2400017</v>
      </c>
      <c r="E7" s="9">
        <f t="shared" si="1"/>
        <v>3.675197784213939</v>
      </c>
    </row>
    <row r="8" spans="1:5" s="10" customFormat="1" ht="16.5" customHeight="1">
      <c r="A8" s="11">
        <v>2545</v>
      </c>
      <c r="B8" s="8">
        <v>23668993930.85</v>
      </c>
      <c r="C8" s="8">
        <v>22695974883.36</v>
      </c>
      <c r="D8" s="9">
        <f t="shared" si="0"/>
        <v>973019047.4899979</v>
      </c>
      <c r="E8" s="9">
        <f t="shared" si="1"/>
        <v>4.110943837886459</v>
      </c>
    </row>
    <row r="9" spans="1:5" ht="16.5" customHeight="1">
      <c r="A9" s="12">
        <v>2546</v>
      </c>
      <c r="B9" s="8">
        <v>32757818963.88</v>
      </c>
      <c r="C9" s="8">
        <v>26522807820.79</v>
      </c>
      <c r="D9" s="9">
        <f t="shared" si="0"/>
        <v>6235011143.09</v>
      </c>
      <c r="E9" s="9">
        <f t="shared" si="1"/>
        <v>19.033657735165328</v>
      </c>
    </row>
    <row r="10" spans="1:5" ht="16.5" customHeight="1">
      <c r="A10" s="12">
        <v>2547</v>
      </c>
      <c r="B10" s="8">
        <v>36744530566.88</v>
      </c>
      <c r="C10" s="8">
        <v>28580837524.9</v>
      </c>
      <c r="D10" s="9">
        <f t="shared" si="0"/>
        <v>8163693041.979996</v>
      </c>
      <c r="E10" s="9">
        <f t="shared" si="1"/>
        <v>22.21743730572629</v>
      </c>
    </row>
    <row r="11" spans="1:5" ht="16.5" customHeight="1">
      <c r="A11" s="12">
        <v>2548</v>
      </c>
      <c r="B11" s="8">
        <v>36713654374.03</v>
      </c>
      <c r="C11" s="8">
        <v>30622428099.59</v>
      </c>
      <c r="D11" s="9">
        <f t="shared" si="0"/>
        <v>6091226274.439999</v>
      </c>
      <c r="E11" s="9">
        <f t="shared" si="1"/>
        <v>16.59117398770504</v>
      </c>
    </row>
    <row r="12" spans="1:5" ht="16.5" customHeight="1">
      <c r="A12" s="7">
        <v>2549</v>
      </c>
      <c r="B12" s="8">
        <v>43661886232.2</v>
      </c>
      <c r="C12" s="8">
        <v>34186903058.3</v>
      </c>
      <c r="D12" s="9">
        <f t="shared" si="0"/>
        <v>9474983173.899998</v>
      </c>
      <c r="E12" s="9">
        <f t="shared" si="1"/>
        <v>21.70081045860162</v>
      </c>
    </row>
    <row r="13" spans="1:5" ht="16.5" customHeight="1">
      <c r="A13" s="7">
        <v>2550</v>
      </c>
      <c r="B13" s="8">
        <v>43644003524.29</v>
      </c>
      <c r="C13" s="8">
        <v>37898886462.51</v>
      </c>
      <c r="D13" s="9">
        <f t="shared" si="0"/>
        <v>5745117061.779999</v>
      </c>
      <c r="E13" s="9">
        <f t="shared" si="1"/>
        <v>13.163588575421509</v>
      </c>
    </row>
    <row r="14" spans="1:5" ht="16.5" customHeight="1">
      <c r="A14" s="7">
        <v>2551</v>
      </c>
      <c r="B14" s="8">
        <v>45470633351.6</v>
      </c>
      <c r="C14" s="8">
        <v>43973654264.54</v>
      </c>
      <c r="D14" s="9">
        <f t="shared" si="0"/>
        <v>1496979087.0599976</v>
      </c>
      <c r="E14" s="9">
        <f t="shared" si="1"/>
        <v>3.2921887748619247</v>
      </c>
    </row>
    <row r="15" spans="1:5" ht="16.5" customHeight="1">
      <c r="A15" s="7">
        <v>2552</v>
      </c>
      <c r="B15" s="8">
        <v>38502264122.5</v>
      </c>
      <c r="C15" s="8">
        <v>37627246253.55</v>
      </c>
      <c r="D15" s="9">
        <f t="shared" si="0"/>
        <v>875017868.949997</v>
      </c>
      <c r="E15" s="9">
        <f t="shared" si="1"/>
        <v>2.2726400353132816</v>
      </c>
    </row>
    <row r="16" spans="1:5" ht="16.5" customHeight="1">
      <c r="A16" s="7">
        <v>2553</v>
      </c>
      <c r="B16" s="8">
        <v>46179488877.63</v>
      </c>
      <c r="C16" s="8">
        <v>40487843226.12</v>
      </c>
      <c r="D16" s="9">
        <f t="shared" si="0"/>
        <v>5691645651.5099945</v>
      </c>
      <c r="E16" s="9">
        <f t="shared" si="1"/>
        <v>12.325051207457406</v>
      </c>
    </row>
    <row r="17" spans="1:5" ht="16.5" customHeight="1">
      <c r="A17" s="7">
        <v>2554</v>
      </c>
      <c r="B17" s="8">
        <v>57483806592.42</v>
      </c>
      <c r="C17" s="8">
        <v>45558211027.17</v>
      </c>
      <c r="D17" s="9">
        <f>B17-C17</f>
        <v>11925595565.25</v>
      </c>
      <c r="E17" s="9">
        <f t="shared" si="1"/>
        <v>20.74600878436354</v>
      </c>
    </row>
    <row r="18" spans="1:5" ht="16.5" customHeight="1">
      <c r="A18" s="7">
        <v>2555</v>
      </c>
      <c r="B18" s="8">
        <v>59548867621.97</v>
      </c>
      <c r="C18" s="8">
        <v>53332127989.28</v>
      </c>
      <c r="D18" s="9">
        <f>B18-C18</f>
        <v>6216739632.690002</v>
      </c>
      <c r="E18" s="9">
        <f t="shared" si="1"/>
        <v>10.439727707595223</v>
      </c>
    </row>
    <row r="19" spans="1:5" ht="16.5" customHeight="1">
      <c r="A19" s="262" t="s">
        <v>331</v>
      </c>
      <c r="B19" s="263">
        <v>26980078773.14</v>
      </c>
      <c r="C19" s="312">
        <v>19151511907.37</v>
      </c>
      <c r="D19" s="263">
        <f>B19-C19</f>
        <v>7828566865.77</v>
      </c>
      <c r="E19" s="263">
        <f t="shared" si="1"/>
        <v>29.01610084831822</v>
      </c>
    </row>
    <row r="20" s="20" customFormat="1" ht="17.25" customHeight="1">
      <c r="A20" s="115" t="s">
        <v>112</v>
      </c>
    </row>
    <row r="21" s="20" customFormat="1" ht="17.25" customHeight="1">
      <c r="A21" s="20" t="s">
        <v>332</v>
      </c>
    </row>
    <row r="22" s="20" customFormat="1" ht="17.25" customHeight="1">
      <c r="A22" s="116" t="s">
        <v>417</v>
      </c>
    </row>
    <row r="23" s="20" customFormat="1" ht="17.25" customHeight="1">
      <c r="A23" s="116" t="s">
        <v>304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H59"/>
  <sheetViews>
    <sheetView showGridLines="0" view="pageBreakPreview" zoomScale="150" zoomScaleNormal="130" zoomScaleSheetLayoutView="150" zoomScalePageLayoutView="0" workbookViewId="0" topLeftCell="A1">
      <selection activeCell="C9" sqref="C9"/>
    </sheetView>
  </sheetViews>
  <sheetFormatPr defaultColWidth="9.140625" defaultRowHeight="21.75"/>
  <cols>
    <col min="1" max="1" width="14.28125" style="85" customWidth="1"/>
    <col min="2" max="2" width="25.8515625" style="85" customWidth="1"/>
    <col min="3" max="3" width="23.8515625" style="85" customWidth="1"/>
    <col min="4" max="4" width="19.7109375" style="170" customWidth="1"/>
    <col min="5" max="5" width="19.7109375" style="85" customWidth="1"/>
    <col min="6" max="6" width="15.7109375" style="85" customWidth="1"/>
    <col min="7" max="7" width="13.28125" style="85" customWidth="1"/>
    <col min="8" max="16384" width="9.140625" style="85" customWidth="1"/>
  </cols>
  <sheetData>
    <row r="1" spans="1:5" s="63" customFormat="1" ht="21">
      <c r="A1" s="290" t="s">
        <v>82</v>
      </c>
      <c r="B1" s="290"/>
      <c r="C1" s="290"/>
      <c r="D1" s="290"/>
      <c r="E1" s="290"/>
    </row>
    <row r="2" spans="1:5" s="63" customFormat="1" ht="21">
      <c r="A2" s="290" t="s">
        <v>83</v>
      </c>
      <c r="B2" s="290"/>
      <c r="C2" s="290"/>
      <c r="D2" s="290"/>
      <c r="E2" s="290"/>
    </row>
    <row r="3" spans="1:5" s="65" customFormat="1" ht="20.25" customHeight="1">
      <c r="A3" s="291" t="s">
        <v>1</v>
      </c>
      <c r="B3" s="291" t="s">
        <v>84</v>
      </c>
      <c r="C3" s="291" t="s">
        <v>85</v>
      </c>
      <c r="D3" s="291" t="s">
        <v>86</v>
      </c>
      <c r="E3" s="291" t="s">
        <v>87</v>
      </c>
    </row>
    <row r="4" spans="1:8" s="69" customFormat="1" ht="15" customHeight="1">
      <c r="A4" s="161" t="s">
        <v>12</v>
      </c>
      <c r="B4" s="66">
        <v>15738</v>
      </c>
      <c r="C4" s="67">
        <v>4996900</v>
      </c>
      <c r="D4" s="70">
        <v>2498450</v>
      </c>
      <c r="E4" s="68" t="s">
        <v>268</v>
      </c>
      <c r="F4" s="66"/>
      <c r="G4" s="66"/>
      <c r="H4" s="66"/>
    </row>
    <row r="5" spans="1:8" s="69" customFormat="1" ht="15" customHeight="1">
      <c r="A5" s="161" t="s">
        <v>15</v>
      </c>
      <c r="B5" s="66">
        <v>14343</v>
      </c>
      <c r="C5" s="67">
        <v>5922400</v>
      </c>
      <c r="D5" s="70">
        <v>2961200</v>
      </c>
      <c r="E5" s="68" t="s">
        <v>268</v>
      </c>
      <c r="F5" s="66"/>
      <c r="G5" s="66"/>
      <c r="H5" s="66"/>
    </row>
    <row r="6" spans="1:8" s="69" customFormat="1" ht="15.75" customHeight="1">
      <c r="A6" s="161" t="s">
        <v>22</v>
      </c>
      <c r="B6" s="66">
        <v>13127</v>
      </c>
      <c r="C6" s="67">
        <v>7990700</v>
      </c>
      <c r="D6" s="70">
        <v>3995350</v>
      </c>
      <c r="E6" s="68" t="s">
        <v>268</v>
      </c>
      <c r="F6" s="66"/>
      <c r="G6" s="66"/>
      <c r="H6" s="66"/>
    </row>
    <row r="7" spans="1:5" s="69" customFormat="1" ht="15" customHeight="1">
      <c r="A7" s="161" t="s">
        <v>14</v>
      </c>
      <c r="B7" s="66">
        <v>12079</v>
      </c>
      <c r="C7" s="67">
        <v>7561500</v>
      </c>
      <c r="D7" s="70">
        <v>3776550</v>
      </c>
      <c r="E7" s="68" t="s">
        <v>268</v>
      </c>
    </row>
    <row r="8" spans="1:5" s="69" customFormat="1" ht="15" customHeight="1">
      <c r="A8" s="161" t="s">
        <v>21</v>
      </c>
      <c r="B8" s="66">
        <v>7558</v>
      </c>
      <c r="C8" s="67">
        <v>4977400</v>
      </c>
      <c r="D8" s="70">
        <v>2488700</v>
      </c>
      <c r="E8" s="68" t="s">
        <v>268</v>
      </c>
    </row>
    <row r="9" spans="1:8" s="69" customFormat="1" ht="15" customHeight="1">
      <c r="A9" s="161" t="s">
        <v>19</v>
      </c>
      <c r="B9" s="66">
        <v>5947</v>
      </c>
      <c r="C9" s="67">
        <v>2788000</v>
      </c>
      <c r="D9" s="70">
        <v>1394000</v>
      </c>
      <c r="E9" s="68" t="s">
        <v>268</v>
      </c>
      <c r="H9" s="66"/>
    </row>
    <row r="10" spans="1:5" s="69" customFormat="1" ht="15" customHeight="1">
      <c r="A10" s="161" t="s">
        <v>32</v>
      </c>
      <c r="B10" s="66">
        <v>5815</v>
      </c>
      <c r="C10" s="67">
        <v>2570400</v>
      </c>
      <c r="D10" s="70">
        <v>1276000</v>
      </c>
      <c r="E10" s="68" t="s">
        <v>268</v>
      </c>
    </row>
    <row r="11" spans="1:5" s="69" customFormat="1" ht="15" customHeight="1">
      <c r="A11" s="161" t="s">
        <v>26</v>
      </c>
      <c r="B11" s="66">
        <v>5194</v>
      </c>
      <c r="C11" s="67">
        <v>2646150</v>
      </c>
      <c r="D11" s="70">
        <v>1323075</v>
      </c>
      <c r="E11" s="68" t="s">
        <v>268</v>
      </c>
    </row>
    <row r="12" spans="1:5" s="69" customFormat="1" ht="15" customHeight="1">
      <c r="A12" s="161" t="s">
        <v>13</v>
      </c>
      <c r="B12" s="66">
        <v>5158</v>
      </c>
      <c r="C12" s="67">
        <v>1786200</v>
      </c>
      <c r="D12" s="70">
        <v>893100</v>
      </c>
      <c r="E12" s="68" t="s">
        <v>268</v>
      </c>
    </row>
    <row r="13" spans="1:5" s="69" customFormat="1" ht="15" customHeight="1">
      <c r="A13" s="161" t="s">
        <v>27</v>
      </c>
      <c r="B13" s="66">
        <v>4301</v>
      </c>
      <c r="C13" s="67">
        <v>1997500</v>
      </c>
      <c r="D13" s="70">
        <v>994350</v>
      </c>
      <c r="E13" s="68" t="s">
        <v>268</v>
      </c>
    </row>
    <row r="14" spans="1:5" s="69" customFormat="1" ht="15.75" customHeight="1">
      <c r="A14" s="161" t="s">
        <v>56</v>
      </c>
      <c r="B14" s="66">
        <v>4194</v>
      </c>
      <c r="C14" s="67">
        <v>1406700</v>
      </c>
      <c r="D14" s="70">
        <v>703350</v>
      </c>
      <c r="E14" s="68" t="s">
        <v>268</v>
      </c>
    </row>
    <row r="15" spans="1:5" s="69" customFormat="1" ht="15" customHeight="1">
      <c r="A15" s="161" t="s">
        <v>39</v>
      </c>
      <c r="B15" s="66">
        <v>3795</v>
      </c>
      <c r="C15" s="67">
        <v>1885300</v>
      </c>
      <c r="D15" s="70">
        <v>942050</v>
      </c>
      <c r="E15" s="68" t="s">
        <v>268</v>
      </c>
    </row>
    <row r="16" spans="1:5" s="69" customFormat="1" ht="15" customHeight="1">
      <c r="A16" s="161" t="s">
        <v>48</v>
      </c>
      <c r="B16" s="66">
        <v>3693</v>
      </c>
      <c r="C16" s="67">
        <v>1112300</v>
      </c>
      <c r="D16" s="70">
        <v>556150</v>
      </c>
      <c r="E16" s="68" t="s">
        <v>268</v>
      </c>
    </row>
    <row r="17" spans="1:5" s="69" customFormat="1" ht="15" customHeight="1">
      <c r="A17" s="161" t="s">
        <v>51</v>
      </c>
      <c r="B17" s="66">
        <v>3580</v>
      </c>
      <c r="C17" s="67">
        <v>1379800</v>
      </c>
      <c r="D17" s="70">
        <v>689900</v>
      </c>
      <c r="E17" s="68" t="s">
        <v>268</v>
      </c>
    </row>
    <row r="18" spans="1:5" s="69" customFormat="1" ht="15" customHeight="1">
      <c r="A18" s="161" t="s">
        <v>31</v>
      </c>
      <c r="B18" s="66">
        <v>3374</v>
      </c>
      <c r="C18" s="67">
        <v>1158300</v>
      </c>
      <c r="D18" s="70">
        <v>576750</v>
      </c>
      <c r="E18" s="68" t="s">
        <v>268</v>
      </c>
    </row>
    <row r="19" spans="1:5" s="69" customFormat="1" ht="15" customHeight="1">
      <c r="A19" s="161" t="s">
        <v>33</v>
      </c>
      <c r="B19" s="66">
        <v>3334</v>
      </c>
      <c r="C19" s="67">
        <v>1045100</v>
      </c>
      <c r="D19" s="70">
        <v>522550</v>
      </c>
      <c r="E19" s="68" t="s">
        <v>268</v>
      </c>
    </row>
    <row r="20" spans="1:5" s="69" customFormat="1" ht="15" customHeight="1">
      <c r="A20" s="161" t="s">
        <v>16</v>
      </c>
      <c r="B20" s="66">
        <v>3024</v>
      </c>
      <c r="C20" s="67">
        <v>1580000</v>
      </c>
      <c r="D20" s="70">
        <v>790000</v>
      </c>
      <c r="E20" s="68" t="s">
        <v>268</v>
      </c>
    </row>
    <row r="21" spans="1:5" s="69" customFormat="1" ht="15" customHeight="1">
      <c r="A21" s="161" t="s">
        <v>17</v>
      </c>
      <c r="B21" s="66">
        <v>2679</v>
      </c>
      <c r="C21" s="67">
        <v>1872600</v>
      </c>
      <c r="D21" s="70">
        <v>935550</v>
      </c>
      <c r="E21" s="68" t="s">
        <v>268</v>
      </c>
    </row>
    <row r="22" spans="1:5" s="69" customFormat="1" ht="15" customHeight="1">
      <c r="A22" s="161" t="s">
        <v>58</v>
      </c>
      <c r="B22" s="66">
        <v>2204</v>
      </c>
      <c r="C22" s="67">
        <v>839800</v>
      </c>
      <c r="D22" s="70">
        <v>414500</v>
      </c>
      <c r="E22" s="68" t="s">
        <v>268</v>
      </c>
    </row>
    <row r="23" spans="1:5" s="69" customFormat="1" ht="15" customHeight="1">
      <c r="A23" s="161" t="s">
        <v>30</v>
      </c>
      <c r="B23" s="66">
        <v>2202</v>
      </c>
      <c r="C23" s="67">
        <v>976300</v>
      </c>
      <c r="D23" s="70">
        <v>486950</v>
      </c>
      <c r="E23" s="68" t="s">
        <v>268</v>
      </c>
    </row>
    <row r="24" spans="1:5" s="69" customFormat="1" ht="15" customHeight="1">
      <c r="A24" s="161" t="s">
        <v>47</v>
      </c>
      <c r="B24" s="66">
        <v>2120</v>
      </c>
      <c r="C24" s="67">
        <v>709600</v>
      </c>
      <c r="D24" s="70">
        <v>354800</v>
      </c>
      <c r="E24" s="68" t="s">
        <v>268</v>
      </c>
    </row>
    <row r="25" spans="1:5" s="69" customFormat="1" ht="15" customHeight="1">
      <c r="A25" s="161" t="s">
        <v>23</v>
      </c>
      <c r="B25" s="66">
        <v>2102</v>
      </c>
      <c r="C25" s="67">
        <v>993400</v>
      </c>
      <c r="D25" s="70">
        <v>496100</v>
      </c>
      <c r="E25" s="68" t="s">
        <v>268</v>
      </c>
    </row>
    <row r="26" spans="1:5" s="69" customFormat="1" ht="15" customHeight="1">
      <c r="A26" s="161" t="s">
        <v>24</v>
      </c>
      <c r="B26" s="66">
        <v>1786</v>
      </c>
      <c r="C26" s="67">
        <v>708400</v>
      </c>
      <c r="D26" s="70">
        <v>354200</v>
      </c>
      <c r="E26" s="68" t="s">
        <v>268</v>
      </c>
    </row>
    <row r="27" spans="1:5" s="69" customFormat="1" ht="15" customHeight="1">
      <c r="A27" s="161" t="s">
        <v>44</v>
      </c>
      <c r="B27" s="66">
        <v>1779</v>
      </c>
      <c r="C27" s="67">
        <v>636600</v>
      </c>
      <c r="D27" s="70">
        <v>316500</v>
      </c>
      <c r="E27" s="68" t="s">
        <v>268</v>
      </c>
    </row>
    <row r="28" spans="1:5" s="69" customFormat="1" ht="15" customHeight="1">
      <c r="A28" s="161" t="s">
        <v>25</v>
      </c>
      <c r="B28" s="66">
        <v>1521</v>
      </c>
      <c r="C28" s="67">
        <v>649400</v>
      </c>
      <c r="D28" s="70">
        <v>324700</v>
      </c>
      <c r="E28" s="68" t="s">
        <v>268</v>
      </c>
    </row>
    <row r="29" spans="1:5" s="69" customFormat="1" ht="15" customHeight="1">
      <c r="A29" s="161" t="s">
        <v>61</v>
      </c>
      <c r="B29" s="66">
        <v>1427</v>
      </c>
      <c r="C29" s="67">
        <v>393400</v>
      </c>
      <c r="D29" s="70">
        <v>195500</v>
      </c>
      <c r="E29" s="68" t="s">
        <v>268</v>
      </c>
    </row>
    <row r="30" spans="1:5" s="69" customFormat="1" ht="15" customHeight="1">
      <c r="A30" s="161" t="s">
        <v>18</v>
      </c>
      <c r="B30" s="66">
        <v>1371</v>
      </c>
      <c r="C30" s="67">
        <v>608900</v>
      </c>
      <c r="D30" s="70">
        <v>304450</v>
      </c>
      <c r="E30" s="68" t="s">
        <v>268</v>
      </c>
    </row>
    <row r="31" spans="1:5" s="69" customFormat="1" ht="15" customHeight="1">
      <c r="A31" s="161" t="s">
        <v>34</v>
      </c>
      <c r="B31" s="66">
        <v>1299</v>
      </c>
      <c r="C31" s="67">
        <v>545800</v>
      </c>
      <c r="D31" s="70">
        <v>264450</v>
      </c>
      <c r="E31" s="68" t="s">
        <v>268</v>
      </c>
    </row>
    <row r="32" spans="1:5" s="69" customFormat="1" ht="15" customHeight="1">
      <c r="A32" s="161" t="s">
        <v>43</v>
      </c>
      <c r="B32" s="66">
        <v>1298</v>
      </c>
      <c r="C32" s="67">
        <v>596700</v>
      </c>
      <c r="D32" s="70">
        <v>298350</v>
      </c>
      <c r="E32" s="68" t="s">
        <v>268</v>
      </c>
    </row>
    <row r="33" spans="1:5" s="69" customFormat="1" ht="15" customHeight="1">
      <c r="A33" s="161" t="s">
        <v>29</v>
      </c>
      <c r="B33" s="66">
        <v>1285</v>
      </c>
      <c r="C33" s="67">
        <v>643300</v>
      </c>
      <c r="D33" s="70">
        <v>321650</v>
      </c>
      <c r="E33" s="68" t="s">
        <v>268</v>
      </c>
    </row>
    <row r="34" spans="1:5" s="69" customFormat="1" ht="15" customHeight="1">
      <c r="A34" s="161" t="s">
        <v>60</v>
      </c>
      <c r="B34" s="66">
        <v>1077</v>
      </c>
      <c r="C34" s="67">
        <v>444500</v>
      </c>
      <c r="D34" s="70">
        <v>220250</v>
      </c>
      <c r="E34" s="68" t="s">
        <v>268</v>
      </c>
    </row>
    <row r="35" spans="1:5" s="69" customFormat="1" ht="15.75" customHeight="1">
      <c r="A35" s="161" t="s">
        <v>20</v>
      </c>
      <c r="B35" s="71">
        <v>1000</v>
      </c>
      <c r="C35" s="67">
        <v>473600</v>
      </c>
      <c r="D35" s="72">
        <v>236200</v>
      </c>
      <c r="E35" s="68" t="s">
        <v>268</v>
      </c>
    </row>
    <row r="36" spans="1:5" s="69" customFormat="1" ht="15" customHeight="1">
      <c r="A36" s="161" t="s">
        <v>37</v>
      </c>
      <c r="B36" s="66">
        <v>974</v>
      </c>
      <c r="C36" s="67">
        <v>484700</v>
      </c>
      <c r="D36" s="70">
        <v>241150</v>
      </c>
      <c r="E36" s="68" t="s">
        <v>268</v>
      </c>
    </row>
    <row r="37" spans="1:5" s="69" customFormat="1" ht="15" customHeight="1">
      <c r="A37" s="161" t="s">
        <v>52</v>
      </c>
      <c r="B37" s="66">
        <v>957</v>
      </c>
      <c r="C37" s="67">
        <v>378000</v>
      </c>
      <c r="D37" s="70">
        <v>186600</v>
      </c>
      <c r="E37" s="68" t="s">
        <v>268</v>
      </c>
    </row>
    <row r="38" spans="1:5" s="69" customFormat="1" ht="15" customHeight="1">
      <c r="A38" s="161" t="s">
        <v>35</v>
      </c>
      <c r="B38" s="66">
        <v>912</v>
      </c>
      <c r="C38" s="67">
        <v>286450</v>
      </c>
      <c r="D38" s="70">
        <v>142625</v>
      </c>
      <c r="E38" s="68" t="s">
        <v>268</v>
      </c>
    </row>
    <row r="39" spans="1:5" s="69" customFormat="1" ht="15" customHeight="1">
      <c r="A39" s="161" t="s">
        <v>55</v>
      </c>
      <c r="B39" s="66">
        <v>908</v>
      </c>
      <c r="C39" s="67">
        <v>356000</v>
      </c>
      <c r="D39" s="70">
        <v>176800</v>
      </c>
      <c r="E39" s="68" t="s">
        <v>268</v>
      </c>
    </row>
    <row r="40" spans="1:5" s="69" customFormat="1" ht="15" customHeight="1">
      <c r="A40" s="161" t="s">
        <v>28</v>
      </c>
      <c r="B40" s="66">
        <v>875</v>
      </c>
      <c r="C40" s="67">
        <v>451900</v>
      </c>
      <c r="D40" s="70">
        <v>225350</v>
      </c>
      <c r="E40" s="68" t="s">
        <v>268</v>
      </c>
    </row>
    <row r="41" spans="1:5" s="69" customFormat="1" ht="15" customHeight="1">
      <c r="A41" s="161" t="s">
        <v>59</v>
      </c>
      <c r="B41" s="66">
        <v>774</v>
      </c>
      <c r="C41" s="67">
        <v>228300</v>
      </c>
      <c r="D41" s="70">
        <v>112950</v>
      </c>
      <c r="E41" s="68" t="s">
        <v>268</v>
      </c>
    </row>
    <row r="42" spans="1:5" s="69" customFormat="1" ht="15" customHeight="1">
      <c r="A42" s="161" t="s">
        <v>41</v>
      </c>
      <c r="B42" s="66">
        <v>704</v>
      </c>
      <c r="C42" s="67">
        <v>656000</v>
      </c>
      <c r="D42" s="70">
        <v>328000</v>
      </c>
      <c r="E42" s="68" t="s">
        <v>268</v>
      </c>
    </row>
    <row r="43" spans="1:5" s="74" customFormat="1" ht="15.75" customHeight="1">
      <c r="A43" s="161" t="s">
        <v>42</v>
      </c>
      <c r="B43" s="66">
        <v>606</v>
      </c>
      <c r="C43" s="67">
        <v>588300</v>
      </c>
      <c r="D43" s="70">
        <v>294150</v>
      </c>
      <c r="E43" s="73" t="s">
        <v>268</v>
      </c>
    </row>
    <row r="44" spans="1:5" s="69" customFormat="1" ht="15.75" customHeight="1">
      <c r="A44" s="161" t="s">
        <v>49</v>
      </c>
      <c r="B44" s="66">
        <v>604</v>
      </c>
      <c r="C44" s="67">
        <v>218500</v>
      </c>
      <c r="D44" s="70">
        <v>109250</v>
      </c>
      <c r="E44" s="68" t="s">
        <v>268</v>
      </c>
    </row>
    <row r="45" spans="1:5" s="69" customFormat="1" ht="15" customHeight="1">
      <c r="A45" s="161" t="s">
        <v>53</v>
      </c>
      <c r="B45" s="66">
        <v>522</v>
      </c>
      <c r="C45" s="67">
        <v>327700</v>
      </c>
      <c r="D45" s="70">
        <v>161850</v>
      </c>
      <c r="E45" s="68" t="s">
        <v>268</v>
      </c>
    </row>
    <row r="46" spans="1:5" s="69" customFormat="1" ht="15.75" customHeight="1">
      <c r="A46" s="161" t="s">
        <v>50</v>
      </c>
      <c r="B46" s="66">
        <v>470</v>
      </c>
      <c r="C46" s="67">
        <v>195700</v>
      </c>
      <c r="D46" s="70">
        <v>97850</v>
      </c>
      <c r="E46" s="68" t="s">
        <v>268</v>
      </c>
    </row>
    <row r="47" spans="1:5" s="69" customFormat="1" ht="15" customHeight="1">
      <c r="A47" s="161" t="s">
        <v>57</v>
      </c>
      <c r="B47" s="66">
        <v>446</v>
      </c>
      <c r="C47" s="67">
        <v>207600</v>
      </c>
      <c r="D47" s="70">
        <v>103800</v>
      </c>
      <c r="E47" s="68" t="s">
        <v>268</v>
      </c>
    </row>
    <row r="48" spans="1:5" s="69" customFormat="1" ht="15" customHeight="1">
      <c r="A48" s="161" t="s">
        <v>54</v>
      </c>
      <c r="B48" s="66">
        <v>443</v>
      </c>
      <c r="C48" s="67">
        <v>145800</v>
      </c>
      <c r="D48" s="70">
        <v>70900</v>
      </c>
      <c r="E48" s="68" t="s">
        <v>268</v>
      </c>
    </row>
    <row r="49" spans="1:5" s="69" customFormat="1" ht="15" customHeight="1">
      <c r="A49" s="161" t="s">
        <v>45</v>
      </c>
      <c r="B49" s="66">
        <v>336</v>
      </c>
      <c r="C49" s="67">
        <v>166600</v>
      </c>
      <c r="D49" s="70">
        <v>78300</v>
      </c>
      <c r="E49" s="68" t="s">
        <v>268</v>
      </c>
    </row>
    <row r="50" spans="1:5" s="69" customFormat="1" ht="15" customHeight="1">
      <c r="A50" s="161" t="s">
        <v>38</v>
      </c>
      <c r="B50" s="66">
        <v>276</v>
      </c>
      <c r="C50" s="67">
        <v>205300</v>
      </c>
      <c r="D50" s="70">
        <v>98050</v>
      </c>
      <c r="E50" s="68" t="s">
        <v>268</v>
      </c>
    </row>
    <row r="51" spans="1:5" s="69" customFormat="1" ht="15" customHeight="1">
      <c r="A51" s="161" t="s">
        <v>46</v>
      </c>
      <c r="B51" s="66">
        <v>250</v>
      </c>
      <c r="C51" s="67">
        <v>219500</v>
      </c>
      <c r="D51" s="70">
        <v>108550</v>
      </c>
      <c r="E51" s="68" t="s">
        <v>268</v>
      </c>
    </row>
    <row r="52" spans="1:5" s="69" customFormat="1" ht="15.75" customHeight="1">
      <c r="A52" s="161" t="s">
        <v>36</v>
      </c>
      <c r="B52" s="66">
        <v>144</v>
      </c>
      <c r="C52" s="67">
        <v>74800</v>
      </c>
      <c r="D52" s="70">
        <v>37400</v>
      </c>
      <c r="E52" s="68" t="s">
        <v>268</v>
      </c>
    </row>
    <row r="53" spans="1:5" s="69" customFormat="1" ht="15" customHeight="1">
      <c r="A53" s="161" t="s">
        <v>40</v>
      </c>
      <c r="B53" s="75">
        <v>129</v>
      </c>
      <c r="C53" s="67">
        <v>98500</v>
      </c>
      <c r="D53" s="76">
        <v>48050</v>
      </c>
      <c r="E53" s="77" t="s">
        <v>268</v>
      </c>
    </row>
    <row r="54" spans="1:5" s="82" customFormat="1" ht="13.5" customHeight="1">
      <c r="A54" s="162" t="s">
        <v>2</v>
      </c>
      <c r="B54" s="78">
        <f>SUM(B4:B53)</f>
        <v>149734</v>
      </c>
      <c r="C54" s="79">
        <f>SUM(C4:C53)</f>
        <v>69186600</v>
      </c>
      <c r="D54" s="80">
        <f>SUM(D4:D53)</f>
        <v>34527300</v>
      </c>
      <c r="E54" s="81" t="s">
        <v>268</v>
      </c>
    </row>
    <row r="55" spans="1:4" s="69" customFormat="1" ht="17.25" customHeight="1">
      <c r="A55" s="82" t="s">
        <v>269</v>
      </c>
      <c r="C55" s="163"/>
      <c r="D55" s="164"/>
    </row>
    <row r="56" ht="13.5" customHeight="1"/>
    <row r="57" ht="13.5" customHeight="1"/>
    <row r="58" ht="18.75">
      <c r="G58" s="171"/>
    </row>
    <row r="59" ht="18.75">
      <c r="G59" s="171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K40"/>
  <sheetViews>
    <sheetView showGridLines="0" view="pageBreakPreview" zoomScaleNormal="130" zoomScaleSheetLayoutView="100" zoomScalePageLayoutView="0" workbookViewId="0" topLeftCell="A1">
      <selection activeCell="C9" sqref="C9"/>
    </sheetView>
  </sheetViews>
  <sheetFormatPr defaultColWidth="0" defaultRowHeight="21.75"/>
  <cols>
    <col min="1" max="1" width="32.28125" style="64" customWidth="1"/>
    <col min="2" max="2" width="13.00390625" style="86" customWidth="1"/>
    <col min="3" max="8" width="19.7109375" style="64" customWidth="1"/>
    <col min="9" max="9" width="23.140625" style="89" customWidth="1"/>
    <col min="10" max="10" width="9.28125" style="64" customWidth="1"/>
    <col min="11" max="16384" width="0" style="64" hidden="1" customWidth="1"/>
  </cols>
  <sheetData>
    <row r="1" s="84" customFormat="1" ht="21">
      <c r="A1" s="84" t="s">
        <v>88</v>
      </c>
    </row>
    <row r="2" s="84" customFormat="1" ht="21">
      <c r="A2" s="84" t="s">
        <v>341</v>
      </c>
    </row>
    <row r="3" spans="1:9" s="176" customFormat="1" ht="18.75">
      <c r="A3" s="292" t="s">
        <v>89</v>
      </c>
      <c r="B3" s="293"/>
      <c r="C3" s="178" t="s">
        <v>90</v>
      </c>
      <c r="D3" s="178" t="s">
        <v>91</v>
      </c>
      <c r="E3" s="178" t="s">
        <v>92</v>
      </c>
      <c r="F3" s="178" t="s">
        <v>93</v>
      </c>
      <c r="G3" s="178" t="s">
        <v>94</v>
      </c>
      <c r="H3" s="178" t="s">
        <v>95</v>
      </c>
      <c r="I3" s="178" t="s">
        <v>96</v>
      </c>
    </row>
    <row r="4" spans="1:9" s="176" customFormat="1" ht="18.75">
      <c r="A4" s="294" t="s">
        <v>97</v>
      </c>
      <c r="B4" s="295"/>
      <c r="C4" s="296"/>
      <c r="D4" s="296"/>
      <c r="E4" s="296"/>
      <c r="F4" s="296"/>
      <c r="G4" s="296"/>
      <c r="H4" s="296"/>
      <c r="I4" s="296"/>
    </row>
    <row r="5" spans="1:11" s="85" customFormat="1" ht="6" customHeight="1">
      <c r="A5" s="177"/>
      <c r="B5" s="87"/>
      <c r="C5" s="177"/>
      <c r="D5" s="177"/>
      <c r="E5" s="177"/>
      <c r="F5" s="177"/>
      <c r="G5" s="177"/>
      <c r="H5" s="177"/>
      <c r="I5" s="178"/>
      <c r="K5" s="176"/>
    </row>
    <row r="6" spans="1:11" s="85" customFormat="1" ht="18.75">
      <c r="A6" s="179" t="s">
        <v>98</v>
      </c>
      <c r="B6" s="172" t="s">
        <v>99</v>
      </c>
      <c r="C6" s="180">
        <v>24870</v>
      </c>
      <c r="D6" s="180">
        <v>24346</v>
      </c>
      <c r="E6" s="180">
        <v>24920</v>
      </c>
      <c r="F6" s="180">
        <v>23424</v>
      </c>
      <c r="G6" s="180">
        <v>26144</v>
      </c>
      <c r="H6" s="180">
        <v>25906</v>
      </c>
      <c r="I6" s="181">
        <f>SUM(C6:H6)</f>
        <v>149610</v>
      </c>
      <c r="J6" s="182"/>
      <c r="K6" s="183"/>
    </row>
    <row r="7" spans="1:11" s="171" customFormat="1" ht="18.75">
      <c r="A7" s="179" t="s">
        <v>129</v>
      </c>
      <c r="B7" s="172" t="s">
        <v>9</v>
      </c>
      <c r="C7" s="180">
        <v>11439100</v>
      </c>
      <c r="D7" s="180">
        <v>11120700</v>
      </c>
      <c r="E7" s="180">
        <v>11722100</v>
      </c>
      <c r="F7" s="180">
        <v>10842500</v>
      </c>
      <c r="G7" s="180">
        <v>11992150</v>
      </c>
      <c r="H7" s="180">
        <v>11938050</v>
      </c>
      <c r="I7" s="181">
        <f>SUM(C7:H7)</f>
        <v>69054600</v>
      </c>
      <c r="J7" s="182"/>
      <c r="K7" s="176"/>
    </row>
    <row r="8" spans="1:11" s="171" customFormat="1" ht="18.75">
      <c r="A8" s="179" t="s">
        <v>342</v>
      </c>
      <c r="B8" s="172"/>
      <c r="C8" s="184"/>
      <c r="D8" s="184"/>
      <c r="E8" s="184"/>
      <c r="F8" s="184"/>
      <c r="G8" s="184"/>
      <c r="H8" s="184"/>
      <c r="I8" s="187"/>
      <c r="J8" s="182"/>
      <c r="K8" s="176"/>
    </row>
    <row r="9" spans="1:9" s="85" customFormat="1" ht="17.25" customHeight="1">
      <c r="A9" s="188" t="s">
        <v>343</v>
      </c>
      <c r="B9" s="87" t="s">
        <v>99</v>
      </c>
      <c r="C9" s="189">
        <v>18</v>
      </c>
      <c r="D9" s="189">
        <v>21</v>
      </c>
      <c r="E9" s="189">
        <v>29</v>
      </c>
      <c r="F9" s="189">
        <v>14</v>
      </c>
      <c r="G9" s="189">
        <v>19</v>
      </c>
      <c r="H9" s="189">
        <v>22</v>
      </c>
      <c r="I9" s="181">
        <f>SUM(C9:H9)</f>
        <v>123</v>
      </c>
    </row>
    <row r="10" spans="1:10" s="171" customFormat="1" ht="17.25" customHeight="1">
      <c r="A10" s="179" t="s">
        <v>103</v>
      </c>
      <c r="B10" s="172" t="s">
        <v>9</v>
      </c>
      <c r="C10" s="180">
        <v>25200</v>
      </c>
      <c r="D10" s="180">
        <v>19600</v>
      </c>
      <c r="E10" s="180">
        <v>22400</v>
      </c>
      <c r="F10" s="180">
        <v>16200</v>
      </c>
      <c r="G10" s="180">
        <v>17100</v>
      </c>
      <c r="H10" s="180">
        <v>21500</v>
      </c>
      <c r="I10" s="181">
        <f>SUM(C10:H10)</f>
        <v>122000</v>
      </c>
      <c r="J10" s="190"/>
    </row>
    <row r="11" spans="1:10" s="171" customFormat="1" ht="17.25" customHeight="1">
      <c r="A11" s="179" t="s">
        <v>345</v>
      </c>
      <c r="B11" s="172"/>
      <c r="C11" s="180"/>
      <c r="D11" s="180"/>
      <c r="E11" s="180"/>
      <c r="F11" s="180"/>
      <c r="G11" s="180"/>
      <c r="H11" s="180"/>
      <c r="I11" s="181"/>
      <c r="J11" s="190"/>
    </row>
    <row r="12" spans="1:10" s="85" customFormat="1" ht="17.25" customHeight="1">
      <c r="A12" s="179" t="s">
        <v>344</v>
      </c>
      <c r="B12" s="172"/>
      <c r="C12" s="184"/>
      <c r="D12" s="184"/>
      <c r="E12" s="184"/>
      <c r="F12" s="184"/>
      <c r="G12" s="184"/>
      <c r="H12" s="184"/>
      <c r="I12" s="187"/>
      <c r="J12" s="191"/>
    </row>
    <row r="13" spans="1:9" s="85" customFormat="1" ht="17.25" customHeight="1">
      <c r="A13" s="188" t="s">
        <v>100</v>
      </c>
      <c r="B13" s="87" t="s">
        <v>99</v>
      </c>
      <c r="C13" s="192">
        <v>0</v>
      </c>
      <c r="D13" s="192">
        <v>0</v>
      </c>
      <c r="E13" s="192">
        <v>0</v>
      </c>
      <c r="F13" s="192">
        <v>0</v>
      </c>
      <c r="G13" s="192">
        <v>0</v>
      </c>
      <c r="H13" s="192">
        <v>0</v>
      </c>
      <c r="I13" s="181" t="s">
        <v>111</v>
      </c>
    </row>
    <row r="14" spans="1:9" s="171" customFormat="1" ht="17.25" customHeight="1">
      <c r="A14" s="185" t="s">
        <v>346</v>
      </c>
      <c r="B14" s="173" t="s">
        <v>9</v>
      </c>
      <c r="C14" s="193">
        <v>0</v>
      </c>
      <c r="D14" s="193">
        <v>0</v>
      </c>
      <c r="E14" s="193">
        <v>0</v>
      </c>
      <c r="F14" s="193">
        <v>0</v>
      </c>
      <c r="G14" s="193">
        <v>0</v>
      </c>
      <c r="H14" s="193">
        <v>0</v>
      </c>
      <c r="I14" s="187" t="s">
        <v>111</v>
      </c>
    </row>
    <row r="15" spans="1:9" s="85" customFormat="1" ht="17.25" customHeight="1">
      <c r="A15" s="179" t="s">
        <v>101</v>
      </c>
      <c r="B15" s="172" t="s">
        <v>99</v>
      </c>
      <c r="C15" s="192">
        <v>0</v>
      </c>
      <c r="D15" s="192">
        <v>0</v>
      </c>
      <c r="E15" s="192">
        <v>0</v>
      </c>
      <c r="F15" s="192">
        <v>0</v>
      </c>
      <c r="G15" s="192">
        <v>0</v>
      </c>
      <c r="H15" s="192">
        <v>0</v>
      </c>
      <c r="I15" s="181">
        <f>SUM(C15:H15)</f>
        <v>0</v>
      </c>
    </row>
    <row r="16" spans="1:9" s="171" customFormat="1" ht="17.25" customHeight="1">
      <c r="A16" s="179" t="s">
        <v>347</v>
      </c>
      <c r="B16" s="172" t="s">
        <v>9</v>
      </c>
      <c r="C16" s="193">
        <v>0</v>
      </c>
      <c r="D16" s="193">
        <v>0</v>
      </c>
      <c r="E16" s="193">
        <v>0</v>
      </c>
      <c r="F16" s="193">
        <v>0</v>
      </c>
      <c r="G16" s="193">
        <v>0</v>
      </c>
      <c r="H16" s="193">
        <v>0</v>
      </c>
      <c r="I16" s="181">
        <f>SUM(C16:H16)</f>
        <v>0</v>
      </c>
    </row>
    <row r="17" spans="1:9" s="85" customFormat="1" ht="17.25" customHeight="1">
      <c r="A17" s="179" t="s">
        <v>102</v>
      </c>
      <c r="B17" s="172"/>
      <c r="C17" s="186"/>
      <c r="D17" s="180"/>
      <c r="E17" s="180"/>
      <c r="F17" s="180"/>
      <c r="G17" s="180"/>
      <c r="H17" s="193"/>
      <c r="I17" s="187"/>
    </row>
    <row r="18" spans="1:9" s="85" customFormat="1" ht="17.25" customHeight="1">
      <c r="A18" s="188" t="s">
        <v>348</v>
      </c>
      <c r="B18" s="87" t="s">
        <v>99</v>
      </c>
      <c r="C18" s="193">
        <v>0</v>
      </c>
      <c r="D18" s="192">
        <v>0</v>
      </c>
      <c r="E18" s="192">
        <v>0</v>
      </c>
      <c r="F18" s="192">
        <v>0</v>
      </c>
      <c r="G18" s="192">
        <v>0</v>
      </c>
      <c r="H18" s="192">
        <v>0</v>
      </c>
      <c r="I18" s="181" t="s">
        <v>111</v>
      </c>
    </row>
    <row r="19" spans="1:9" s="171" customFormat="1" ht="17.25" customHeight="1">
      <c r="A19" s="179" t="s">
        <v>349</v>
      </c>
      <c r="B19" s="172" t="s">
        <v>9</v>
      </c>
      <c r="C19" s="193">
        <v>0</v>
      </c>
      <c r="D19" s="193">
        <v>0</v>
      </c>
      <c r="E19" s="193">
        <v>0</v>
      </c>
      <c r="F19" s="193">
        <v>0</v>
      </c>
      <c r="G19" s="193">
        <v>0</v>
      </c>
      <c r="H19" s="193">
        <v>0</v>
      </c>
      <c r="I19" s="181" t="s">
        <v>111</v>
      </c>
    </row>
    <row r="20" spans="1:9" s="171" customFormat="1" ht="17.25" customHeight="1">
      <c r="A20" s="179" t="s">
        <v>350</v>
      </c>
      <c r="B20" s="172"/>
      <c r="C20" s="184"/>
      <c r="D20" s="184"/>
      <c r="E20" s="184"/>
      <c r="F20" s="184"/>
      <c r="G20" s="184"/>
      <c r="H20" s="194"/>
      <c r="I20" s="187"/>
    </row>
    <row r="21" spans="1:9" s="85" customFormat="1" ht="17.25" customHeight="1">
      <c r="A21" s="188" t="s">
        <v>351</v>
      </c>
      <c r="B21" s="87" t="s">
        <v>99</v>
      </c>
      <c r="C21" s="192">
        <v>0</v>
      </c>
      <c r="D21" s="192">
        <v>0</v>
      </c>
      <c r="E21" s="192">
        <v>0</v>
      </c>
      <c r="F21" s="192">
        <v>0</v>
      </c>
      <c r="G21" s="192">
        <v>0</v>
      </c>
      <c r="H21" s="193">
        <v>0</v>
      </c>
      <c r="I21" s="181" t="s">
        <v>111</v>
      </c>
    </row>
    <row r="22" spans="1:9" s="85" customFormat="1" ht="17.25" customHeight="1">
      <c r="A22" s="179" t="s">
        <v>352</v>
      </c>
      <c r="B22" s="172" t="s">
        <v>9</v>
      </c>
      <c r="C22" s="193">
        <v>0</v>
      </c>
      <c r="D22" s="193">
        <v>0</v>
      </c>
      <c r="E22" s="193">
        <v>0</v>
      </c>
      <c r="F22" s="193">
        <v>0</v>
      </c>
      <c r="G22" s="193">
        <v>0</v>
      </c>
      <c r="H22" s="193">
        <v>0</v>
      </c>
      <c r="I22" s="181">
        <v>0</v>
      </c>
    </row>
    <row r="23" spans="1:9" s="85" customFormat="1" ht="17.25" customHeight="1">
      <c r="A23" s="230" t="s">
        <v>353</v>
      </c>
      <c r="C23" s="193"/>
      <c r="D23" s="193"/>
      <c r="E23" s="193"/>
      <c r="F23" s="193"/>
      <c r="G23" s="193"/>
      <c r="H23" s="193"/>
      <c r="I23" s="181"/>
    </row>
    <row r="24" spans="1:9" s="85" customFormat="1" ht="17.25" customHeight="1">
      <c r="A24" s="188" t="s">
        <v>104</v>
      </c>
      <c r="B24" s="87" t="s">
        <v>99</v>
      </c>
      <c r="C24" s="192">
        <v>0</v>
      </c>
      <c r="D24" s="192">
        <v>1</v>
      </c>
      <c r="E24" s="192">
        <v>0</v>
      </c>
      <c r="F24" s="192">
        <v>0</v>
      </c>
      <c r="G24" s="192">
        <v>0</v>
      </c>
      <c r="H24" s="192">
        <v>0</v>
      </c>
      <c r="I24" s="195">
        <f>SUM(C24:H24)</f>
        <v>1</v>
      </c>
    </row>
    <row r="25" spans="1:9" s="85" customFormat="1" ht="17.25" customHeight="1">
      <c r="A25" s="179" t="s">
        <v>105</v>
      </c>
      <c r="B25" s="172" t="s">
        <v>9</v>
      </c>
      <c r="C25" s="193">
        <v>0</v>
      </c>
      <c r="D25" s="193">
        <v>10000</v>
      </c>
      <c r="E25" s="193">
        <v>0</v>
      </c>
      <c r="F25" s="193">
        <v>0</v>
      </c>
      <c r="G25" s="193">
        <v>0</v>
      </c>
      <c r="H25" s="193">
        <v>0</v>
      </c>
      <c r="I25" s="187">
        <f>SUM(C25:H25)</f>
        <v>10000</v>
      </c>
    </row>
    <row r="26" spans="1:9" s="85" customFormat="1" ht="17.25" customHeight="1">
      <c r="A26" s="188" t="s">
        <v>354</v>
      </c>
      <c r="B26" s="87" t="s">
        <v>99</v>
      </c>
      <c r="C26" s="192">
        <v>0</v>
      </c>
      <c r="D26" s="192">
        <v>0</v>
      </c>
      <c r="E26" s="192">
        <v>0</v>
      </c>
      <c r="F26" s="192">
        <v>0</v>
      </c>
      <c r="G26" s="192">
        <v>0</v>
      </c>
      <c r="H26" s="192">
        <v>0</v>
      </c>
      <c r="I26" s="195" t="s">
        <v>111</v>
      </c>
    </row>
    <row r="27" spans="1:9" s="85" customFormat="1" ht="17.25" customHeight="1">
      <c r="A27" s="179" t="s">
        <v>355</v>
      </c>
      <c r="B27" s="172" t="s">
        <v>9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81">
        <v>0</v>
      </c>
    </row>
    <row r="28" spans="1:9" s="85" customFormat="1" ht="17.25" customHeight="1">
      <c r="A28" s="230" t="s">
        <v>356</v>
      </c>
      <c r="C28" s="193"/>
      <c r="D28" s="193"/>
      <c r="E28" s="193"/>
      <c r="F28" s="193"/>
      <c r="G28" s="193"/>
      <c r="H28" s="193"/>
      <c r="I28" s="187"/>
    </row>
    <row r="29" spans="1:9" s="85" customFormat="1" ht="17.25" customHeight="1">
      <c r="A29" s="188" t="s">
        <v>106</v>
      </c>
      <c r="B29" s="87" t="s">
        <v>99</v>
      </c>
      <c r="C29" s="192">
        <v>0</v>
      </c>
      <c r="D29" s="192">
        <v>0</v>
      </c>
      <c r="E29" s="192">
        <v>0</v>
      </c>
      <c r="F29" s="192">
        <v>0</v>
      </c>
      <c r="G29" s="192">
        <v>0</v>
      </c>
      <c r="H29" s="192">
        <v>0</v>
      </c>
      <c r="I29" s="195" t="s">
        <v>111</v>
      </c>
    </row>
    <row r="30" spans="1:9" s="85" customFormat="1" ht="17.25" customHeight="1">
      <c r="A30" s="185"/>
      <c r="B30" s="173" t="s">
        <v>9</v>
      </c>
      <c r="C30" s="231">
        <v>0</v>
      </c>
      <c r="D30" s="231">
        <v>0</v>
      </c>
      <c r="E30" s="231">
        <v>0</v>
      </c>
      <c r="F30" s="231">
        <v>0</v>
      </c>
      <c r="G30" s="231">
        <v>0</v>
      </c>
      <c r="H30" s="231">
        <v>0</v>
      </c>
      <c r="I30" s="187">
        <v>0</v>
      </c>
    </row>
    <row r="31" spans="1:9" s="85" customFormat="1" ht="17.25" customHeight="1">
      <c r="A31" s="177" t="s">
        <v>357</v>
      </c>
      <c r="B31" s="87" t="s">
        <v>99</v>
      </c>
      <c r="C31" s="193" t="s">
        <v>111</v>
      </c>
      <c r="D31" s="193" t="s">
        <v>111</v>
      </c>
      <c r="E31" s="193" t="s">
        <v>111</v>
      </c>
      <c r="F31" s="193" t="s">
        <v>111</v>
      </c>
      <c r="G31" s="193" t="s">
        <v>111</v>
      </c>
      <c r="H31" s="193" t="s">
        <v>111</v>
      </c>
      <c r="I31" s="181" t="s">
        <v>111</v>
      </c>
    </row>
    <row r="32" spans="1:9" s="85" customFormat="1" ht="17.25" customHeight="1">
      <c r="A32" s="232" t="s">
        <v>358</v>
      </c>
      <c r="B32" s="173" t="s">
        <v>9</v>
      </c>
      <c r="C32" s="193" t="s">
        <v>111</v>
      </c>
      <c r="D32" s="193" t="s">
        <v>111</v>
      </c>
      <c r="E32" s="193" t="s">
        <v>111</v>
      </c>
      <c r="F32" s="193" t="s">
        <v>111</v>
      </c>
      <c r="G32" s="193" t="s">
        <v>111</v>
      </c>
      <c r="H32" s="193" t="s">
        <v>111</v>
      </c>
      <c r="I32" s="181" t="s">
        <v>111</v>
      </c>
    </row>
    <row r="33" spans="1:10" s="176" customFormat="1" ht="17.25" customHeight="1">
      <c r="A33" s="178" t="s">
        <v>2</v>
      </c>
      <c r="B33" s="174" t="s">
        <v>99</v>
      </c>
      <c r="C33" s="196">
        <f aca="true" t="shared" si="0" ref="C33:I33">SUM(C6,C9,C13,C15,C18,C21,C24,C26,C29)</f>
        <v>24888</v>
      </c>
      <c r="D33" s="196">
        <f t="shared" si="0"/>
        <v>24368</v>
      </c>
      <c r="E33" s="196">
        <f t="shared" si="0"/>
        <v>24949</v>
      </c>
      <c r="F33" s="196">
        <f t="shared" si="0"/>
        <v>23438</v>
      </c>
      <c r="G33" s="196">
        <f t="shared" si="0"/>
        <v>26163</v>
      </c>
      <c r="H33" s="196">
        <f t="shared" si="0"/>
        <v>25928</v>
      </c>
      <c r="I33" s="196">
        <f t="shared" si="0"/>
        <v>149734</v>
      </c>
      <c r="J33" s="197"/>
    </row>
    <row r="34" spans="1:10" s="176" customFormat="1" ht="17.25" customHeight="1">
      <c r="A34" s="296"/>
      <c r="B34" s="175" t="s">
        <v>9</v>
      </c>
      <c r="C34" s="198">
        <f>SUM(C7,C10,C14,C16,C19,C22,C25,C27,C30)</f>
        <v>11464300</v>
      </c>
      <c r="D34" s="198">
        <f aca="true" t="shared" si="1" ref="D34:I34">SUM(D7,D10,D14,D16,D19,D22,D25,D27,D30)</f>
        <v>11150300</v>
      </c>
      <c r="E34" s="198">
        <f t="shared" si="1"/>
        <v>11744500</v>
      </c>
      <c r="F34" s="198">
        <f t="shared" si="1"/>
        <v>10858700</v>
      </c>
      <c r="G34" s="198">
        <f t="shared" si="1"/>
        <v>12009250</v>
      </c>
      <c r="H34" s="198">
        <f t="shared" si="1"/>
        <v>11959550</v>
      </c>
      <c r="I34" s="198">
        <f t="shared" si="1"/>
        <v>69186600</v>
      </c>
      <c r="J34" s="197"/>
    </row>
    <row r="35" spans="1:9" s="85" customFormat="1" ht="28.5" customHeight="1">
      <c r="A35" s="176" t="s">
        <v>269</v>
      </c>
      <c r="B35" s="86"/>
      <c r="C35" s="171"/>
      <c r="D35" s="171"/>
      <c r="I35" s="191"/>
    </row>
    <row r="36" spans="1:2" s="88" customFormat="1" ht="15.75">
      <c r="A36" s="165"/>
      <c r="B36" s="166"/>
    </row>
    <row r="37" spans="1:9" ht="18.75">
      <c r="A37" s="167"/>
      <c r="C37" s="83"/>
      <c r="D37" s="83"/>
      <c r="I37" s="90"/>
    </row>
    <row r="38" spans="3:9" ht="18.75">
      <c r="C38" s="91"/>
      <c r="D38" s="83"/>
      <c r="I38" s="90"/>
    </row>
    <row r="40" ht="18.75">
      <c r="C40" s="90"/>
    </row>
  </sheetData>
  <sheetProtection/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G31"/>
  <sheetViews>
    <sheetView showGridLines="0" tabSelected="1" view="pageBreakPreview" zoomScaleNormal="120" zoomScaleSheetLayoutView="100" zoomScalePageLayoutView="0" workbookViewId="0" topLeftCell="A1">
      <selection activeCell="K18" sqref="K18"/>
    </sheetView>
  </sheetViews>
  <sheetFormatPr defaultColWidth="9.140625" defaultRowHeight="21.75"/>
  <cols>
    <col min="1" max="1" width="46.8515625" style="110" customWidth="1"/>
    <col min="2" max="2" width="20.8515625" style="111" customWidth="1"/>
    <col min="3" max="4" width="26.00390625" style="111" hidden="1" customWidth="1"/>
    <col min="5" max="5" width="14.421875" style="111" customWidth="1"/>
    <col min="6" max="6" width="8.7109375" style="111" customWidth="1"/>
    <col min="7" max="16384" width="9.140625" style="110" customWidth="1"/>
  </cols>
  <sheetData>
    <row r="1" spans="1:6" s="92" customFormat="1" ht="21" customHeight="1">
      <c r="A1" s="297" t="s">
        <v>107</v>
      </c>
      <c r="B1" s="21"/>
      <c r="C1" s="21"/>
      <c r="D1" s="21"/>
      <c r="E1" s="21"/>
      <c r="F1" s="21"/>
    </row>
    <row r="2" spans="1:6" s="94" customFormat="1" ht="23.25" customHeight="1">
      <c r="A2" s="298" t="s">
        <v>108</v>
      </c>
      <c r="B2" s="302" t="s">
        <v>109</v>
      </c>
      <c r="C2" s="93"/>
      <c r="D2" s="93"/>
      <c r="E2" s="298" t="s">
        <v>270</v>
      </c>
      <c r="F2" s="299"/>
    </row>
    <row r="3" spans="1:7" s="94" customFormat="1" ht="21" customHeight="1">
      <c r="A3" s="95" t="s">
        <v>271</v>
      </c>
      <c r="B3" s="96" t="s">
        <v>272</v>
      </c>
      <c r="C3" s="97">
        <v>4187</v>
      </c>
      <c r="D3" s="97">
        <v>8780</v>
      </c>
      <c r="E3" s="98">
        <v>5420</v>
      </c>
      <c r="F3" s="99"/>
      <c r="G3" s="100"/>
    </row>
    <row r="4" spans="1:7" s="94" customFormat="1" ht="21" customHeight="1">
      <c r="A4" s="101" t="s">
        <v>273</v>
      </c>
      <c r="B4" s="96" t="s">
        <v>272</v>
      </c>
      <c r="C4" s="97">
        <v>4784</v>
      </c>
      <c r="D4" s="97">
        <v>4636</v>
      </c>
      <c r="E4" s="102">
        <v>22698</v>
      </c>
      <c r="F4" s="103"/>
      <c r="G4" s="100"/>
    </row>
    <row r="5" spans="1:7" s="94" customFormat="1" ht="21" customHeight="1">
      <c r="A5" s="101" t="s">
        <v>274</v>
      </c>
      <c r="B5" s="96" t="s">
        <v>275</v>
      </c>
      <c r="C5" s="97">
        <v>1058</v>
      </c>
      <c r="D5" s="97">
        <v>15004</v>
      </c>
      <c r="E5" s="102">
        <v>12110</v>
      </c>
      <c r="F5" s="103"/>
      <c r="G5" s="100"/>
    </row>
    <row r="6" spans="1:7" s="94" customFormat="1" ht="21" customHeight="1">
      <c r="A6" s="101" t="s">
        <v>276</v>
      </c>
      <c r="B6" s="96" t="s">
        <v>275</v>
      </c>
      <c r="C6" s="97">
        <v>3130</v>
      </c>
      <c r="D6" s="97">
        <v>14677</v>
      </c>
      <c r="E6" s="102">
        <v>13250</v>
      </c>
      <c r="F6" s="103"/>
      <c r="G6" s="100"/>
    </row>
    <row r="7" spans="1:7" s="94" customFormat="1" ht="21" customHeight="1">
      <c r="A7" s="101" t="s">
        <v>277</v>
      </c>
      <c r="B7" s="96" t="s">
        <v>275</v>
      </c>
      <c r="C7" s="97">
        <v>209</v>
      </c>
      <c r="D7" s="97">
        <v>2439</v>
      </c>
      <c r="E7" s="102">
        <v>9559</v>
      </c>
      <c r="F7" s="103"/>
      <c r="G7" s="100"/>
    </row>
    <row r="8" spans="1:7" s="94" customFormat="1" ht="21" customHeight="1">
      <c r="A8" s="101" t="s">
        <v>278</v>
      </c>
      <c r="B8" s="104" t="s">
        <v>275</v>
      </c>
      <c r="C8" s="97">
        <v>196</v>
      </c>
      <c r="D8" s="97">
        <v>2627</v>
      </c>
      <c r="E8" s="102">
        <v>16446</v>
      </c>
      <c r="F8" s="103"/>
      <c r="G8" s="100"/>
    </row>
    <row r="9" spans="1:7" s="94" customFormat="1" ht="21" customHeight="1">
      <c r="A9" s="101" t="s">
        <v>279</v>
      </c>
      <c r="B9" s="96" t="s">
        <v>272</v>
      </c>
      <c r="C9" s="97">
        <v>1856</v>
      </c>
      <c r="D9" s="97">
        <v>2916</v>
      </c>
      <c r="E9" s="102">
        <v>1758</v>
      </c>
      <c r="F9" s="103"/>
      <c r="G9" s="100"/>
    </row>
    <row r="10" spans="1:7" s="94" customFormat="1" ht="21" customHeight="1">
      <c r="A10" s="101" t="s">
        <v>327</v>
      </c>
      <c r="B10" s="96" t="s">
        <v>280</v>
      </c>
      <c r="C10" s="97">
        <v>562</v>
      </c>
      <c r="D10" s="97">
        <v>4367</v>
      </c>
      <c r="E10" s="102">
        <v>9426</v>
      </c>
      <c r="F10" s="103"/>
      <c r="G10" s="100"/>
    </row>
    <row r="11" spans="1:7" s="94" customFormat="1" ht="21" customHeight="1">
      <c r="A11" s="101" t="s">
        <v>281</v>
      </c>
      <c r="B11" s="96" t="s">
        <v>282</v>
      </c>
      <c r="C11" s="97">
        <v>3703</v>
      </c>
      <c r="D11" s="97">
        <v>5114</v>
      </c>
      <c r="E11" s="102">
        <v>6682</v>
      </c>
      <c r="F11" s="103"/>
      <c r="G11" s="100"/>
    </row>
    <row r="12" spans="1:7" s="94" customFormat="1" ht="21" customHeight="1">
      <c r="A12" s="101" t="s">
        <v>283</v>
      </c>
      <c r="B12" s="96" t="s">
        <v>280</v>
      </c>
      <c r="C12" s="97">
        <v>4495</v>
      </c>
      <c r="D12" s="97">
        <v>3257</v>
      </c>
      <c r="E12" s="102">
        <v>5859</v>
      </c>
      <c r="F12" s="103"/>
      <c r="G12" s="100"/>
    </row>
    <row r="13" spans="1:7" s="94" customFormat="1" ht="21" customHeight="1">
      <c r="A13" s="101" t="s">
        <v>284</v>
      </c>
      <c r="B13" s="96" t="s">
        <v>272</v>
      </c>
      <c r="C13" s="97">
        <v>1135</v>
      </c>
      <c r="D13" s="97">
        <v>13454</v>
      </c>
      <c r="E13" s="102">
        <v>737</v>
      </c>
      <c r="F13" s="103"/>
      <c r="G13" s="100"/>
    </row>
    <row r="14" spans="1:7" s="94" customFormat="1" ht="21" customHeight="1">
      <c r="A14" s="101" t="s">
        <v>285</v>
      </c>
      <c r="B14" s="96" t="s">
        <v>280</v>
      </c>
      <c r="C14" s="97">
        <v>891</v>
      </c>
      <c r="D14" s="97">
        <v>5300</v>
      </c>
      <c r="E14" s="102">
        <v>7538</v>
      </c>
      <c r="F14" s="103"/>
      <c r="G14" s="100"/>
    </row>
    <row r="15" spans="1:7" s="94" customFormat="1" ht="21" customHeight="1">
      <c r="A15" s="101" t="s">
        <v>286</v>
      </c>
      <c r="B15" s="96" t="s">
        <v>287</v>
      </c>
      <c r="C15" s="97">
        <v>1585</v>
      </c>
      <c r="D15" s="97">
        <v>3385</v>
      </c>
      <c r="E15" s="102">
        <v>7614</v>
      </c>
      <c r="F15" s="103"/>
      <c r="G15" s="100"/>
    </row>
    <row r="16" spans="1:7" s="94" customFormat="1" ht="21" customHeight="1">
      <c r="A16" s="101" t="s">
        <v>288</v>
      </c>
      <c r="B16" s="96" t="s">
        <v>289</v>
      </c>
      <c r="C16" s="97">
        <v>354</v>
      </c>
      <c r="D16" s="97">
        <v>4013</v>
      </c>
      <c r="E16" s="102">
        <v>3281</v>
      </c>
      <c r="F16" s="103"/>
      <c r="G16" s="100"/>
    </row>
    <row r="17" spans="1:7" s="94" customFormat="1" ht="21" customHeight="1">
      <c r="A17" s="101" t="s">
        <v>328</v>
      </c>
      <c r="B17" s="96" t="s">
        <v>290</v>
      </c>
      <c r="C17" s="97">
        <v>709</v>
      </c>
      <c r="D17" s="97">
        <v>2230</v>
      </c>
      <c r="E17" s="102">
        <v>2610</v>
      </c>
      <c r="F17" s="103"/>
      <c r="G17" s="100"/>
    </row>
    <row r="18" spans="1:7" s="94" customFormat="1" ht="21" customHeight="1">
      <c r="A18" s="101" t="s">
        <v>291</v>
      </c>
      <c r="B18" s="96" t="s">
        <v>290</v>
      </c>
      <c r="C18" s="97">
        <v>1309</v>
      </c>
      <c r="D18" s="97">
        <v>6741</v>
      </c>
      <c r="E18" s="102">
        <v>795</v>
      </c>
      <c r="F18" s="103"/>
      <c r="G18" s="100"/>
    </row>
    <row r="19" spans="1:7" s="94" customFormat="1" ht="21" customHeight="1">
      <c r="A19" s="101" t="s">
        <v>292</v>
      </c>
      <c r="B19" s="96" t="s">
        <v>275</v>
      </c>
      <c r="C19" s="97">
        <v>1270</v>
      </c>
      <c r="D19" s="97">
        <v>4840</v>
      </c>
      <c r="E19" s="102">
        <v>4698</v>
      </c>
      <c r="F19" s="103"/>
      <c r="G19" s="100"/>
    </row>
    <row r="20" spans="1:7" s="94" customFormat="1" ht="21" customHeight="1">
      <c r="A20" s="101" t="s">
        <v>293</v>
      </c>
      <c r="B20" s="96" t="s">
        <v>275</v>
      </c>
      <c r="C20" s="97">
        <v>1688</v>
      </c>
      <c r="D20" s="97">
        <v>4325</v>
      </c>
      <c r="E20" s="102">
        <v>5549</v>
      </c>
      <c r="F20" s="103"/>
      <c r="G20" s="100"/>
    </row>
    <row r="21" spans="1:7" s="94" customFormat="1" ht="21" customHeight="1">
      <c r="A21" s="101" t="s">
        <v>294</v>
      </c>
      <c r="B21" s="96" t="s">
        <v>272</v>
      </c>
      <c r="C21" s="97">
        <v>689</v>
      </c>
      <c r="D21" s="97">
        <v>4041</v>
      </c>
      <c r="E21" s="102">
        <v>9434</v>
      </c>
      <c r="F21" s="103"/>
      <c r="G21" s="100"/>
    </row>
    <row r="22" spans="1:7" s="94" customFormat="1" ht="21" customHeight="1">
      <c r="A22" s="101" t="s">
        <v>295</v>
      </c>
      <c r="B22" s="96" t="s">
        <v>272</v>
      </c>
      <c r="C22" s="97">
        <v>778</v>
      </c>
      <c r="D22" s="97">
        <v>1803</v>
      </c>
      <c r="E22" s="102">
        <v>4581</v>
      </c>
      <c r="F22" s="103"/>
      <c r="G22" s="100"/>
    </row>
    <row r="23" spans="1:7" s="94" customFormat="1" ht="21" customHeight="1">
      <c r="A23" s="101" t="s">
        <v>296</v>
      </c>
      <c r="B23" s="96" t="s">
        <v>282</v>
      </c>
      <c r="C23" s="97">
        <v>388</v>
      </c>
      <c r="D23" s="97">
        <v>1534</v>
      </c>
      <c r="E23" s="102">
        <v>1823</v>
      </c>
      <c r="F23" s="103"/>
      <c r="G23" s="100"/>
    </row>
    <row r="24" spans="1:7" s="94" customFormat="1" ht="21" customHeight="1">
      <c r="A24" s="101" t="s">
        <v>297</v>
      </c>
      <c r="B24" s="105" t="s">
        <v>298</v>
      </c>
      <c r="C24" s="106">
        <v>2208</v>
      </c>
      <c r="D24" s="106">
        <v>7901</v>
      </c>
      <c r="E24" s="102">
        <v>1867</v>
      </c>
      <c r="F24" s="103"/>
      <c r="G24" s="100"/>
    </row>
    <row r="25" spans="1:7" s="94" customFormat="1" ht="21" customHeight="1">
      <c r="A25" s="101" t="s">
        <v>299</v>
      </c>
      <c r="B25" s="96" t="s">
        <v>275</v>
      </c>
      <c r="C25" s="97">
        <v>1186</v>
      </c>
      <c r="D25" s="97">
        <v>3219</v>
      </c>
      <c r="E25" s="102">
        <v>1424</v>
      </c>
      <c r="F25" s="103"/>
      <c r="G25" s="100"/>
    </row>
    <row r="26" spans="1:7" s="94" customFormat="1" ht="21" customHeight="1">
      <c r="A26" s="101" t="s">
        <v>329</v>
      </c>
      <c r="B26" s="96" t="s">
        <v>289</v>
      </c>
      <c r="C26" s="97"/>
      <c r="D26" s="97"/>
      <c r="E26" s="102">
        <v>1538</v>
      </c>
      <c r="F26" s="103"/>
      <c r="G26" s="100"/>
    </row>
    <row r="27" spans="1:7" s="94" customFormat="1" ht="21" customHeight="1">
      <c r="A27" s="101" t="s">
        <v>330</v>
      </c>
      <c r="B27" s="96" t="s">
        <v>280</v>
      </c>
      <c r="C27" s="97"/>
      <c r="D27" s="97"/>
      <c r="E27" s="102">
        <v>2286</v>
      </c>
      <c r="F27" s="103"/>
      <c r="G27" s="100"/>
    </row>
    <row r="28" spans="1:7" s="94" customFormat="1" ht="21" customHeight="1">
      <c r="A28" s="101" t="s">
        <v>300</v>
      </c>
      <c r="B28" s="96" t="s">
        <v>301</v>
      </c>
      <c r="C28" s="97">
        <v>2401</v>
      </c>
      <c r="D28" s="97">
        <v>10077</v>
      </c>
      <c r="E28" s="102">
        <v>1984</v>
      </c>
      <c r="F28" s="103"/>
      <c r="G28" s="100"/>
    </row>
    <row r="29" spans="1:7" s="94" customFormat="1" ht="21" customHeight="1">
      <c r="A29" s="300" t="s">
        <v>2</v>
      </c>
      <c r="B29" s="301"/>
      <c r="C29" s="107">
        <f>SUM(C3:C28)</f>
        <v>40771</v>
      </c>
      <c r="D29" s="107">
        <f>SUM(D3:D28)</f>
        <v>136680</v>
      </c>
      <c r="E29" s="108">
        <f>SUM(E3:E28)</f>
        <v>160967</v>
      </c>
      <c r="F29" s="109"/>
      <c r="G29" s="100"/>
    </row>
    <row r="30" spans="1:6" s="94" customFormat="1" ht="18" customHeight="1">
      <c r="A30" s="168" t="s">
        <v>302</v>
      </c>
      <c r="B30" s="105"/>
      <c r="C30" s="105"/>
      <c r="D30" s="105"/>
      <c r="E30" s="105"/>
      <c r="F30" s="105"/>
    </row>
    <row r="31" ht="18.75">
      <c r="A31" s="169"/>
    </row>
  </sheetData>
  <sheetProtection/>
  <printOptions horizontalCentered="1"/>
  <pageMargins left="0.31496062992125984" right="0.2362204724409449" top="0.7086614173228347" bottom="0.5511811023622047" header="0.5118110236220472" footer="0.1574803149606299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H22"/>
  <sheetViews>
    <sheetView showGridLines="0" view="pageBreakPreview" zoomScale="120" zoomScaleSheetLayoutView="120" zoomScalePageLayoutView="0" workbookViewId="0" topLeftCell="A7">
      <selection activeCell="D8" sqref="D8"/>
    </sheetView>
  </sheetViews>
  <sheetFormatPr defaultColWidth="15.57421875" defaultRowHeight="21.75"/>
  <cols>
    <col min="1" max="1" width="2.8515625" style="2" customWidth="1"/>
    <col min="2" max="2" width="2.140625" style="2" customWidth="1"/>
    <col min="3" max="3" width="19.00390625" style="2" customWidth="1"/>
    <col min="4" max="4" width="25.28125" style="2" customWidth="1"/>
    <col min="5" max="5" width="16.57421875" style="2" customWidth="1"/>
    <col min="6" max="6" width="22.421875" style="2" customWidth="1"/>
    <col min="7" max="7" width="17.421875" style="117" customWidth="1"/>
    <col min="8" max="8" width="22.57421875" style="2" customWidth="1"/>
    <col min="9" max="16384" width="15.57421875" style="2" customWidth="1"/>
  </cols>
  <sheetData>
    <row r="1" spans="1:8" s="1" customFormat="1" ht="25.5" customHeight="1">
      <c r="A1" s="260" t="s">
        <v>418</v>
      </c>
      <c r="B1" s="260"/>
      <c r="C1" s="260"/>
      <c r="D1" s="260"/>
      <c r="E1" s="260"/>
      <c r="F1" s="260"/>
      <c r="G1" s="260"/>
      <c r="H1" s="260"/>
    </row>
    <row r="2" spans="1:8" s="4" customFormat="1" ht="25.5" customHeight="1">
      <c r="A2" s="3"/>
      <c r="B2" s="236" t="s">
        <v>8</v>
      </c>
      <c r="C2" s="236"/>
      <c r="D2" s="261" t="s">
        <v>65</v>
      </c>
      <c r="E2" s="261"/>
      <c r="F2" s="261" t="s">
        <v>110</v>
      </c>
      <c r="G2" s="261"/>
      <c r="H2" s="261" t="s">
        <v>334</v>
      </c>
    </row>
    <row r="3" spans="1:8" s="4" customFormat="1" ht="18.75">
      <c r="A3" s="5"/>
      <c r="B3" s="237"/>
      <c r="C3" s="237"/>
      <c r="D3" s="264" t="s">
        <v>6</v>
      </c>
      <c r="E3" s="264" t="s">
        <v>7</v>
      </c>
      <c r="F3" s="264" t="s">
        <v>6</v>
      </c>
      <c r="G3" s="214" t="s">
        <v>7</v>
      </c>
      <c r="H3" s="264" t="s">
        <v>6</v>
      </c>
    </row>
    <row r="4" spans="1:8" s="4" customFormat="1" ht="18.75">
      <c r="A4" s="6"/>
      <c r="B4" s="238"/>
      <c r="C4" s="238"/>
      <c r="D4" s="265"/>
      <c r="E4" s="265"/>
      <c r="F4" s="265"/>
      <c r="G4" s="215" t="s">
        <v>336</v>
      </c>
      <c r="H4" s="265"/>
    </row>
    <row r="5" spans="1:8" s="20" customFormat="1" ht="19.5" customHeight="1">
      <c r="A5" s="113" t="s">
        <v>62</v>
      </c>
      <c r="C5" s="113"/>
      <c r="D5" s="118"/>
      <c r="E5" s="119"/>
      <c r="F5" s="118"/>
      <c r="G5" s="119"/>
      <c r="H5" s="118"/>
    </row>
    <row r="6" spans="1:8" s="15" customFormat="1" ht="19.5" customHeight="1">
      <c r="A6" s="21"/>
      <c r="B6" s="120" t="s">
        <v>113</v>
      </c>
      <c r="C6" s="15" t="s">
        <v>114</v>
      </c>
      <c r="D6" s="121"/>
      <c r="E6" s="121"/>
      <c r="F6" s="121"/>
      <c r="G6" s="121"/>
      <c r="H6" s="121"/>
    </row>
    <row r="7" spans="1:8" s="15" customFormat="1" ht="19.5" customHeight="1">
      <c r="A7" s="21"/>
      <c r="B7" s="122"/>
      <c r="C7" s="123" t="s">
        <v>115</v>
      </c>
      <c r="D7" s="124">
        <v>10033</v>
      </c>
      <c r="E7" s="124">
        <v>10567.71</v>
      </c>
      <c r="F7" s="124">
        <v>10693</v>
      </c>
      <c r="G7" s="124">
        <v>3858.16</v>
      </c>
      <c r="H7" s="124">
        <v>10743</v>
      </c>
    </row>
    <row r="8" spans="1:8" s="15" customFormat="1" ht="19.5" customHeight="1">
      <c r="A8" s="21"/>
      <c r="B8" s="120"/>
      <c r="C8" s="123" t="s">
        <v>116</v>
      </c>
      <c r="D8" s="124">
        <v>42800</v>
      </c>
      <c r="E8" s="124">
        <v>45699.49</v>
      </c>
      <c r="F8" s="124">
        <v>46800</v>
      </c>
      <c r="G8" s="124">
        <v>21649.02</v>
      </c>
      <c r="H8" s="124">
        <v>51200</v>
      </c>
    </row>
    <row r="9" spans="1:8" s="20" customFormat="1" ht="19.5" customHeight="1">
      <c r="A9" s="114"/>
      <c r="B9" s="125"/>
      <c r="C9" s="126" t="s">
        <v>2</v>
      </c>
      <c r="D9" s="127">
        <f>SUM(D7:D8)</f>
        <v>52833</v>
      </c>
      <c r="E9" s="127">
        <f>SUM(E7:E8)</f>
        <v>56267.2</v>
      </c>
      <c r="F9" s="127">
        <f>SUM(F7:F8)</f>
        <v>57493</v>
      </c>
      <c r="G9" s="127">
        <f>SUM(G7:G8)</f>
        <v>25507.18</v>
      </c>
      <c r="H9" s="127">
        <f>SUM(H7:H8)</f>
        <v>61943</v>
      </c>
    </row>
    <row r="10" spans="1:8" s="15" customFormat="1" ht="19.5" customHeight="1">
      <c r="A10" s="21"/>
      <c r="B10" s="120" t="s">
        <v>117</v>
      </c>
      <c r="C10" s="123" t="s">
        <v>118</v>
      </c>
      <c r="D10" s="128"/>
      <c r="E10" s="128"/>
      <c r="F10" s="128"/>
      <c r="G10" s="128"/>
      <c r="H10" s="128"/>
    </row>
    <row r="11" spans="1:8" s="15" customFormat="1" ht="19.5" customHeight="1">
      <c r="A11" s="21"/>
      <c r="B11" s="120"/>
      <c r="C11" s="123" t="s">
        <v>119</v>
      </c>
      <c r="D11" s="124">
        <v>1200</v>
      </c>
      <c r="E11" s="124">
        <v>1098.06</v>
      </c>
      <c r="F11" s="124">
        <v>1050</v>
      </c>
      <c r="G11" s="124">
        <v>514.23</v>
      </c>
      <c r="H11" s="124">
        <v>1050</v>
      </c>
    </row>
    <row r="12" spans="1:8" s="15" customFormat="1" ht="18" customHeight="1">
      <c r="A12" s="21"/>
      <c r="B12" s="120" t="s">
        <v>120</v>
      </c>
      <c r="C12" s="123" t="s">
        <v>121</v>
      </c>
      <c r="D12" s="124">
        <v>400</v>
      </c>
      <c r="E12" s="124">
        <v>921.69</v>
      </c>
      <c r="F12" s="124">
        <v>700</v>
      </c>
      <c r="G12" s="124">
        <v>546.75</v>
      </c>
      <c r="H12" s="124">
        <v>980</v>
      </c>
    </row>
    <row r="13" spans="1:8" s="15" customFormat="1" ht="19.5" customHeight="1">
      <c r="A13" s="21"/>
      <c r="B13" s="120" t="s">
        <v>122</v>
      </c>
      <c r="C13" s="123" t="s">
        <v>123</v>
      </c>
      <c r="D13" s="129"/>
      <c r="E13" s="124"/>
      <c r="F13" s="129"/>
      <c r="G13" s="124"/>
      <c r="H13" s="129"/>
    </row>
    <row r="14" spans="1:8" s="15" customFormat="1" ht="19.5" customHeight="1">
      <c r="A14" s="21"/>
      <c r="B14" s="120"/>
      <c r="C14" s="123" t="s">
        <v>124</v>
      </c>
      <c r="D14" s="124">
        <v>35</v>
      </c>
      <c r="E14" s="124">
        <v>56.6</v>
      </c>
      <c r="F14" s="124">
        <v>80</v>
      </c>
      <c r="G14" s="124">
        <v>0</v>
      </c>
      <c r="H14" s="124">
        <v>98</v>
      </c>
    </row>
    <row r="15" spans="1:8" s="15" customFormat="1" ht="19.5" customHeight="1">
      <c r="A15" s="21"/>
      <c r="B15" s="120" t="s">
        <v>125</v>
      </c>
      <c r="C15" s="123" t="s">
        <v>126</v>
      </c>
      <c r="D15" s="130">
        <v>532</v>
      </c>
      <c r="E15" s="124">
        <v>1205.31</v>
      </c>
      <c r="F15" s="130">
        <v>677</v>
      </c>
      <c r="G15" s="124">
        <v>411.92</v>
      </c>
      <c r="H15" s="130">
        <v>929</v>
      </c>
    </row>
    <row r="16" spans="1:8" s="20" customFormat="1" ht="19.5" customHeight="1">
      <c r="A16" s="131" t="s">
        <v>64</v>
      </c>
      <c r="B16" s="132"/>
      <c r="C16" s="131"/>
      <c r="D16" s="133">
        <f>SUM(D9:D15)</f>
        <v>55000</v>
      </c>
      <c r="E16" s="133">
        <f>SUM(E9:E15)</f>
        <v>59548.85999999999</v>
      </c>
      <c r="F16" s="133">
        <f>SUM(F9:F15)</f>
        <v>60000</v>
      </c>
      <c r="G16" s="133">
        <f>SUM(G9:G15)</f>
        <v>26980.079999999998</v>
      </c>
      <c r="H16" s="133">
        <f>SUM(H9:H15)</f>
        <v>65000</v>
      </c>
    </row>
    <row r="17" spans="1:8" s="20" customFormat="1" ht="19.5" customHeight="1">
      <c r="A17" s="113" t="s">
        <v>63</v>
      </c>
      <c r="C17" s="113"/>
      <c r="D17" s="118"/>
      <c r="E17" s="119"/>
      <c r="F17" s="118"/>
      <c r="G17" s="119"/>
      <c r="H17" s="118"/>
    </row>
    <row r="18" spans="2:8" s="15" customFormat="1" ht="19.5" customHeight="1">
      <c r="B18" s="134" t="s">
        <v>127</v>
      </c>
      <c r="C18" s="21"/>
      <c r="D18" s="135">
        <v>15000</v>
      </c>
      <c r="E18" s="121">
        <v>15000</v>
      </c>
      <c r="F18" s="135">
        <v>5000</v>
      </c>
      <c r="G18" s="121">
        <v>5000</v>
      </c>
      <c r="H18" s="135">
        <v>0</v>
      </c>
    </row>
    <row r="19" spans="1:8" s="20" customFormat="1" ht="19.5" customHeight="1">
      <c r="A19" s="131" t="s">
        <v>66</v>
      </c>
      <c r="B19" s="132"/>
      <c r="C19" s="131"/>
      <c r="D19" s="133">
        <f>SUM(D18)</f>
        <v>15000</v>
      </c>
      <c r="E19" s="133">
        <f>SUM(E18)</f>
        <v>15000</v>
      </c>
      <c r="F19" s="133">
        <f>SUM(F18)</f>
        <v>5000</v>
      </c>
      <c r="G19" s="133">
        <f>SUM(G18)</f>
        <v>5000</v>
      </c>
      <c r="H19" s="133">
        <f>SUM(H18)</f>
        <v>0</v>
      </c>
    </row>
    <row r="20" spans="1:8" s="4" customFormat="1" ht="18.75">
      <c r="A20" s="14"/>
      <c r="B20" s="261" t="s">
        <v>128</v>
      </c>
      <c r="C20" s="261"/>
      <c r="D20" s="133">
        <f>SUM(D19,D16)</f>
        <v>70000</v>
      </c>
      <c r="E20" s="133">
        <f>SUM(E19,E16)</f>
        <v>74548.85999999999</v>
      </c>
      <c r="F20" s="133">
        <f>SUM(F19,F16)</f>
        <v>65000</v>
      </c>
      <c r="G20" s="133">
        <f>SUM(G19,G16)</f>
        <v>31980.079999999998</v>
      </c>
      <c r="H20" s="133">
        <f>SUM(H19,H16)</f>
        <v>65000</v>
      </c>
    </row>
    <row r="21" spans="1:7" s="15" customFormat="1" ht="21" customHeight="1">
      <c r="A21" s="115" t="s">
        <v>305</v>
      </c>
      <c r="B21" s="112"/>
      <c r="G21" s="136"/>
    </row>
    <row r="22" spans="1:2" s="15" customFormat="1" ht="23.25" customHeight="1">
      <c r="A22" s="115" t="s">
        <v>335</v>
      </c>
      <c r="B22" s="112"/>
    </row>
  </sheetData>
  <sheetProtection/>
  <printOptions horizontalCentered="1" verticalCentered="1"/>
  <pageMargins left="0.7874015748031497" right="0.7874015748031497" top="0.5905511811023623" bottom="0.82677165354330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C55"/>
  <sheetViews>
    <sheetView showGridLines="0" view="pageBreakPreview" zoomScale="120" zoomScaleSheetLayoutView="120" zoomScalePageLayoutView="0" workbookViewId="0" topLeftCell="A1">
      <selection activeCell="B10" sqref="B10"/>
    </sheetView>
  </sheetViews>
  <sheetFormatPr defaultColWidth="14.421875" defaultRowHeight="18" customHeight="1"/>
  <cols>
    <col min="1" max="1" width="28.57421875" style="2" customWidth="1"/>
    <col min="2" max="2" width="21.57421875" style="2" customWidth="1"/>
    <col min="3" max="3" width="39.57421875" style="2" customWidth="1"/>
    <col min="4" max="16384" width="14.421875" style="2" customWidth="1"/>
  </cols>
  <sheetData>
    <row r="1" spans="1:3" s="137" customFormat="1" ht="21" customHeight="1">
      <c r="A1" s="260" t="s">
        <v>337</v>
      </c>
      <c r="B1" s="260"/>
      <c r="C1" s="260"/>
    </row>
    <row r="2" spans="1:3" s="4" customFormat="1" ht="18.75">
      <c r="A2" s="261" t="s">
        <v>1</v>
      </c>
      <c r="B2" s="261" t="s">
        <v>130</v>
      </c>
      <c r="C2" s="261" t="s">
        <v>68</v>
      </c>
    </row>
    <row r="3" spans="1:3" s="10" customFormat="1" ht="15" customHeight="1">
      <c r="A3" s="138" t="s">
        <v>22</v>
      </c>
      <c r="B3" s="139">
        <v>1983</v>
      </c>
      <c r="C3" s="9">
        <v>275306090.51</v>
      </c>
    </row>
    <row r="4" spans="1:3" s="10" customFormat="1" ht="15" customHeight="1">
      <c r="A4" s="138" t="s">
        <v>21</v>
      </c>
      <c r="B4" s="139">
        <v>1221</v>
      </c>
      <c r="C4" s="9">
        <v>211533701.72</v>
      </c>
    </row>
    <row r="5" spans="1:3" s="10" customFormat="1" ht="15" customHeight="1">
      <c r="A5" s="138" t="s">
        <v>26</v>
      </c>
      <c r="B5" s="139">
        <v>1391</v>
      </c>
      <c r="C5" s="9">
        <v>179115410.6</v>
      </c>
    </row>
    <row r="6" spans="1:3" s="10" customFormat="1" ht="15" customHeight="1">
      <c r="A6" s="138" t="s">
        <v>27</v>
      </c>
      <c r="B6" s="139">
        <v>1812</v>
      </c>
      <c r="C6" s="9">
        <v>169561782.86</v>
      </c>
    </row>
    <row r="7" spans="1:3" s="10" customFormat="1" ht="15" customHeight="1">
      <c r="A7" s="138" t="s">
        <v>23</v>
      </c>
      <c r="B7" s="139">
        <v>1562</v>
      </c>
      <c r="C7" s="9">
        <v>139430783.41</v>
      </c>
    </row>
    <row r="8" spans="1:3" s="10" customFormat="1" ht="15.75" customHeight="1">
      <c r="A8" s="138" t="s">
        <v>39</v>
      </c>
      <c r="B8" s="139">
        <v>2035</v>
      </c>
      <c r="C8" s="9">
        <v>138410366.97</v>
      </c>
    </row>
    <row r="9" spans="1:3" s="10" customFormat="1" ht="15" customHeight="1">
      <c r="A9" s="138" t="s">
        <v>19</v>
      </c>
      <c r="B9" s="139">
        <v>1770</v>
      </c>
      <c r="C9" s="9">
        <v>130870116.89</v>
      </c>
    </row>
    <row r="10" spans="1:3" s="10" customFormat="1" ht="15" customHeight="1">
      <c r="A10" s="138" t="s">
        <v>32</v>
      </c>
      <c r="B10" s="139">
        <v>1744</v>
      </c>
      <c r="C10" s="9">
        <v>126710902.69</v>
      </c>
    </row>
    <row r="11" spans="1:3" s="10" customFormat="1" ht="15" customHeight="1">
      <c r="A11" s="138" t="s">
        <v>17</v>
      </c>
      <c r="B11" s="139">
        <v>1514</v>
      </c>
      <c r="C11" s="9">
        <v>123778227.38</v>
      </c>
    </row>
    <row r="12" spans="1:3" s="10" customFormat="1" ht="15" customHeight="1">
      <c r="A12" s="138" t="s">
        <v>43</v>
      </c>
      <c r="B12" s="139">
        <v>2027</v>
      </c>
      <c r="C12" s="9">
        <v>99373501.39</v>
      </c>
    </row>
    <row r="13" spans="1:3" s="10" customFormat="1" ht="15" customHeight="1">
      <c r="A13" s="138" t="s">
        <v>18</v>
      </c>
      <c r="B13" s="139">
        <v>929</v>
      </c>
      <c r="C13" s="9">
        <v>96516868.51</v>
      </c>
    </row>
    <row r="14" spans="1:3" s="10" customFormat="1" ht="15" customHeight="1">
      <c r="A14" s="138" t="s">
        <v>29</v>
      </c>
      <c r="B14" s="139">
        <v>1893</v>
      </c>
      <c r="C14" s="9">
        <v>72824066.83</v>
      </c>
    </row>
    <row r="15" spans="1:3" s="10" customFormat="1" ht="15" customHeight="1">
      <c r="A15" s="138" t="s">
        <v>25</v>
      </c>
      <c r="B15" s="139">
        <v>1682</v>
      </c>
      <c r="C15" s="9">
        <v>72320044.47</v>
      </c>
    </row>
    <row r="16" spans="1:3" s="10" customFormat="1" ht="15" customHeight="1">
      <c r="A16" s="138" t="s">
        <v>31</v>
      </c>
      <c r="B16" s="139">
        <v>1819</v>
      </c>
      <c r="C16" s="9">
        <v>71544571.23</v>
      </c>
    </row>
    <row r="17" spans="1:3" s="10" customFormat="1" ht="15" customHeight="1">
      <c r="A17" s="138" t="s">
        <v>16</v>
      </c>
      <c r="B17" s="139">
        <v>1295</v>
      </c>
      <c r="C17" s="9">
        <v>66203463.61</v>
      </c>
    </row>
    <row r="18" spans="1:3" s="10" customFormat="1" ht="15" customHeight="1">
      <c r="A18" s="138" t="s">
        <v>30</v>
      </c>
      <c r="B18" s="139">
        <v>1250</v>
      </c>
      <c r="C18" s="9">
        <v>64615807.76</v>
      </c>
    </row>
    <row r="19" spans="1:3" s="10" customFormat="1" ht="15" customHeight="1">
      <c r="A19" s="138" t="s">
        <v>36</v>
      </c>
      <c r="B19" s="139">
        <v>1162</v>
      </c>
      <c r="C19" s="9">
        <v>64260818.81</v>
      </c>
    </row>
    <row r="20" spans="1:3" s="10" customFormat="1" ht="15" customHeight="1">
      <c r="A20" s="138" t="s">
        <v>12</v>
      </c>
      <c r="B20" s="139">
        <v>1033</v>
      </c>
      <c r="C20" s="9">
        <v>60697825.03</v>
      </c>
    </row>
    <row r="21" spans="1:3" s="10" customFormat="1" ht="15" customHeight="1">
      <c r="A21" s="138" t="s">
        <v>35</v>
      </c>
      <c r="B21" s="139">
        <v>1294</v>
      </c>
      <c r="C21" s="9">
        <v>59387796.16</v>
      </c>
    </row>
    <row r="22" spans="1:3" s="10" customFormat="1" ht="15" customHeight="1">
      <c r="A22" s="138" t="s">
        <v>47</v>
      </c>
      <c r="B22" s="139">
        <v>3017</v>
      </c>
      <c r="C22" s="9">
        <v>56968974.86</v>
      </c>
    </row>
    <row r="23" spans="1:3" s="10" customFormat="1" ht="15" customHeight="1">
      <c r="A23" s="138" t="s">
        <v>51</v>
      </c>
      <c r="B23" s="139">
        <v>1575</v>
      </c>
      <c r="C23" s="9">
        <v>55602109.14</v>
      </c>
    </row>
    <row r="24" spans="1:3" s="10" customFormat="1" ht="15" customHeight="1">
      <c r="A24" s="138" t="s">
        <v>20</v>
      </c>
      <c r="B24" s="139">
        <v>1529</v>
      </c>
      <c r="C24" s="9">
        <v>53818302.01</v>
      </c>
    </row>
    <row r="25" spans="1:3" s="10" customFormat="1" ht="15" customHeight="1">
      <c r="A25" s="138" t="s">
        <v>38</v>
      </c>
      <c r="B25" s="139">
        <v>1982</v>
      </c>
      <c r="C25" s="9">
        <v>53529010.33</v>
      </c>
    </row>
    <row r="26" spans="1:3" s="10" customFormat="1" ht="15" customHeight="1">
      <c r="A26" s="138" t="s">
        <v>28</v>
      </c>
      <c r="B26" s="139">
        <v>1328</v>
      </c>
      <c r="C26" s="9">
        <v>53353431.2</v>
      </c>
    </row>
    <row r="27" spans="1:3" s="10" customFormat="1" ht="15.75" customHeight="1">
      <c r="A27" s="138" t="s">
        <v>58</v>
      </c>
      <c r="B27" s="139">
        <v>1288</v>
      </c>
      <c r="C27" s="9">
        <v>52939289.05</v>
      </c>
    </row>
    <row r="28" spans="1:3" s="10" customFormat="1" ht="15" customHeight="1">
      <c r="A28" s="138" t="s">
        <v>24</v>
      </c>
      <c r="B28" s="139">
        <v>2203</v>
      </c>
      <c r="C28" s="9">
        <v>52068122.14</v>
      </c>
    </row>
    <row r="29" spans="1:3" s="10" customFormat="1" ht="15" customHeight="1">
      <c r="A29" s="138" t="s">
        <v>14</v>
      </c>
      <c r="B29" s="139">
        <v>1928</v>
      </c>
      <c r="C29" s="9">
        <v>49712667.39</v>
      </c>
    </row>
    <row r="30" spans="1:3" s="10" customFormat="1" ht="15" customHeight="1">
      <c r="A30" s="138" t="s">
        <v>56</v>
      </c>
      <c r="B30" s="139">
        <v>2210</v>
      </c>
      <c r="C30" s="9">
        <v>49255837.65</v>
      </c>
    </row>
    <row r="31" spans="1:3" s="10" customFormat="1" ht="15" customHeight="1">
      <c r="A31" s="138" t="s">
        <v>52</v>
      </c>
      <c r="B31" s="139">
        <v>1283</v>
      </c>
      <c r="C31" s="9">
        <v>45265271.11</v>
      </c>
    </row>
    <row r="32" spans="1:3" s="10" customFormat="1" ht="15" customHeight="1">
      <c r="A32" s="138" t="s">
        <v>34</v>
      </c>
      <c r="B32" s="139">
        <v>1930</v>
      </c>
      <c r="C32" s="9">
        <v>43132377.71</v>
      </c>
    </row>
    <row r="33" spans="1:3" s="10" customFormat="1" ht="15" customHeight="1">
      <c r="A33" s="138" t="s">
        <v>49</v>
      </c>
      <c r="B33" s="139">
        <v>3252</v>
      </c>
      <c r="C33" s="9">
        <v>43035781.13</v>
      </c>
    </row>
    <row r="34" spans="1:3" s="10" customFormat="1" ht="15" customHeight="1">
      <c r="A34" s="138" t="s">
        <v>33</v>
      </c>
      <c r="B34" s="139">
        <v>1650</v>
      </c>
      <c r="C34" s="9">
        <v>41994596.17</v>
      </c>
    </row>
    <row r="35" spans="1:3" s="10" customFormat="1" ht="15" customHeight="1">
      <c r="A35" s="138" t="s">
        <v>57</v>
      </c>
      <c r="B35" s="139">
        <v>1831</v>
      </c>
      <c r="C35" s="9">
        <v>41600316.63</v>
      </c>
    </row>
    <row r="36" spans="1:3" s="10" customFormat="1" ht="15" customHeight="1">
      <c r="A36" s="138" t="s">
        <v>55</v>
      </c>
      <c r="B36" s="139">
        <v>2385</v>
      </c>
      <c r="C36" s="9">
        <v>38606861.6</v>
      </c>
    </row>
    <row r="37" spans="1:3" s="10" customFormat="1" ht="15" customHeight="1">
      <c r="A37" s="138" t="s">
        <v>59</v>
      </c>
      <c r="B37" s="139">
        <v>989</v>
      </c>
      <c r="C37" s="9">
        <v>38446537.06</v>
      </c>
    </row>
    <row r="38" spans="1:3" s="10" customFormat="1" ht="15" customHeight="1">
      <c r="A38" s="138" t="s">
        <v>44</v>
      </c>
      <c r="B38" s="139">
        <v>1380</v>
      </c>
      <c r="C38" s="9">
        <v>36003171.41</v>
      </c>
    </row>
    <row r="39" spans="1:3" s="10" customFormat="1" ht="15.75" customHeight="1">
      <c r="A39" s="138" t="s">
        <v>13</v>
      </c>
      <c r="B39" s="139">
        <v>862</v>
      </c>
      <c r="C39" s="9">
        <v>34947514.09</v>
      </c>
    </row>
    <row r="40" spans="1:3" s="10" customFormat="1" ht="15" customHeight="1">
      <c r="A40" s="138" t="s">
        <v>60</v>
      </c>
      <c r="B40" s="139">
        <v>1054</v>
      </c>
      <c r="C40" s="9">
        <v>34601752.36</v>
      </c>
    </row>
    <row r="41" spans="1:3" s="10" customFormat="1" ht="15" customHeight="1">
      <c r="A41" s="138" t="s">
        <v>15</v>
      </c>
      <c r="B41" s="139">
        <v>2580</v>
      </c>
      <c r="C41" s="9">
        <v>33223268.39</v>
      </c>
    </row>
    <row r="42" spans="1:3" s="10" customFormat="1" ht="15.75" customHeight="1">
      <c r="A42" s="138" t="s">
        <v>41</v>
      </c>
      <c r="B42" s="139">
        <v>900</v>
      </c>
      <c r="C42" s="9">
        <v>33211925.07</v>
      </c>
    </row>
    <row r="43" spans="1:3" s="10" customFormat="1" ht="15" customHeight="1">
      <c r="A43" s="138" t="s">
        <v>48</v>
      </c>
      <c r="B43" s="139">
        <v>1681</v>
      </c>
      <c r="C43" s="9">
        <v>30654348.46</v>
      </c>
    </row>
    <row r="44" spans="1:3" s="10" customFormat="1" ht="15" customHeight="1">
      <c r="A44" s="138" t="s">
        <v>42</v>
      </c>
      <c r="B44" s="139">
        <v>1378</v>
      </c>
      <c r="C44" s="9">
        <v>30201535.91</v>
      </c>
    </row>
    <row r="45" spans="1:3" s="10" customFormat="1" ht="15" customHeight="1">
      <c r="A45" s="138" t="s">
        <v>40</v>
      </c>
      <c r="B45" s="139">
        <v>1150</v>
      </c>
      <c r="C45" s="9">
        <v>28773060.53</v>
      </c>
    </row>
    <row r="46" spans="1:3" s="10" customFormat="1" ht="15" customHeight="1">
      <c r="A46" s="138" t="s">
        <v>61</v>
      </c>
      <c r="B46" s="139">
        <v>1308</v>
      </c>
      <c r="C46" s="9">
        <v>27489358.26</v>
      </c>
    </row>
    <row r="47" spans="1:3" s="10" customFormat="1" ht="15.75" customHeight="1">
      <c r="A47" s="138" t="s">
        <v>37</v>
      </c>
      <c r="B47" s="139">
        <v>2010</v>
      </c>
      <c r="C47" s="9">
        <v>25753944.74</v>
      </c>
    </row>
    <row r="48" spans="1:3" s="10" customFormat="1" ht="15" customHeight="1">
      <c r="A48" s="138" t="s">
        <v>53</v>
      </c>
      <c r="B48" s="139">
        <v>973</v>
      </c>
      <c r="C48" s="9">
        <v>24626547.41</v>
      </c>
    </row>
    <row r="49" spans="1:3" s="10" customFormat="1" ht="15.75" customHeight="1">
      <c r="A49" s="138" t="s">
        <v>45</v>
      </c>
      <c r="B49" s="139">
        <v>784</v>
      </c>
      <c r="C49" s="9">
        <v>19526066.33</v>
      </c>
    </row>
    <row r="50" spans="1:3" s="10" customFormat="1" ht="15" customHeight="1">
      <c r="A50" s="138" t="s">
        <v>50</v>
      </c>
      <c r="B50" s="139">
        <v>1336</v>
      </c>
      <c r="C50" s="9">
        <v>17983398.45</v>
      </c>
    </row>
    <row r="51" spans="1:3" s="10" customFormat="1" ht="15" customHeight="1">
      <c r="A51" s="138" t="s">
        <v>46</v>
      </c>
      <c r="B51" s="139">
        <v>973</v>
      </c>
      <c r="C51" s="9">
        <v>12307528.24</v>
      </c>
    </row>
    <row r="52" spans="1:3" s="10" customFormat="1" ht="15" customHeight="1">
      <c r="A52" s="138" t="s">
        <v>54</v>
      </c>
      <c r="B52" s="139">
        <v>694</v>
      </c>
      <c r="C52" s="9">
        <v>11768819.86</v>
      </c>
    </row>
    <row r="53" spans="1:3" s="10" customFormat="1" ht="15" customHeight="1">
      <c r="A53" s="10" t="s">
        <v>11</v>
      </c>
      <c r="B53" s="139">
        <v>1</v>
      </c>
      <c r="C53" s="9">
        <v>33092505</v>
      </c>
    </row>
    <row r="54" spans="1:3" s="144" customFormat="1" ht="21" customHeight="1">
      <c r="A54" s="141" t="s">
        <v>3</v>
      </c>
      <c r="B54" s="142">
        <f>SUM(B3:B53)</f>
        <v>78860</v>
      </c>
      <c r="C54" s="143">
        <f>SUM(C3:C53)</f>
        <v>3425956376.52</v>
      </c>
    </row>
    <row r="55" spans="1:2" s="21" customFormat="1" ht="21" customHeight="1">
      <c r="A55" s="266" t="s">
        <v>131</v>
      </c>
      <c r="B55" s="267"/>
    </row>
  </sheetData>
  <sheetProtection/>
  <printOptions horizontalCentered="1"/>
  <pageMargins left="0.3937007874015748" right="0.3937007874015748" top="0.4330708661417323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C55"/>
  <sheetViews>
    <sheetView showGridLines="0" view="pageBreakPreview" zoomScaleSheetLayoutView="100" zoomScalePageLayoutView="0" workbookViewId="0" topLeftCell="A1">
      <selection activeCell="H16" sqref="H16"/>
    </sheetView>
  </sheetViews>
  <sheetFormatPr defaultColWidth="14.421875" defaultRowHeight="18" customHeight="1"/>
  <cols>
    <col min="1" max="1" width="29.00390625" style="2" customWidth="1"/>
    <col min="2" max="2" width="24.140625" style="2" customWidth="1"/>
    <col min="3" max="3" width="32.421875" style="2" customWidth="1"/>
    <col min="4" max="16384" width="14.421875" style="2" customWidth="1"/>
  </cols>
  <sheetData>
    <row r="1" spans="1:3" s="1" customFormat="1" ht="21">
      <c r="A1" s="260" t="s">
        <v>338</v>
      </c>
      <c r="B1" s="260"/>
      <c r="C1" s="260"/>
    </row>
    <row r="2" spans="1:3" s="4" customFormat="1" ht="17.25" customHeight="1">
      <c r="A2" s="261" t="s">
        <v>1</v>
      </c>
      <c r="B2" s="261" t="s">
        <v>130</v>
      </c>
      <c r="C2" s="261" t="s">
        <v>68</v>
      </c>
    </row>
    <row r="3" spans="1:3" s="10" customFormat="1" ht="15" customHeight="1">
      <c r="A3" s="138" t="s">
        <v>17</v>
      </c>
      <c r="B3" s="139">
        <v>1641</v>
      </c>
      <c r="C3" s="9">
        <v>4860837.75</v>
      </c>
    </row>
    <row r="4" spans="1:3" s="10" customFormat="1" ht="15" customHeight="1">
      <c r="A4" s="138" t="s">
        <v>39</v>
      </c>
      <c r="B4" s="139">
        <v>2444</v>
      </c>
      <c r="C4" s="9">
        <v>3797058.78</v>
      </c>
    </row>
    <row r="5" spans="1:3" s="10" customFormat="1" ht="15" customHeight="1">
      <c r="A5" s="138" t="s">
        <v>29</v>
      </c>
      <c r="B5" s="139">
        <v>2478</v>
      </c>
      <c r="C5" s="9">
        <v>3484068.42</v>
      </c>
    </row>
    <row r="6" spans="1:3" s="10" customFormat="1" ht="15" customHeight="1">
      <c r="A6" s="138" t="s">
        <v>30</v>
      </c>
      <c r="B6" s="139">
        <v>1251</v>
      </c>
      <c r="C6" s="9">
        <v>3061951.08</v>
      </c>
    </row>
    <row r="7" spans="1:3" s="10" customFormat="1" ht="15" customHeight="1">
      <c r="A7" s="138" t="s">
        <v>31</v>
      </c>
      <c r="B7" s="139">
        <v>2201</v>
      </c>
      <c r="C7" s="9">
        <v>2539625.06</v>
      </c>
    </row>
    <row r="8" spans="1:3" s="10" customFormat="1" ht="15" customHeight="1">
      <c r="A8" s="138" t="s">
        <v>27</v>
      </c>
      <c r="B8" s="139">
        <v>1760</v>
      </c>
      <c r="C8" s="9">
        <v>2306598.26</v>
      </c>
    </row>
    <row r="9" spans="1:3" s="10" customFormat="1" ht="15" customHeight="1">
      <c r="A9" s="138" t="s">
        <v>24</v>
      </c>
      <c r="B9" s="139">
        <v>941</v>
      </c>
      <c r="C9" s="9">
        <v>2046236.55</v>
      </c>
    </row>
    <row r="10" spans="1:3" s="10" customFormat="1" ht="15" customHeight="1">
      <c r="A10" s="138" t="s">
        <v>43</v>
      </c>
      <c r="B10" s="139">
        <v>6292</v>
      </c>
      <c r="C10" s="9">
        <v>2008375.44</v>
      </c>
    </row>
    <row r="11" spans="1:3" s="10" customFormat="1" ht="15" customHeight="1">
      <c r="A11" s="138" t="s">
        <v>32</v>
      </c>
      <c r="B11" s="139">
        <v>3651</v>
      </c>
      <c r="C11" s="9">
        <v>1980569.89</v>
      </c>
    </row>
    <row r="12" spans="1:3" s="10" customFormat="1" ht="15" customHeight="1">
      <c r="A12" s="138" t="s">
        <v>25</v>
      </c>
      <c r="B12" s="139">
        <v>920</v>
      </c>
      <c r="C12" s="9">
        <v>1919965.41</v>
      </c>
    </row>
    <row r="13" spans="1:3" s="10" customFormat="1" ht="15" customHeight="1">
      <c r="A13" s="138" t="s">
        <v>18</v>
      </c>
      <c r="B13" s="139">
        <v>1323</v>
      </c>
      <c r="C13" s="9">
        <v>1841697.99</v>
      </c>
    </row>
    <row r="14" spans="1:3" s="10" customFormat="1" ht="15" customHeight="1">
      <c r="A14" s="138" t="s">
        <v>28</v>
      </c>
      <c r="B14" s="139">
        <v>1890</v>
      </c>
      <c r="C14" s="9">
        <v>1800424.32</v>
      </c>
    </row>
    <row r="15" spans="1:3" s="10" customFormat="1" ht="15" customHeight="1">
      <c r="A15" s="138" t="s">
        <v>34</v>
      </c>
      <c r="B15" s="139">
        <v>2941</v>
      </c>
      <c r="C15" s="9">
        <v>1776141.48</v>
      </c>
    </row>
    <row r="16" spans="1:3" s="10" customFormat="1" ht="15" customHeight="1">
      <c r="A16" s="138" t="s">
        <v>33</v>
      </c>
      <c r="B16" s="139">
        <v>2347</v>
      </c>
      <c r="C16" s="9">
        <v>1671880.38</v>
      </c>
    </row>
    <row r="17" spans="1:3" s="10" customFormat="1" ht="15" customHeight="1">
      <c r="A17" s="138" t="s">
        <v>26</v>
      </c>
      <c r="B17" s="139">
        <v>923</v>
      </c>
      <c r="C17" s="9">
        <v>1670605.87</v>
      </c>
    </row>
    <row r="18" spans="1:3" s="10" customFormat="1" ht="15.75" customHeight="1">
      <c r="A18" s="138" t="s">
        <v>42</v>
      </c>
      <c r="B18" s="139">
        <v>1991</v>
      </c>
      <c r="C18" s="9">
        <v>1423821.92</v>
      </c>
    </row>
    <row r="19" spans="1:3" s="10" customFormat="1" ht="15" customHeight="1">
      <c r="A19" s="138" t="s">
        <v>21</v>
      </c>
      <c r="B19" s="139">
        <v>338</v>
      </c>
      <c r="C19" s="9">
        <v>1329929.06</v>
      </c>
    </row>
    <row r="20" spans="1:3" s="10" customFormat="1" ht="15.75" customHeight="1">
      <c r="A20" s="138" t="s">
        <v>23</v>
      </c>
      <c r="B20" s="139">
        <v>813</v>
      </c>
      <c r="C20" s="9">
        <v>1237644.58</v>
      </c>
    </row>
    <row r="21" spans="1:3" s="10" customFormat="1" ht="15" customHeight="1">
      <c r="A21" s="138" t="s">
        <v>46</v>
      </c>
      <c r="B21" s="139">
        <v>2477</v>
      </c>
      <c r="C21" s="9">
        <v>1192923.17</v>
      </c>
    </row>
    <row r="22" spans="1:3" s="10" customFormat="1" ht="15" customHeight="1">
      <c r="A22" s="138" t="s">
        <v>58</v>
      </c>
      <c r="B22" s="139">
        <v>5127</v>
      </c>
      <c r="C22" s="9">
        <v>1175123.11</v>
      </c>
    </row>
    <row r="23" spans="1:3" s="10" customFormat="1" ht="15" customHeight="1">
      <c r="A23" s="138" t="s">
        <v>36</v>
      </c>
      <c r="B23" s="139">
        <v>2681</v>
      </c>
      <c r="C23" s="9">
        <v>1159426.73</v>
      </c>
    </row>
    <row r="24" spans="1:3" s="10" customFormat="1" ht="15" customHeight="1">
      <c r="A24" s="138" t="s">
        <v>56</v>
      </c>
      <c r="B24" s="139">
        <v>3344</v>
      </c>
      <c r="C24" s="9">
        <v>1147256.46</v>
      </c>
    </row>
    <row r="25" spans="1:3" s="10" customFormat="1" ht="15" customHeight="1">
      <c r="A25" s="138" t="s">
        <v>45</v>
      </c>
      <c r="B25" s="139">
        <v>8059</v>
      </c>
      <c r="C25" s="9">
        <v>1109656.63</v>
      </c>
    </row>
    <row r="26" spans="1:3" s="10" customFormat="1" ht="15" customHeight="1">
      <c r="A26" s="138" t="s">
        <v>35</v>
      </c>
      <c r="B26" s="139">
        <v>697</v>
      </c>
      <c r="C26" s="9">
        <v>1097744.11</v>
      </c>
    </row>
    <row r="27" spans="1:3" s="10" customFormat="1" ht="15" customHeight="1">
      <c r="A27" s="138" t="s">
        <v>57</v>
      </c>
      <c r="B27" s="139">
        <v>2782</v>
      </c>
      <c r="C27" s="9">
        <v>1027049.01</v>
      </c>
    </row>
    <row r="28" spans="1:3" s="10" customFormat="1" ht="15" customHeight="1">
      <c r="A28" s="138" t="s">
        <v>20</v>
      </c>
      <c r="B28" s="139">
        <v>1740</v>
      </c>
      <c r="C28" s="9">
        <v>1005846.63</v>
      </c>
    </row>
    <row r="29" spans="1:3" s="10" customFormat="1" ht="15" customHeight="1">
      <c r="A29" s="138" t="s">
        <v>44</v>
      </c>
      <c r="B29" s="139">
        <v>2454</v>
      </c>
      <c r="C29" s="9">
        <v>979204.61</v>
      </c>
    </row>
    <row r="30" spans="1:3" s="10" customFormat="1" ht="15" customHeight="1">
      <c r="A30" s="138" t="s">
        <v>41</v>
      </c>
      <c r="B30" s="139">
        <v>875</v>
      </c>
      <c r="C30" s="9">
        <v>971260.52</v>
      </c>
    </row>
    <row r="31" spans="1:3" s="10" customFormat="1" ht="15" customHeight="1">
      <c r="A31" s="138" t="s">
        <v>40</v>
      </c>
      <c r="B31" s="139">
        <v>1383</v>
      </c>
      <c r="C31" s="9">
        <v>930286.88</v>
      </c>
    </row>
    <row r="32" spans="1:3" s="10" customFormat="1" ht="15" customHeight="1">
      <c r="A32" s="138" t="s">
        <v>53</v>
      </c>
      <c r="B32" s="139">
        <v>3168</v>
      </c>
      <c r="C32" s="9">
        <v>922117.58</v>
      </c>
    </row>
    <row r="33" spans="1:3" s="10" customFormat="1" ht="15" customHeight="1">
      <c r="A33" s="138" t="s">
        <v>16</v>
      </c>
      <c r="B33" s="139">
        <v>1280</v>
      </c>
      <c r="C33" s="9">
        <v>915749.81</v>
      </c>
    </row>
    <row r="34" spans="1:3" s="10" customFormat="1" ht="15" customHeight="1">
      <c r="A34" s="138" t="s">
        <v>22</v>
      </c>
      <c r="B34" s="139">
        <v>393</v>
      </c>
      <c r="C34" s="9">
        <v>875235.06</v>
      </c>
    </row>
    <row r="35" spans="1:3" s="10" customFormat="1" ht="15" customHeight="1">
      <c r="A35" s="138" t="s">
        <v>19</v>
      </c>
      <c r="B35" s="139">
        <v>270</v>
      </c>
      <c r="C35" s="9">
        <v>822334.08</v>
      </c>
    </row>
    <row r="36" spans="1:3" s="10" customFormat="1" ht="15" customHeight="1">
      <c r="A36" s="138" t="s">
        <v>37</v>
      </c>
      <c r="B36" s="139">
        <v>3551</v>
      </c>
      <c r="C36" s="9">
        <v>756617.33</v>
      </c>
    </row>
    <row r="37" spans="1:3" s="10" customFormat="1" ht="15.75" customHeight="1">
      <c r="A37" s="138" t="s">
        <v>59</v>
      </c>
      <c r="B37" s="139">
        <v>1613</v>
      </c>
      <c r="C37" s="9">
        <v>721446.66</v>
      </c>
    </row>
    <row r="38" spans="1:3" s="10" customFormat="1" ht="15" customHeight="1">
      <c r="A38" s="138" t="s">
        <v>49</v>
      </c>
      <c r="B38" s="139">
        <v>2631</v>
      </c>
      <c r="C38" s="9">
        <v>703514.74</v>
      </c>
    </row>
    <row r="39" spans="1:3" s="10" customFormat="1" ht="15" customHeight="1">
      <c r="A39" s="138" t="s">
        <v>54</v>
      </c>
      <c r="B39" s="139">
        <v>3257</v>
      </c>
      <c r="C39" s="9">
        <v>698635.69</v>
      </c>
    </row>
    <row r="40" spans="1:3" s="10" customFormat="1" ht="15" customHeight="1">
      <c r="A40" s="138" t="s">
        <v>60</v>
      </c>
      <c r="B40" s="139">
        <v>1673</v>
      </c>
      <c r="C40" s="9">
        <v>694311.1</v>
      </c>
    </row>
    <row r="41" spans="1:3" s="10" customFormat="1" ht="15" customHeight="1">
      <c r="A41" s="138" t="s">
        <v>47</v>
      </c>
      <c r="B41" s="139">
        <v>1408</v>
      </c>
      <c r="C41" s="9">
        <v>674555.57</v>
      </c>
    </row>
    <row r="42" spans="1:3" s="10" customFormat="1" ht="15" customHeight="1">
      <c r="A42" s="138" t="s">
        <v>61</v>
      </c>
      <c r="B42" s="139">
        <v>1430</v>
      </c>
      <c r="C42" s="9">
        <v>660795.65</v>
      </c>
    </row>
    <row r="43" spans="1:3" s="10" customFormat="1" ht="15" customHeight="1">
      <c r="A43" s="138" t="s">
        <v>52</v>
      </c>
      <c r="B43" s="139">
        <v>1488</v>
      </c>
      <c r="C43" s="9">
        <v>660070.03</v>
      </c>
    </row>
    <row r="44" spans="1:3" s="10" customFormat="1" ht="15" customHeight="1">
      <c r="A44" s="138" t="s">
        <v>51</v>
      </c>
      <c r="B44" s="139">
        <v>1677</v>
      </c>
      <c r="C44" s="9">
        <v>648751.32</v>
      </c>
    </row>
    <row r="45" spans="1:3" s="10" customFormat="1" ht="15" customHeight="1">
      <c r="A45" s="138" t="s">
        <v>55</v>
      </c>
      <c r="B45" s="139">
        <v>2408</v>
      </c>
      <c r="C45" s="9">
        <v>637482.31</v>
      </c>
    </row>
    <row r="46" spans="1:3" s="10" customFormat="1" ht="15" customHeight="1">
      <c r="A46" s="138" t="s">
        <v>50</v>
      </c>
      <c r="B46" s="139">
        <v>1621</v>
      </c>
      <c r="C46" s="9">
        <v>619531.8</v>
      </c>
    </row>
    <row r="47" spans="1:3" s="10" customFormat="1" ht="15" customHeight="1">
      <c r="A47" s="138" t="s">
        <v>38</v>
      </c>
      <c r="B47" s="139">
        <v>2540</v>
      </c>
      <c r="C47" s="9">
        <v>604236.3</v>
      </c>
    </row>
    <row r="48" spans="1:3" s="10" customFormat="1" ht="15" customHeight="1">
      <c r="A48" s="138" t="s">
        <v>48</v>
      </c>
      <c r="B48" s="139">
        <v>918</v>
      </c>
      <c r="C48" s="9">
        <v>539139.12</v>
      </c>
    </row>
    <row r="49" spans="1:3" s="10" customFormat="1" ht="15" customHeight="1">
      <c r="A49" s="138" t="s">
        <v>13</v>
      </c>
      <c r="B49" s="139">
        <v>520</v>
      </c>
      <c r="C49" s="9">
        <v>398774.1</v>
      </c>
    </row>
    <row r="50" spans="1:3" s="10" customFormat="1" ht="15" customHeight="1">
      <c r="A50" s="138" t="s">
        <v>12</v>
      </c>
      <c r="B50" s="139">
        <v>120</v>
      </c>
      <c r="C50" s="9">
        <v>333651.35</v>
      </c>
    </row>
    <row r="51" spans="1:3" s="10" customFormat="1" ht="15" customHeight="1">
      <c r="A51" s="138" t="s">
        <v>15</v>
      </c>
      <c r="B51" s="139">
        <v>210</v>
      </c>
      <c r="C51" s="9">
        <v>310531.23</v>
      </c>
    </row>
    <row r="52" spans="1:3" s="10" customFormat="1" ht="15" customHeight="1">
      <c r="A52" s="138" t="s">
        <v>14</v>
      </c>
      <c r="B52" s="139">
        <v>89</v>
      </c>
      <c r="C52" s="9">
        <v>148550.13</v>
      </c>
    </row>
    <row r="53" spans="1:3" s="148" customFormat="1" ht="21" customHeight="1">
      <c r="A53" s="145" t="s">
        <v>3</v>
      </c>
      <c r="B53" s="146">
        <f>SUM(B3:B52)</f>
        <v>100029</v>
      </c>
      <c r="C53" s="147">
        <f>SUM(C3:C52)</f>
        <v>65899241.06</v>
      </c>
    </row>
    <row r="54" spans="1:2" s="21" customFormat="1" ht="21" customHeight="1">
      <c r="A54" s="266" t="s">
        <v>131</v>
      </c>
      <c r="B54" s="267"/>
    </row>
    <row r="55" s="21" customFormat="1" ht="21" customHeight="1">
      <c r="A55" s="114" t="s">
        <v>303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C55"/>
  <sheetViews>
    <sheetView showGridLines="0" view="pageBreakPreview" zoomScale="120" zoomScaleSheetLayoutView="120" zoomScalePageLayoutView="0" workbookViewId="0" topLeftCell="A34">
      <selection activeCell="D4" sqref="D4"/>
    </sheetView>
  </sheetViews>
  <sheetFormatPr defaultColWidth="14.421875" defaultRowHeight="18" customHeight="1"/>
  <cols>
    <col min="1" max="1" width="24.7109375" style="10" customWidth="1"/>
    <col min="2" max="2" width="28.140625" style="10" customWidth="1"/>
    <col min="3" max="3" width="33.140625" style="10" customWidth="1"/>
    <col min="4" max="16384" width="14.421875" style="10" customWidth="1"/>
  </cols>
  <sheetData>
    <row r="1" spans="1:3" s="140" customFormat="1" ht="21">
      <c r="A1" s="268" t="s">
        <v>339</v>
      </c>
      <c r="B1" s="268"/>
      <c r="C1" s="268"/>
    </row>
    <row r="2" spans="1:3" s="5" customFormat="1" ht="17.25" customHeight="1">
      <c r="A2" s="261" t="s">
        <v>1</v>
      </c>
      <c r="B2" s="261" t="s">
        <v>130</v>
      </c>
      <c r="C2" s="261" t="s">
        <v>68</v>
      </c>
    </row>
    <row r="3" spans="1:3" ht="15" customHeight="1">
      <c r="A3" s="138" t="s">
        <v>32</v>
      </c>
      <c r="B3" s="139">
        <v>1883</v>
      </c>
      <c r="C3" s="9">
        <v>20173462.76</v>
      </c>
    </row>
    <row r="4" spans="1:3" ht="15" customHeight="1">
      <c r="A4" s="138" t="s">
        <v>21</v>
      </c>
      <c r="B4" s="139">
        <v>2284</v>
      </c>
      <c r="C4" s="9">
        <v>18652653.96</v>
      </c>
    </row>
    <row r="5" spans="1:3" ht="15" customHeight="1">
      <c r="A5" s="138" t="s">
        <v>26</v>
      </c>
      <c r="B5" s="139">
        <v>2156</v>
      </c>
      <c r="C5" s="9">
        <v>17138855.95</v>
      </c>
    </row>
    <row r="6" spans="1:3" ht="15" customHeight="1">
      <c r="A6" s="138" t="s">
        <v>27</v>
      </c>
      <c r="B6" s="139">
        <v>2360</v>
      </c>
      <c r="C6" s="9">
        <v>15555450.2</v>
      </c>
    </row>
    <row r="7" spans="1:3" ht="15" customHeight="1">
      <c r="A7" s="138" t="s">
        <v>19</v>
      </c>
      <c r="B7" s="139">
        <v>1334</v>
      </c>
      <c r="C7" s="9">
        <v>14620028.14</v>
      </c>
    </row>
    <row r="8" spans="1:3" ht="15" customHeight="1">
      <c r="A8" s="138" t="s">
        <v>17</v>
      </c>
      <c r="B8" s="139">
        <v>1705</v>
      </c>
      <c r="C8" s="9">
        <v>13538346.3</v>
      </c>
    </row>
    <row r="9" spans="1:3" ht="15" customHeight="1">
      <c r="A9" s="138" t="s">
        <v>29</v>
      </c>
      <c r="B9" s="139">
        <v>1404</v>
      </c>
      <c r="C9" s="9">
        <v>11619932.52</v>
      </c>
    </row>
    <row r="10" spans="1:3" ht="15" customHeight="1">
      <c r="A10" s="138" t="s">
        <v>22</v>
      </c>
      <c r="B10" s="139">
        <v>2143</v>
      </c>
      <c r="C10" s="9">
        <v>11416785.9</v>
      </c>
    </row>
    <row r="11" spans="1:3" ht="15" customHeight="1">
      <c r="A11" s="138" t="s">
        <v>39</v>
      </c>
      <c r="B11" s="139">
        <v>1990</v>
      </c>
      <c r="C11" s="9">
        <v>11070098.1</v>
      </c>
    </row>
    <row r="12" spans="1:3" ht="15" customHeight="1">
      <c r="A12" s="138" t="s">
        <v>25</v>
      </c>
      <c r="B12" s="139">
        <v>1617</v>
      </c>
      <c r="C12" s="9">
        <v>10424498.98</v>
      </c>
    </row>
    <row r="13" spans="1:3" ht="15" customHeight="1">
      <c r="A13" s="138" t="s">
        <v>16</v>
      </c>
      <c r="B13" s="139">
        <v>1551</v>
      </c>
      <c r="C13" s="9">
        <v>9754285.8</v>
      </c>
    </row>
    <row r="14" spans="1:3" ht="15" customHeight="1">
      <c r="A14" s="138" t="s">
        <v>31</v>
      </c>
      <c r="B14" s="139">
        <v>1162</v>
      </c>
      <c r="C14" s="9">
        <v>8863878.75</v>
      </c>
    </row>
    <row r="15" spans="1:3" ht="15" customHeight="1">
      <c r="A15" s="138" t="s">
        <v>42</v>
      </c>
      <c r="B15" s="139">
        <v>1384</v>
      </c>
      <c r="C15" s="9">
        <v>8325095.7</v>
      </c>
    </row>
    <row r="16" spans="1:3" ht="15" customHeight="1">
      <c r="A16" s="138" t="s">
        <v>23</v>
      </c>
      <c r="B16" s="139">
        <v>1508</v>
      </c>
      <c r="C16" s="9">
        <v>8150468.4</v>
      </c>
    </row>
    <row r="17" spans="1:3" ht="15" customHeight="1">
      <c r="A17" s="138" t="s">
        <v>14</v>
      </c>
      <c r="B17" s="139">
        <v>3366</v>
      </c>
      <c r="C17" s="9">
        <v>8115330.26</v>
      </c>
    </row>
    <row r="18" spans="1:3" ht="15" customHeight="1">
      <c r="A18" s="138" t="s">
        <v>44</v>
      </c>
      <c r="B18" s="139">
        <v>1009</v>
      </c>
      <c r="C18" s="9">
        <v>7946271</v>
      </c>
    </row>
    <row r="19" spans="1:3" ht="15" customHeight="1">
      <c r="A19" s="138" t="s">
        <v>30</v>
      </c>
      <c r="B19" s="139">
        <v>1466</v>
      </c>
      <c r="C19" s="9">
        <v>7939715.5</v>
      </c>
    </row>
    <row r="20" spans="1:3" ht="15" customHeight="1">
      <c r="A20" s="138" t="s">
        <v>15</v>
      </c>
      <c r="B20" s="139">
        <v>4424</v>
      </c>
      <c r="C20" s="9">
        <v>7787417.8</v>
      </c>
    </row>
    <row r="21" spans="1:3" ht="15" customHeight="1">
      <c r="A21" s="138" t="s">
        <v>43</v>
      </c>
      <c r="B21" s="139">
        <v>1009</v>
      </c>
      <c r="C21" s="9">
        <v>7506532.78</v>
      </c>
    </row>
    <row r="22" spans="1:3" ht="15" customHeight="1">
      <c r="A22" s="138" t="s">
        <v>38</v>
      </c>
      <c r="B22" s="139">
        <v>1439</v>
      </c>
      <c r="C22" s="9">
        <v>7292802.42</v>
      </c>
    </row>
    <row r="23" spans="1:3" ht="15" customHeight="1">
      <c r="A23" s="138" t="s">
        <v>56</v>
      </c>
      <c r="B23" s="139">
        <v>1402</v>
      </c>
      <c r="C23" s="9">
        <v>7005167.43</v>
      </c>
    </row>
    <row r="24" spans="1:3" ht="15" customHeight="1">
      <c r="A24" s="138" t="s">
        <v>34</v>
      </c>
      <c r="B24" s="139">
        <v>1361</v>
      </c>
      <c r="C24" s="9">
        <v>6911497.2</v>
      </c>
    </row>
    <row r="25" spans="1:3" ht="15" customHeight="1">
      <c r="A25" s="138" t="s">
        <v>41</v>
      </c>
      <c r="B25" s="139">
        <v>787</v>
      </c>
      <c r="C25" s="9">
        <v>6478245.3</v>
      </c>
    </row>
    <row r="26" spans="1:3" ht="15" customHeight="1">
      <c r="A26" s="138" t="s">
        <v>47</v>
      </c>
      <c r="B26" s="139">
        <v>1802</v>
      </c>
      <c r="C26" s="9">
        <v>6286262.4</v>
      </c>
    </row>
    <row r="27" spans="1:3" ht="15" customHeight="1">
      <c r="A27" s="138" t="s">
        <v>18</v>
      </c>
      <c r="B27" s="139">
        <v>1069</v>
      </c>
      <c r="C27" s="9">
        <v>6111621.3</v>
      </c>
    </row>
    <row r="28" spans="1:3" ht="15" customHeight="1">
      <c r="A28" s="138" t="s">
        <v>58</v>
      </c>
      <c r="B28" s="139">
        <v>1017</v>
      </c>
      <c r="C28" s="9">
        <v>6104915.36</v>
      </c>
    </row>
    <row r="29" spans="1:3" ht="15" customHeight="1">
      <c r="A29" s="138" t="s">
        <v>51</v>
      </c>
      <c r="B29" s="139">
        <v>1298</v>
      </c>
      <c r="C29" s="9">
        <v>6032810.05</v>
      </c>
    </row>
    <row r="30" spans="1:3" ht="15" customHeight="1">
      <c r="A30" s="138" t="s">
        <v>20</v>
      </c>
      <c r="B30" s="139">
        <v>1364</v>
      </c>
      <c r="C30" s="9">
        <v>5953469.44</v>
      </c>
    </row>
    <row r="31" spans="1:3" ht="15" customHeight="1">
      <c r="A31" s="138" t="s">
        <v>59</v>
      </c>
      <c r="B31" s="139">
        <v>1600</v>
      </c>
      <c r="C31" s="9">
        <v>5837272.8</v>
      </c>
    </row>
    <row r="32" spans="1:3" ht="15" customHeight="1">
      <c r="A32" s="138" t="s">
        <v>12</v>
      </c>
      <c r="B32" s="139">
        <v>2141</v>
      </c>
      <c r="C32" s="9">
        <v>5644112.36</v>
      </c>
    </row>
    <row r="33" spans="1:3" ht="15" customHeight="1">
      <c r="A33" s="138" t="s">
        <v>35</v>
      </c>
      <c r="B33" s="139">
        <v>708</v>
      </c>
      <c r="C33" s="9">
        <v>5624282.8</v>
      </c>
    </row>
    <row r="34" spans="1:3" ht="15" customHeight="1">
      <c r="A34" s="138" t="s">
        <v>52</v>
      </c>
      <c r="B34" s="139">
        <v>1117</v>
      </c>
      <c r="C34" s="9">
        <v>5154164.38</v>
      </c>
    </row>
    <row r="35" spans="1:3" ht="15" customHeight="1">
      <c r="A35" s="138" t="s">
        <v>28</v>
      </c>
      <c r="B35" s="139">
        <v>1082</v>
      </c>
      <c r="C35" s="9">
        <v>5061983.42</v>
      </c>
    </row>
    <row r="36" spans="1:3" ht="15" customHeight="1">
      <c r="A36" s="138" t="s">
        <v>48</v>
      </c>
      <c r="B36" s="139">
        <v>1354</v>
      </c>
      <c r="C36" s="9">
        <v>4944510.65</v>
      </c>
    </row>
    <row r="37" spans="1:3" ht="15" customHeight="1">
      <c r="A37" s="138" t="s">
        <v>36</v>
      </c>
      <c r="B37" s="139">
        <v>1050</v>
      </c>
      <c r="C37" s="9">
        <v>4680517.52</v>
      </c>
    </row>
    <row r="38" spans="1:3" ht="15" customHeight="1">
      <c r="A38" s="138" t="s">
        <v>57</v>
      </c>
      <c r="B38" s="139">
        <v>1132</v>
      </c>
      <c r="C38" s="9">
        <v>4532203.7</v>
      </c>
    </row>
    <row r="39" spans="1:3" ht="15" customHeight="1">
      <c r="A39" s="138" t="s">
        <v>53</v>
      </c>
      <c r="B39" s="139">
        <v>759</v>
      </c>
      <c r="C39" s="9">
        <v>4390731.1</v>
      </c>
    </row>
    <row r="40" spans="1:3" ht="15" customHeight="1">
      <c r="A40" s="138" t="s">
        <v>55</v>
      </c>
      <c r="B40" s="139">
        <v>1064</v>
      </c>
      <c r="C40" s="9">
        <v>4286902.03</v>
      </c>
    </row>
    <row r="41" spans="1:3" ht="15" customHeight="1">
      <c r="A41" s="138" t="s">
        <v>46</v>
      </c>
      <c r="B41" s="139">
        <v>679</v>
      </c>
      <c r="C41" s="9">
        <v>4152565.05</v>
      </c>
    </row>
    <row r="42" spans="1:3" ht="15" customHeight="1">
      <c r="A42" s="138" t="s">
        <v>40</v>
      </c>
      <c r="B42" s="139">
        <v>657</v>
      </c>
      <c r="C42" s="9">
        <v>4118973.3</v>
      </c>
    </row>
    <row r="43" spans="1:3" ht="15" customHeight="1">
      <c r="A43" s="138" t="s">
        <v>33</v>
      </c>
      <c r="B43" s="139">
        <v>1249</v>
      </c>
      <c r="C43" s="9">
        <v>4116905.31</v>
      </c>
    </row>
    <row r="44" spans="1:3" ht="15" customHeight="1">
      <c r="A44" s="138" t="s">
        <v>54</v>
      </c>
      <c r="B44" s="139">
        <v>675</v>
      </c>
      <c r="C44" s="9">
        <v>3507877.42</v>
      </c>
    </row>
    <row r="45" spans="1:3" ht="15" customHeight="1">
      <c r="A45" s="138" t="s">
        <v>60</v>
      </c>
      <c r="B45" s="139">
        <v>749</v>
      </c>
      <c r="C45" s="9">
        <v>3282744.1</v>
      </c>
    </row>
    <row r="46" spans="1:3" ht="15" customHeight="1">
      <c r="A46" s="138" t="s">
        <v>24</v>
      </c>
      <c r="B46" s="139">
        <v>1005</v>
      </c>
      <c r="C46" s="9">
        <v>3206599.24</v>
      </c>
    </row>
    <row r="47" spans="1:3" ht="15" customHeight="1">
      <c r="A47" s="138" t="s">
        <v>37</v>
      </c>
      <c r="B47" s="139">
        <v>865</v>
      </c>
      <c r="C47" s="9">
        <v>3188255.92</v>
      </c>
    </row>
    <row r="48" spans="1:3" ht="15" customHeight="1">
      <c r="A48" s="138" t="s">
        <v>49</v>
      </c>
      <c r="B48" s="139">
        <v>1152</v>
      </c>
      <c r="C48" s="9">
        <v>3055211</v>
      </c>
    </row>
    <row r="49" spans="1:3" ht="15" customHeight="1">
      <c r="A49" s="138" t="s">
        <v>61</v>
      </c>
      <c r="B49" s="139">
        <v>538</v>
      </c>
      <c r="C49" s="9">
        <v>2876683.04</v>
      </c>
    </row>
    <row r="50" spans="1:3" ht="15" customHeight="1">
      <c r="A50" s="138" t="s">
        <v>45</v>
      </c>
      <c r="B50" s="139">
        <v>913</v>
      </c>
      <c r="C50" s="9">
        <v>2732029.4</v>
      </c>
    </row>
    <row r="51" spans="1:3" ht="15" customHeight="1">
      <c r="A51" s="138" t="s">
        <v>13</v>
      </c>
      <c r="B51" s="139">
        <v>1008</v>
      </c>
      <c r="C51" s="9">
        <v>2374556.6</v>
      </c>
    </row>
    <row r="52" spans="1:3" ht="15" customHeight="1">
      <c r="A52" s="138" t="s">
        <v>50</v>
      </c>
      <c r="B52" s="139">
        <v>642</v>
      </c>
      <c r="C52" s="9">
        <v>1406078.96</v>
      </c>
    </row>
    <row r="53" spans="1:3" s="19" customFormat="1" ht="21" customHeight="1">
      <c r="A53" s="16" t="s">
        <v>3</v>
      </c>
      <c r="B53" s="17">
        <f>SUM(B3:B52)</f>
        <v>69433</v>
      </c>
      <c r="C53" s="18">
        <f>SUM(C3:C52)</f>
        <v>364951059.80000013</v>
      </c>
    </row>
    <row r="54" spans="1:2" s="21" customFormat="1" ht="21" customHeight="1">
      <c r="A54" s="266" t="s">
        <v>131</v>
      </c>
      <c r="B54" s="267"/>
    </row>
    <row r="55" s="15" customFormat="1" ht="18.75">
      <c r="A55" s="20"/>
    </row>
    <row r="56" s="15" customFormat="1" ht="18.75"/>
    <row r="57" s="2" customFormat="1" ht="18" customHeight="1"/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E19"/>
  <sheetViews>
    <sheetView showGridLines="0" view="pageBreakPreview" zoomScale="130" zoomScaleNormal="120" zoomScaleSheetLayoutView="130" zoomScalePageLayoutView="0" workbookViewId="0" topLeftCell="A1">
      <selection activeCell="C19" sqref="C19"/>
    </sheetView>
  </sheetViews>
  <sheetFormatPr defaultColWidth="9.140625" defaultRowHeight="21.75"/>
  <cols>
    <col min="1" max="1" width="22.140625" style="247" customWidth="1"/>
    <col min="2" max="2" width="54.57421875" style="247" customWidth="1"/>
    <col min="3" max="3" width="17.8515625" style="256" customWidth="1"/>
    <col min="4" max="4" width="27.7109375" style="247" customWidth="1"/>
    <col min="5" max="5" width="13.00390625" style="247" customWidth="1"/>
    <col min="6" max="16384" width="9.140625" style="247" customWidth="1"/>
  </cols>
  <sheetData>
    <row r="1" spans="1:5" s="241" customFormat="1" ht="24" customHeight="1">
      <c r="A1" s="269" t="s">
        <v>360</v>
      </c>
      <c r="B1" s="269"/>
      <c r="C1" s="269"/>
      <c r="D1" s="269"/>
      <c r="E1" s="269"/>
    </row>
    <row r="2" spans="1:5" s="243" customFormat="1" ht="21.75" customHeight="1">
      <c r="A2" s="271" t="s">
        <v>413</v>
      </c>
      <c r="B2" s="271" t="s">
        <v>361</v>
      </c>
      <c r="C2" s="270" t="s">
        <v>411</v>
      </c>
      <c r="D2" s="272" t="s">
        <v>412</v>
      </c>
      <c r="E2" s="242" t="s">
        <v>362</v>
      </c>
    </row>
    <row r="3" spans="1:5" ht="24.75" customHeight="1">
      <c r="A3" s="245" t="s">
        <v>363</v>
      </c>
      <c r="B3" s="245" t="s">
        <v>364</v>
      </c>
      <c r="C3" s="274" t="s">
        <v>365</v>
      </c>
      <c r="D3" s="246" t="s">
        <v>366</v>
      </c>
      <c r="E3" s="244">
        <v>365</v>
      </c>
    </row>
    <row r="4" spans="1:5" ht="24.75" customHeight="1">
      <c r="A4" s="250" t="s">
        <v>367</v>
      </c>
      <c r="B4" s="250" t="s">
        <v>368</v>
      </c>
      <c r="C4" s="275" t="s">
        <v>369</v>
      </c>
      <c r="D4" s="246" t="s">
        <v>370</v>
      </c>
      <c r="E4" s="248">
        <v>562</v>
      </c>
    </row>
    <row r="5" spans="1:5" ht="24.75" customHeight="1">
      <c r="A5" s="250" t="s">
        <v>371</v>
      </c>
      <c r="B5" s="250" t="s">
        <v>372</v>
      </c>
      <c r="C5" s="275" t="s">
        <v>373</v>
      </c>
      <c r="D5" s="246" t="s">
        <v>374</v>
      </c>
      <c r="E5" s="248">
        <v>304</v>
      </c>
    </row>
    <row r="6" spans="1:5" ht="24.75" customHeight="1">
      <c r="A6" s="250" t="s">
        <v>45</v>
      </c>
      <c r="B6" s="250" t="s">
        <v>375</v>
      </c>
      <c r="C6" s="275" t="s">
        <v>376</v>
      </c>
      <c r="D6" s="246" t="s">
        <v>377</v>
      </c>
      <c r="E6" s="248">
        <v>275</v>
      </c>
    </row>
    <row r="7" spans="1:5" ht="24.75" customHeight="1">
      <c r="A7" s="250" t="s">
        <v>378</v>
      </c>
      <c r="B7" s="250" t="s">
        <v>379</v>
      </c>
      <c r="C7" s="275" t="s">
        <v>380</v>
      </c>
      <c r="D7" s="246" t="s">
        <v>381</v>
      </c>
      <c r="E7" s="248">
        <v>33</v>
      </c>
    </row>
    <row r="8" spans="1:5" ht="24.75" customHeight="1">
      <c r="A8" s="250" t="s">
        <v>382</v>
      </c>
      <c r="B8" s="250" t="s">
        <v>383</v>
      </c>
      <c r="C8" s="275" t="s">
        <v>384</v>
      </c>
      <c r="D8" s="246" t="s">
        <v>385</v>
      </c>
      <c r="E8" s="248">
        <v>317</v>
      </c>
    </row>
    <row r="9" spans="1:5" ht="24.75" customHeight="1">
      <c r="A9" s="250" t="s">
        <v>244</v>
      </c>
      <c r="B9" s="250" t="s">
        <v>386</v>
      </c>
      <c r="C9" s="275" t="s">
        <v>387</v>
      </c>
      <c r="D9" s="246">
        <v>490</v>
      </c>
      <c r="E9" s="248">
        <v>31</v>
      </c>
    </row>
    <row r="10" spans="1:5" ht="24.75" customHeight="1">
      <c r="A10" s="250" t="s">
        <v>388</v>
      </c>
      <c r="B10" s="250" t="s">
        <v>389</v>
      </c>
      <c r="C10" s="275" t="s">
        <v>380</v>
      </c>
      <c r="D10" s="246">
        <v>720</v>
      </c>
      <c r="E10" s="248">
        <v>72</v>
      </c>
    </row>
    <row r="11" spans="1:5" ht="24.75" customHeight="1">
      <c r="A11" s="250" t="s">
        <v>390</v>
      </c>
      <c r="B11" s="250" t="s">
        <v>391</v>
      </c>
      <c r="C11" s="275" t="s">
        <v>392</v>
      </c>
      <c r="D11" s="251">
        <v>1500000</v>
      </c>
      <c r="E11" s="248" t="s">
        <v>111</v>
      </c>
    </row>
    <row r="12" spans="1:5" ht="24.75" customHeight="1">
      <c r="A12" s="250" t="s">
        <v>393</v>
      </c>
      <c r="B12" s="250" t="s">
        <v>394</v>
      </c>
      <c r="C12" s="275" t="s">
        <v>395</v>
      </c>
      <c r="D12" s="246" t="s">
        <v>111</v>
      </c>
      <c r="E12" s="248" t="s">
        <v>111</v>
      </c>
    </row>
    <row r="13" spans="1:5" ht="24.75" customHeight="1">
      <c r="A13" s="250" t="s">
        <v>396</v>
      </c>
      <c r="B13" s="250" t="s">
        <v>397</v>
      </c>
      <c r="C13" s="275" t="s">
        <v>398</v>
      </c>
      <c r="D13" s="246" t="s">
        <v>399</v>
      </c>
      <c r="E13" s="252">
        <v>4581</v>
      </c>
    </row>
    <row r="14" spans="1:5" ht="24.75" customHeight="1">
      <c r="A14" s="250" t="s">
        <v>414</v>
      </c>
      <c r="B14" s="250" t="s">
        <v>397</v>
      </c>
      <c r="C14" s="275" t="s">
        <v>400</v>
      </c>
      <c r="D14" s="246" t="s">
        <v>401</v>
      </c>
      <c r="E14" s="252">
        <v>1200</v>
      </c>
    </row>
    <row r="15" spans="1:5" ht="24.75" customHeight="1">
      <c r="A15" s="254" t="s">
        <v>402</v>
      </c>
      <c r="B15" s="254" t="s">
        <v>403</v>
      </c>
      <c r="C15" s="276" t="s">
        <v>404</v>
      </c>
      <c r="D15" s="273" t="s">
        <v>111</v>
      </c>
      <c r="E15" s="253" t="s">
        <v>111</v>
      </c>
    </row>
    <row r="16" ht="18.75" customHeight="1">
      <c r="A16" s="255" t="s">
        <v>405</v>
      </c>
    </row>
    <row r="17" spans="1:2" ht="18.75" customHeight="1">
      <c r="A17" s="255" t="s">
        <v>406</v>
      </c>
      <c r="B17" s="257"/>
    </row>
    <row r="18" spans="1:3" ht="17.25" customHeight="1">
      <c r="A18" s="258" t="s">
        <v>407</v>
      </c>
      <c r="B18" s="249"/>
      <c r="C18" s="259"/>
    </row>
    <row r="19" ht="18.75" customHeight="1">
      <c r="A19" s="258" t="s">
        <v>408</v>
      </c>
    </row>
    <row r="20" ht="18.7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printOptions/>
  <pageMargins left="0.35433070866141736" right="0.35433070866141736" top="0.7874015748031497" bottom="0.984251968503937" header="0.5118110236220472" footer="0.5118110236220472"/>
  <pageSetup horizontalDpi="360" verticalDpi="36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X72"/>
  <sheetViews>
    <sheetView view="pageBreakPreview" zoomScaleSheetLayoutView="100" zoomScalePageLayoutView="0" workbookViewId="0" topLeftCell="A1">
      <pane ySplit="5" topLeftCell="A6" activePane="bottomLeft" state="frozen"/>
      <selection pane="topLeft" activeCell="I18" sqref="I18"/>
      <selection pane="bottomLeft" activeCell="G8" sqref="G8"/>
    </sheetView>
  </sheetViews>
  <sheetFormatPr defaultColWidth="9.140625" defaultRowHeight="18" customHeight="1"/>
  <cols>
    <col min="1" max="1" width="18.140625" style="25" customWidth="1"/>
    <col min="2" max="2" width="6.28125" style="24" customWidth="1"/>
    <col min="3" max="3" width="8.421875" style="23" customWidth="1"/>
    <col min="4" max="4" width="6.28125" style="23" customWidth="1"/>
    <col min="5" max="5" width="8.421875" style="23" customWidth="1"/>
    <col min="6" max="6" width="6.28125" style="23" customWidth="1"/>
    <col min="7" max="7" width="8.421875" style="24" customWidth="1"/>
    <col min="8" max="8" width="6.28125" style="23" customWidth="1"/>
    <col min="9" max="9" width="8.421875" style="23" customWidth="1"/>
    <col min="10" max="10" width="7.28125" style="23" customWidth="1"/>
    <col min="11" max="11" width="8.421875" style="23" customWidth="1"/>
    <col min="12" max="12" width="6.28125" style="24" customWidth="1"/>
    <col min="13" max="13" width="8.421875" style="23" customWidth="1"/>
    <col min="14" max="14" width="6.28125" style="23" customWidth="1"/>
    <col min="15" max="15" width="8.421875" style="23" customWidth="1"/>
    <col min="16" max="16" width="6.28125" style="23" customWidth="1"/>
    <col min="17" max="17" width="8.421875" style="23" customWidth="1"/>
    <col min="18" max="18" width="6.28125" style="23" customWidth="1"/>
    <col min="19" max="19" width="8.421875" style="23" customWidth="1"/>
    <col min="20" max="20" width="6.28125" style="23" customWidth="1"/>
    <col min="21" max="21" width="8.421875" style="23" customWidth="1"/>
    <col min="22" max="22" width="7.57421875" style="23" customWidth="1"/>
    <col min="23" max="23" width="8.421875" style="23" customWidth="1"/>
    <col min="24" max="16384" width="9.140625" style="22" customWidth="1"/>
  </cols>
  <sheetData>
    <row r="1" spans="1:23" ht="18" customHeight="1">
      <c r="A1" s="278" t="s">
        <v>340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</row>
    <row r="2" spans="1:23" s="40" customFormat="1" ht="18" customHeight="1">
      <c r="A2" s="41"/>
      <c r="B2" s="303" t="s">
        <v>75</v>
      </c>
      <c r="C2" s="304"/>
      <c r="D2" s="304"/>
      <c r="E2" s="304"/>
      <c r="F2" s="304"/>
      <c r="G2" s="304"/>
      <c r="H2" s="304"/>
      <c r="I2" s="305"/>
      <c r="J2" s="306" t="s">
        <v>2</v>
      </c>
      <c r="K2" s="307"/>
      <c r="L2" s="303" t="s">
        <v>74</v>
      </c>
      <c r="M2" s="304"/>
      <c r="N2" s="304"/>
      <c r="O2" s="304"/>
      <c r="P2" s="304"/>
      <c r="Q2" s="304"/>
      <c r="R2" s="304"/>
      <c r="S2" s="304"/>
      <c r="T2" s="306" t="s">
        <v>2</v>
      </c>
      <c r="U2" s="307"/>
      <c r="V2" s="306" t="s">
        <v>3</v>
      </c>
      <c r="W2" s="307"/>
    </row>
    <row r="3" spans="1:23" s="40" customFormat="1" ht="21.75" customHeight="1">
      <c r="A3" s="310" t="s">
        <v>1</v>
      </c>
      <c r="B3" s="311" t="s">
        <v>73</v>
      </c>
      <c r="C3" s="311"/>
      <c r="D3" s="311" t="s">
        <v>72</v>
      </c>
      <c r="E3" s="311"/>
      <c r="F3" s="311" t="s">
        <v>71</v>
      </c>
      <c r="G3" s="311"/>
      <c r="H3" s="311" t="s">
        <v>70</v>
      </c>
      <c r="I3" s="311"/>
      <c r="J3" s="308"/>
      <c r="K3" s="309"/>
      <c r="L3" s="311" t="s">
        <v>73</v>
      </c>
      <c r="M3" s="311"/>
      <c r="N3" s="311" t="s">
        <v>72</v>
      </c>
      <c r="O3" s="311"/>
      <c r="P3" s="311" t="s">
        <v>71</v>
      </c>
      <c r="Q3" s="311"/>
      <c r="R3" s="311" t="s">
        <v>70</v>
      </c>
      <c r="S3" s="306"/>
      <c r="T3" s="308"/>
      <c r="U3" s="309"/>
      <c r="V3" s="308"/>
      <c r="W3" s="309"/>
    </row>
    <row r="4" spans="1:23" s="33" customFormat="1" ht="18" customHeight="1">
      <c r="A4" s="310"/>
      <c r="B4" s="38" t="s">
        <v>10</v>
      </c>
      <c r="C4" s="37" t="s">
        <v>69</v>
      </c>
      <c r="D4" s="38" t="s">
        <v>10</v>
      </c>
      <c r="E4" s="37" t="s">
        <v>69</v>
      </c>
      <c r="F4" s="38" t="s">
        <v>10</v>
      </c>
      <c r="G4" s="37" t="s">
        <v>69</v>
      </c>
      <c r="H4" s="38" t="s">
        <v>10</v>
      </c>
      <c r="I4" s="37" t="s">
        <v>69</v>
      </c>
      <c r="J4" s="38" t="s">
        <v>10</v>
      </c>
      <c r="K4" s="37" t="s">
        <v>69</v>
      </c>
      <c r="L4" s="38" t="s">
        <v>10</v>
      </c>
      <c r="M4" s="37" t="s">
        <v>69</v>
      </c>
      <c r="N4" s="38" t="s">
        <v>10</v>
      </c>
      <c r="O4" s="37" t="s">
        <v>69</v>
      </c>
      <c r="P4" s="38" t="s">
        <v>10</v>
      </c>
      <c r="Q4" s="37" t="s">
        <v>69</v>
      </c>
      <c r="R4" s="38" t="s">
        <v>10</v>
      </c>
      <c r="S4" s="39" t="s">
        <v>69</v>
      </c>
      <c r="T4" s="38" t="s">
        <v>10</v>
      </c>
      <c r="U4" s="37" t="s">
        <v>69</v>
      </c>
      <c r="V4" s="38" t="s">
        <v>10</v>
      </c>
      <c r="W4" s="37" t="s">
        <v>69</v>
      </c>
    </row>
    <row r="5" spans="1:23" s="33" customFormat="1" ht="18" customHeight="1">
      <c r="A5" s="36"/>
      <c r="B5" s="35" t="s">
        <v>132</v>
      </c>
      <c r="C5" s="34" t="s">
        <v>133</v>
      </c>
      <c r="D5" s="35" t="s">
        <v>132</v>
      </c>
      <c r="E5" s="34" t="s">
        <v>134</v>
      </c>
      <c r="F5" s="35" t="s">
        <v>132</v>
      </c>
      <c r="G5" s="34" t="s">
        <v>134</v>
      </c>
      <c r="H5" s="35" t="s">
        <v>132</v>
      </c>
      <c r="I5" s="34" t="s">
        <v>135</v>
      </c>
      <c r="J5" s="35" t="s">
        <v>132</v>
      </c>
      <c r="K5" s="34" t="s">
        <v>67</v>
      </c>
      <c r="L5" s="35" t="s">
        <v>132</v>
      </c>
      <c r="M5" s="34" t="s">
        <v>133</v>
      </c>
      <c r="N5" s="35" t="s">
        <v>132</v>
      </c>
      <c r="O5" s="34" t="s">
        <v>134</v>
      </c>
      <c r="P5" s="35" t="s">
        <v>132</v>
      </c>
      <c r="Q5" s="34" t="s">
        <v>134</v>
      </c>
      <c r="R5" s="35" t="s">
        <v>132</v>
      </c>
      <c r="S5" s="149" t="s">
        <v>135</v>
      </c>
      <c r="T5" s="35" t="s">
        <v>132</v>
      </c>
      <c r="U5" s="34" t="s">
        <v>67</v>
      </c>
      <c r="V5" s="35" t="s">
        <v>132</v>
      </c>
      <c r="W5" s="34" t="s">
        <v>67</v>
      </c>
    </row>
    <row r="6" spans="1:23" s="32" customFormat="1" ht="18" customHeight="1">
      <c r="A6" s="150" t="s">
        <v>12</v>
      </c>
      <c r="B6" s="209">
        <v>110</v>
      </c>
      <c r="C6" s="208">
        <f>+B6*50</f>
        <v>5500</v>
      </c>
      <c r="D6" s="209">
        <v>24</v>
      </c>
      <c r="E6" s="208">
        <f>+D6*20</f>
        <v>480</v>
      </c>
      <c r="F6" s="209">
        <v>78</v>
      </c>
      <c r="G6" s="208">
        <f>+F6*20</f>
        <v>1560</v>
      </c>
      <c r="H6" s="209">
        <v>42</v>
      </c>
      <c r="I6" s="210">
        <f>+H6*30</f>
        <v>1260</v>
      </c>
      <c r="J6" s="202">
        <f aca="true" t="shared" si="0" ref="J6:J41">SUM(B6+D6+F6+H6)</f>
        <v>254</v>
      </c>
      <c r="K6" s="202">
        <f aca="true" t="shared" si="1" ref="K6:K41">+C6+E6+G6+I6</f>
        <v>8800</v>
      </c>
      <c r="L6" s="209">
        <v>0</v>
      </c>
      <c r="M6" s="208">
        <f>+L6*50</f>
        <v>0</v>
      </c>
      <c r="N6" s="209">
        <v>0</v>
      </c>
      <c r="O6" s="208">
        <f>+N6*20</f>
        <v>0</v>
      </c>
      <c r="P6" s="209">
        <v>0</v>
      </c>
      <c r="Q6" s="208">
        <f>+P6*20</f>
        <v>0</v>
      </c>
      <c r="R6" s="209">
        <v>0</v>
      </c>
      <c r="S6" s="210">
        <f>+R6*30</f>
        <v>0</v>
      </c>
      <c r="T6" s="202">
        <f aca="true" t="shared" si="2" ref="T6:T41">+L6+N6+P6+R6</f>
        <v>0</v>
      </c>
      <c r="U6" s="202">
        <f aca="true" t="shared" si="3" ref="U6:U41">+M6+O6+Q6+S6</f>
        <v>0</v>
      </c>
      <c r="V6" s="202">
        <f aca="true" t="shared" si="4" ref="V6:V41">+J6+T6</f>
        <v>254</v>
      </c>
      <c r="W6" s="202">
        <f aca="true" t="shared" si="5" ref="W6:W41">+K6+U6</f>
        <v>8800</v>
      </c>
    </row>
    <row r="7" spans="1:23" s="32" customFormat="1" ht="18" customHeight="1">
      <c r="A7" s="151" t="s">
        <v>13</v>
      </c>
      <c r="B7" s="200">
        <v>42</v>
      </c>
      <c r="C7" s="199">
        <f aca="true" t="shared" si="6" ref="C7:C41">+B7*50</f>
        <v>2100</v>
      </c>
      <c r="D7" s="200">
        <v>13</v>
      </c>
      <c r="E7" s="199">
        <f aca="true" t="shared" si="7" ref="E7:E41">+D7*20</f>
        <v>260</v>
      </c>
      <c r="F7" s="200">
        <v>24</v>
      </c>
      <c r="G7" s="199">
        <f aca="true" t="shared" si="8" ref="G7:G41">+F7*20</f>
        <v>480</v>
      </c>
      <c r="H7" s="200">
        <v>3</v>
      </c>
      <c r="I7" s="201">
        <f aca="true" t="shared" si="9" ref="I7:I41">+H7*30</f>
        <v>90</v>
      </c>
      <c r="J7" s="203">
        <f t="shared" si="0"/>
        <v>82</v>
      </c>
      <c r="K7" s="203">
        <f t="shared" si="1"/>
        <v>2930</v>
      </c>
      <c r="L7" s="200">
        <v>1</v>
      </c>
      <c r="M7" s="199">
        <f aca="true" t="shared" si="10" ref="M7:M41">+L7*50</f>
        <v>50</v>
      </c>
      <c r="N7" s="200">
        <v>0</v>
      </c>
      <c r="O7" s="199">
        <f aca="true" t="shared" si="11" ref="O7:O41">+N7*20</f>
        <v>0</v>
      </c>
      <c r="P7" s="200">
        <v>0</v>
      </c>
      <c r="Q7" s="199">
        <f aca="true" t="shared" si="12" ref="Q7:Q41">+P7*20</f>
        <v>0</v>
      </c>
      <c r="R7" s="200">
        <v>0</v>
      </c>
      <c r="S7" s="201">
        <f aca="true" t="shared" si="13" ref="S7:S41">+R7*30</f>
        <v>0</v>
      </c>
      <c r="T7" s="203">
        <f t="shared" si="2"/>
        <v>1</v>
      </c>
      <c r="U7" s="203">
        <f t="shared" si="3"/>
        <v>50</v>
      </c>
      <c r="V7" s="203">
        <f t="shared" si="4"/>
        <v>83</v>
      </c>
      <c r="W7" s="203">
        <f t="shared" si="5"/>
        <v>2980</v>
      </c>
    </row>
    <row r="8" spans="1:23" s="32" customFormat="1" ht="18" customHeight="1">
      <c r="A8" s="151" t="s">
        <v>45</v>
      </c>
      <c r="B8" s="200">
        <v>193</v>
      </c>
      <c r="C8" s="199">
        <f t="shared" si="6"/>
        <v>9650</v>
      </c>
      <c r="D8" s="200">
        <v>19</v>
      </c>
      <c r="E8" s="199">
        <f t="shared" si="7"/>
        <v>380</v>
      </c>
      <c r="F8" s="200">
        <v>32</v>
      </c>
      <c r="G8" s="199">
        <f t="shared" si="8"/>
        <v>640</v>
      </c>
      <c r="H8" s="200">
        <v>7</v>
      </c>
      <c r="I8" s="201">
        <f t="shared" si="9"/>
        <v>210</v>
      </c>
      <c r="J8" s="203">
        <f t="shared" si="0"/>
        <v>251</v>
      </c>
      <c r="K8" s="203">
        <f t="shared" si="1"/>
        <v>10880</v>
      </c>
      <c r="L8" s="200">
        <v>3</v>
      </c>
      <c r="M8" s="199">
        <f t="shared" si="10"/>
        <v>150</v>
      </c>
      <c r="N8" s="200">
        <v>0</v>
      </c>
      <c r="O8" s="199">
        <f t="shared" si="11"/>
        <v>0</v>
      </c>
      <c r="P8" s="200">
        <v>0</v>
      </c>
      <c r="Q8" s="199">
        <f t="shared" si="12"/>
        <v>0</v>
      </c>
      <c r="R8" s="200">
        <v>0</v>
      </c>
      <c r="S8" s="201">
        <f t="shared" si="13"/>
        <v>0</v>
      </c>
      <c r="T8" s="203">
        <f t="shared" si="2"/>
        <v>3</v>
      </c>
      <c r="U8" s="203">
        <f t="shared" si="3"/>
        <v>150</v>
      </c>
      <c r="V8" s="203">
        <f t="shared" si="4"/>
        <v>254</v>
      </c>
      <c r="W8" s="203">
        <f t="shared" si="5"/>
        <v>11030</v>
      </c>
    </row>
    <row r="9" spans="1:23" s="32" customFormat="1" ht="18" customHeight="1">
      <c r="A9" s="151" t="s">
        <v>22</v>
      </c>
      <c r="B9" s="200">
        <v>85</v>
      </c>
      <c r="C9" s="199">
        <f t="shared" si="6"/>
        <v>4250</v>
      </c>
      <c r="D9" s="200">
        <v>18</v>
      </c>
      <c r="E9" s="199">
        <f t="shared" si="7"/>
        <v>360</v>
      </c>
      <c r="F9" s="200">
        <v>45</v>
      </c>
      <c r="G9" s="199">
        <f t="shared" si="8"/>
        <v>900</v>
      </c>
      <c r="H9" s="200">
        <v>11</v>
      </c>
      <c r="I9" s="201">
        <f t="shared" si="9"/>
        <v>330</v>
      </c>
      <c r="J9" s="203">
        <f t="shared" si="0"/>
        <v>159</v>
      </c>
      <c r="K9" s="203">
        <f t="shared" si="1"/>
        <v>5840</v>
      </c>
      <c r="L9" s="200">
        <v>10</v>
      </c>
      <c r="M9" s="199">
        <f t="shared" si="10"/>
        <v>500</v>
      </c>
      <c r="N9" s="200">
        <v>4</v>
      </c>
      <c r="O9" s="199">
        <f t="shared" si="11"/>
        <v>80</v>
      </c>
      <c r="P9" s="200">
        <v>1</v>
      </c>
      <c r="Q9" s="199">
        <f t="shared" si="12"/>
        <v>20</v>
      </c>
      <c r="R9" s="200">
        <v>19</v>
      </c>
      <c r="S9" s="201">
        <f t="shared" si="13"/>
        <v>570</v>
      </c>
      <c r="T9" s="203">
        <f t="shared" si="2"/>
        <v>34</v>
      </c>
      <c r="U9" s="203">
        <f t="shared" si="3"/>
        <v>1170</v>
      </c>
      <c r="V9" s="203">
        <f t="shared" si="4"/>
        <v>193</v>
      </c>
      <c r="W9" s="203">
        <f t="shared" si="5"/>
        <v>7010</v>
      </c>
    </row>
    <row r="10" spans="1:23" s="32" customFormat="1" ht="18" customHeight="1">
      <c r="A10" s="151" t="s">
        <v>38</v>
      </c>
      <c r="B10" s="200">
        <v>224</v>
      </c>
      <c r="C10" s="199">
        <f t="shared" si="6"/>
        <v>11200</v>
      </c>
      <c r="D10" s="200">
        <v>46</v>
      </c>
      <c r="E10" s="199">
        <f t="shared" si="7"/>
        <v>920</v>
      </c>
      <c r="F10" s="200">
        <v>58</v>
      </c>
      <c r="G10" s="199">
        <f t="shared" si="8"/>
        <v>1160</v>
      </c>
      <c r="H10" s="200">
        <v>23</v>
      </c>
      <c r="I10" s="201">
        <f t="shared" si="9"/>
        <v>690</v>
      </c>
      <c r="J10" s="203">
        <f t="shared" si="0"/>
        <v>351</v>
      </c>
      <c r="K10" s="203">
        <f t="shared" si="1"/>
        <v>13970</v>
      </c>
      <c r="L10" s="200">
        <v>5</v>
      </c>
      <c r="M10" s="199">
        <f t="shared" si="10"/>
        <v>250</v>
      </c>
      <c r="N10" s="200">
        <v>0</v>
      </c>
      <c r="O10" s="199">
        <f t="shared" si="11"/>
        <v>0</v>
      </c>
      <c r="P10" s="200">
        <v>0</v>
      </c>
      <c r="Q10" s="199">
        <f t="shared" si="12"/>
        <v>0</v>
      </c>
      <c r="R10" s="200">
        <v>0</v>
      </c>
      <c r="S10" s="201">
        <f t="shared" si="13"/>
        <v>0</v>
      </c>
      <c r="T10" s="203">
        <f t="shared" si="2"/>
        <v>5</v>
      </c>
      <c r="U10" s="203">
        <f t="shared" si="3"/>
        <v>250</v>
      </c>
      <c r="V10" s="203">
        <f t="shared" si="4"/>
        <v>356</v>
      </c>
      <c r="W10" s="203">
        <f t="shared" si="5"/>
        <v>14220</v>
      </c>
    </row>
    <row r="11" spans="1:23" s="32" customFormat="1" ht="18" customHeight="1">
      <c r="A11" s="151" t="s">
        <v>39</v>
      </c>
      <c r="B11" s="200">
        <v>387</v>
      </c>
      <c r="C11" s="199">
        <f t="shared" si="6"/>
        <v>19350</v>
      </c>
      <c r="D11" s="200">
        <v>79</v>
      </c>
      <c r="E11" s="199">
        <f t="shared" si="7"/>
        <v>1580</v>
      </c>
      <c r="F11" s="200">
        <v>105</v>
      </c>
      <c r="G11" s="199">
        <f t="shared" si="8"/>
        <v>2100</v>
      </c>
      <c r="H11" s="200">
        <v>55</v>
      </c>
      <c r="I11" s="201">
        <f t="shared" si="9"/>
        <v>1650</v>
      </c>
      <c r="J11" s="203">
        <f t="shared" si="0"/>
        <v>626</v>
      </c>
      <c r="K11" s="203">
        <f t="shared" si="1"/>
        <v>24680</v>
      </c>
      <c r="L11" s="200">
        <v>9</v>
      </c>
      <c r="M11" s="199">
        <f t="shared" si="10"/>
        <v>450</v>
      </c>
      <c r="N11" s="200">
        <v>0</v>
      </c>
      <c r="O11" s="199">
        <f t="shared" si="11"/>
        <v>0</v>
      </c>
      <c r="P11" s="200">
        <v>7</v>
      </c>
      <c r="Q11" s="199">
        <f t="shared" si="12"/>
        <v>140</v>
      </c>
      <c r="R11" s="200">
        <v>0</v>
      </c>
      <c r="S11" s="201">
        <f t="shared" si="13"/>
        <v>0</v>
      </c>
      <c r="T11" s="203">
        <f t="shared" si="2"/>
        <v>16</v>
      </c>
      <c r="U11" s="203">
        <f t="shared" si="3"/>
        <v>590</v>
      </c>
      <c r="V11" s="203">
        <f t="shared" si="4"/>
        <v>642</v>
      </c>
      <c r="W11" s="203">
        <f t="shared" si="5"/>
        <v>25270</v>
      </c>
    </row>
    <row r="12" spans="1:23" s="32" customFormat="1" ht="18" customHeight="1">
      <c r="A12" s="151" t="s">
        <v>21</v>
      </c>
      <c r="B12" s="200">
        <v>122</v>
      </c>
      <c r="C12" s="199">
        <f t="shared" si="6"/>
        <v>6100</v>
      </c>
      <c r="D12" s="200">
        <v>62</v>
      </c>
      <c r="E12" s="199">
        <f t="shared" si="7"/>
        <v>1240</v>
      </c>
      <c r="F12" s="200">
        <v>82</v>
      </c>
      <c r="G12" s="199">
        <f t="shared" si="8"/>
        <v>1640</v>
      </c>
      <c r="H12" s="200">
        <v>76</v>
      </c>
      <c r="I12" s="201">
        <f t="shared" si="9"/>
        <v>2280</v>
      </c>
      <c r="J12" s="203">
        <f t="shared" si="0"/>
        <v>342</v>
      </c>
      <c r="K12" s="203">
        <f t="shared" si="1"/>
        <v>11260</v>
      </c>
      <c r="L12" s="200">
        <v>3</v>
      </c>
      <c r="M12" s="199">
        <f t="shared" si="10"/>
        <v>150</v>
      </c>
      <c r="N12" s="200">
        <v>2</v>
      </c>
      <c r="O12" s="199">
        <f t="shared" si="11"/>
        <v>40</v>
      </c>
      <c r="P12" s="200">
        <v>3</v>
      </c>
      <c r="Q12" s="199">
        <f t="shared" si="12"/>
        <v>60</v>
      </c>
      <c r="R12" s="200">
        <v>5</v>
      </c>
      <c r="S12" s="201">
        <f t="shared" si="13"/>
        <v>150</v>
      </c>
      <c r="T12" s="203">
        <f t="shared" si="2"/>
        <v>13</v>
      </c>
      <c r="U12" s="203">
        <f t="shared" si="3"/>
        <v>400</v>
      </c>
      <c r="V12" s="203">
        <f t="shared" si="4"/>
        <v>355</v>
      </c>
      <c r="W12" s="203">
        <f t="shared" si="5"/>
        <v>11660</v>
      </c>
    </row>
    <row r="13" spans="1:23" s="32" customFormat="1" ht="18" customHeight="1">
      <c r="A13" s="151" t="s">
        <v>14</v>
      </c>
      <c r="B13" s="200">
        <v>106</v>
      </c>
      <c r="C13" s="199">
        <f t="shared" si="6"/>
        <v>5300</v>
      </c>
      <c r="D13" s="200">
        <v>27</v>
      </c>
      <c r="E13" s="199">
        <f t="shared" si="7"/>
        <v>540</v>
      </c>
      <c r="F13" s="200">
        <v>54</v>
      </c>
      <c r="G13" s="199">
        <f t="shared" si="8"/>
        <v>1080</v>
      </c>
      <c r="H13" s="200">
        <v>30</v>
      </c>
      <c r="I13" s="201">
        <f t="shared" si="9"/>
        <v>900</v>
      </c>
      <c r="J13" s="203">
        <f t="shared" si="0"/>
        <v>217</v>
      </c>
      <c r="K13" s="203">
        <f t="shared" si="1"/>
        <v>7820</v>
      </c>
      <c r="L13" s="200">
        <v>2</v>
      </c>
      <c r="M13" s="199">
        <f t="shared" si="10"/>
        <v>100</v>
      </c>
      <c r="N13" s="200">
        <v>1</v>
      </c>
      <c r="O13" s="199">
        <f t="shared" si="11"/>
        <v>20</v>
      </c>
      <c r="P13" s="200">
        <v>1</v>
      </c>
      <c r="Q13" s="199">
        <f t="shared" si="12"/>
        <v>20</v>
      </c>
      <c r="R13" s="200">
        <v>1</v>
      </c>
      <c r="S13" s="201">
        <f t="shared" si="13"/>
        <v>30</v>
      </c>
      <c r="T13" s="203">
        <f t="shared" si="2"/>
        <v>5</v>
      </c>
      <c r="U13" s="203">
        <f t="shared" si="3"/>
        <v>170</v>
      </c>
      <c r="V13" s="203">
        <f t="shared" si="4"/>
        <v>222</v>
      </c>
      <c r="W13" s="203">
        <f t="shared" si="5"/>
        <v>7990</v>
      </c>
    </row>
    <row r="14" spans="1:23" s="32" customFormat="1" ht="18" customHeight="1">
      <c r="A14" s="151" t="s">
        <v>28</v>
      </c>
      <c r="B14" s="200">
        <v>73</v>
      </c>
      <c r="C14" s="199">
        <f t="shared" si="6"/>
        <v>3650</v>
      </c>
      <c r="D14" s="200">
        <v>14</v>
      </c>
      <c r="E14" s="199">
        <f t="shared" si="7"/>
        <v>280</v>
      </c>
      <c r="F14" s="200">
        <v>16</v>
      </c>
      <c r="G14" s="199">
        <f t="shared" si="8"/>
        <v>320</v>
      </c>
      <c r="H14" s="200">
        <v>8</v>
      </c>
      <c r="I14" s="201">
        <f t="shared" si="9"/>
        <v>240</v>
      </c>
      <c r="J14" s="203">
        <f t="shared" si="0"/>
        <v>111</v>
      </c>
      <c r="K14" s="203">
        <f t="shared" si="1"/>
        <v>4490</v>
      </c>
      <c r="L14" s="200">
        <v>4</v>
      </c>
      <c r="M14" s="199">
        <f t="shared" si="10"/>
        <v>200</v>
      </c>
      <c r="N14" s="200">
        <v>1</v>
      </c>
      <c r="O14" s="199">
        <f t="shared" si="11"/>
        <v>20</v>
      </c>
      <c r="P14" s="200">
        <v>0</v>
      </c>
      <c r="Q14" s="199">
        <f t="shared" si="12"/>
        <v>0</v>
      </c>
      <c r="R14" s="200">
        <v>0</v>
      </c>
      <c r="S14" s="201">
        <f t="shared" si="13"/>
        <v>0</v>
      </c>
      <c r="T14" s="203">
        <f t="shared" si="2"/>
        <v>5</v>
      </c>
      <c r="U14" s="203">
        <f t="shared" si="3"/>
        <v>220</v>
      </c>
      <c r="V14" s="203">
        <f t="shared" si="4"/>
        <v>116</v>
      </c>
      <c r="W14" s="203">
        <f t="shared" si="5"/>
        <v>4710</v>
      </c>
    </row>
    <row r="15" spans="1:23" s="32" customFormat="1" ht="18" customHeight="1">
      <c r="A15" s="151" t="s">
        <v>44</v>
      </c>
      <c r="B15" s="200">
        <v>149</v>
      </c>
      <c r="C15" s="199">
        <f t="shared" si="6"/>
        <v>7450</v>
      </c>
      <c r="D15" s="200">
        <v>36</v>
      </c>
      <c r="E15" s="199">
        <f t="shared" si="7"/>
        <v>720</v>
      </c>
      <c r="F15" s="200">
        <v>37</v>
      </c>
      <c r="G15" s="199">
        <f t="shared" si="8"/>
        <v>740</v>
      </c>
      <c r="H15" s="200">
        <v>26</v>
      </c>
      <c r="I15" s="201">
        <f t="shared" si="9"/>
        <v>780</v>
      </c>
      <c r="J15" s="203">
        <f t="shared" si="0"/>
        <v>248</v>
      </c>
      <c r="K15" s="203">
        <f t="shared" si="1"/>
        <v>9690</v>
      </c>
      <c r="L15" s="200">
        <v>6</v>
      </c>
      <c r="M15" s="199">
        <f t="shared" si="10"/>
        <v>300</v>
      </c>
      <c r="N15" s="200">
        <v>1</v>
      </c>
      <c r="O15" s="199">
        <f t="shared" si="11"/>
        <v>20</v>
      </c>
      <c r="P15" s="200">
        <v>0</v>
      </c>
      <c r="Q15" s="199">
        <f t="shared" si="12"/>
        <v>0</v>
      </c>
      <c r="R15" s="200">
        <v>0</v>
      </c>
      <c r="S15" s="201">
        <f t="shared" si="13"/>
        <v>0</v>
      </c>
      <c r="T15" s="203">
        <f t="shared" si="2"/>
        <v>7</v>
      </c>
      <c r="U15" s="203">
        <f t="shared" si="3"/>
        <v>320</v>
      </c>
      <c r="V15" s="203">
        <f t="shared" si="4"/>
        <v>255</v>
      </c>
      <c r="W15" s="203">
        <f t="shared" si="5"/>
        <v>10010</v>
      </c>
    </row>
    <row r="16" spans="1:23" s="32" customFormat="1" ht="18" customHeight="1">
      <c r="A16" s="151" t="s">
        <v>43</v>
      </c>
      <c r="B16" s="200">
        <v>177</v>
      </c>
      <c r="C16" s="199">
        <f t="shared" si="6"/>
        <v>8850</v>
      </c>
      <c r="D16" s="200">
        <v>31</v>
      </c>
      <c r="E16" s="199">
        <f t="shared" si="7"/>
        <v>620</v>
      </c>
      <c r="F16" s="200">
        <v>43</v>
      </c>
      <c r="G16" s="199">
        <f t="shared" si="8"/>
        <v>860</v>
      </c>
      <c r="H16" s="200">
        <v>24</v>
      </c>
      <c r="I16" s="201">
        <f t="shared" si="9"/>
        <v>720</v>
      </c>
      <c r="J16" s="203">
        <f t="shared" si="0"/>
        <v>275</v>
      </c>
      <c r="K16" s="203">
        <f t="shared" si="1"/>
        <v>11050</v>
      </c>
      <c r="L16" s="200">
        <v>9</v>
      </c>
      <c r="M16" s="199">
        <f t="shared" si="10"/>
        <v>450</v>
      </c>
      <c r="N16" s="200">
        <v>0</v>
      </c>
      <c r="O16" s="199">
        <f t="shared" si="11"/>
        <v>0</v>
      </c>
      <c r="P16" s="200">
        <v>4</v>
      </c>
      <c r="Q16" s="199">
        <f t="shared" si="12"/>
        <v>80</v>
      </c>
      <c r="R16" s="200">
        <v>0</v>
      </c>
      <c r="S16" s="201">
        <f t="shared" si="13"/>
        <v>0</v>
      </c>
      <c r="T16" s="203">
        <f t="shared" si="2"/>
        <v>13</v>
      </c>
      <c r="U16" s="203">
        <f t="shared" si="3"/>
        <v>530</v>
      </c>
      <c r="V16" s="203">
        <f t="shared" si="4"/>
        <v>288</v>
      </c>
      <c r="W16" s="203">
        <f t="shared" si="5"/>
        <v>11580</v>
      </c>
    </row>
    <row r="17" spans="1:23" s="32" customFormat="1" ht="18" customHeight="1">
      <c r="A17" s="151" t="s">
        <v>25</v>
      </c>
      <c r="B17" s="200">
        <v>64</v>
      </c>
      <c r="C17" s="199">
        <f t="shared" si="6"/>
        <v>3200</v>
      </c>
      <c r="D17" s="200">
        <v>16</v>
      </c>
      <c r="E17" s="199">
        <f t="shared" si="7"/>
        <v>320</v>
      </c>
      <c r="F17" s="200">
        <v>22</v>
      </c>
      <c r="G17" s="199">
        <f t="shared" si="8"/>
        <v>440</v>
      </c>
      <c r="H17" s="200">
        <v>9</v>
      </c>
      <c r="I17" s="201">
        <f t="shared" si="9"/>
        <v>270</v>
      </c>
      <c r="J17" s="203">
        <f t="shared" si="0"/>
        <v>111</v>
      </c>
      <c r="K17" s="203">
        <f t="shared" si="1"/>
        <v>4230</v>
      </c>
      <c r="L17" s="200">
        <v>3</v>
      </c>
      <c r="M17" s="199">
        <f t="shared" si="10"/>
        <v>150</v>
      </c>
      <c r="N17" s="200">
        <v>0</v>
      </c>
      <c r="O17" s="199">
        <f t="shared" si="11"/>
        <v>0</v>
      </c>
      <c r="P17" s="200">
        <v>0</v>
      </c>
      <c r="Q17" s="199">
        <f t="shared" si="12"/>
        <v>0</v>
      </c>
      <c r="R17" s="200">
        <v>0</v>
      </c>
      <c r="S17" s="201">
        <f t="shared" si="13"/>
        <v>0</v>
      </c>
      <c r="T17" s="203">
        <f t="shared" si="2"/>
        <v>3</v>
      </c>
      <c r="U17" s="203">
        <f t="shared" si="3"/>
        <v>150</v>
      </c>
      <c r="V17" s="203">
        <f t="shared" si="4"/>
        <v>114</v>
      </c>
      <c r="W17" s="203">
        <f t="shared" si="5"/>
        <v>4380</v>
      </c>
    </row>
    <row r="18" spans="1:23" s="32" customFormat="1" ht="18" customHeight="1">
      <c r="A18" s="151" t="s">
        <v>15</v>
      </c>
      <c r="B18" s="200">
        <v>33</v>
      </c>
      <c r="C18" s="199">
        <f t="shared" si="6"/>
        <v>1650</v>
      </c>
      <c r="D18" s="200">
        <v>12</v>
      </c>
      <c r="E18" s="199">
        <f t="shared" si="7"/>
        <v>240</v>
      </c>
      <c r="F18" s="200">
        <v>20</v>
      </c>
      <c r="G18" s="199">
        <f t="shared" si="8"/>
        <v>400</v>
      </c>
      <c r="H18" s="200">
        <v>14</v>
      </c>
      <c r="I18" s="201">
        <f t="shared" si="9"/>
        <v>420</v>
      </c>
      <c r="J18" s="203">
        <f t="shared" si="0"/>
        <v>79</v>
      </c>
      <c r="K18" s="203">
        <f t="shared" si="1"/>
        <v>2710</v>
      </c>
      <c r="L18" s="200">
        <v>0</v>
      </c>
      <c r="M18" s="199">
        <f t="shared" si="10"/>
        <v>0</v>
      </c>
      <c r="N18" s="200">
        <v>0</v>
      </c>
      <c r="O18" s="199">
        <f t="shared" si="11"/>
        <v>0</v>
      </c>
      <c r="P18" s="200">
        <v>0</v>
      </c>
      <c r="Q18" s="199">
        <f t="shared" si="12"/>
        <v>0</v>
      </c>
      <c r="R18" s="200">
        <v>0</v>
      </c>
      <c r="S18" s="201">
        <f t="shared" si="13"/>
        <v>0</v>
      </c>
      <c r="T18" s="203">
        <f t="shared" si="2"/>
        <v>0</v>
      </c>
      <c r="U18" s="203">
        <f t="shared" si="3"/>
        <v>0</v>
      </c>
      <c r="V18" s="203">
        <f t="shared" si="4"/>
        <v>79</v>
      </c>
      <c r="W18" s="203">
        <f t="shared" si="5"/>
        <v>2710</v>
      </c>
    </row>
    <row r="19" spans="1:23" s="32" customFormat="1" ht="18" customHeight="1">
      <c r="A19" s="151" t="s">
        <v>18</v>
      </c>
      <c r="B19" s="200">
        <v>84</v>
      </c>
      <c r="C19" s="199">
        <f t="shared" si="6"/>
        <v>4200</v>
      </c>
      <c r="D19" s="200">
        <v>25</v>
      </c>
      <c r="E19" s="199">
        <f t="shared" si="7"/>
        <v>500</v>
      </c>
      <c r="F19" s="200">
        <v>36</v>
      </c>
      <c r="G19" s="199">
        <f t="shared" si="8"/>
        <v>720</v>
      </c>
      <c r="H19" s="200">
        <v>12</v>
      </c>
      <c r="I19" s="201">
        <f t="shared" si="9"/>
        <v>360</v>
      </c>
      <c r="J19" s="203">
        <f t="shared" si="0"/>
        <v>157</v>
      </c>
      <c r="K19" s="203">
        <f t="shared" si="1"/>
        <v>5780</v>
      </c>
      <c r="L19" s="200">
        <v>7</v>
      </c>
      <c r="M19" s="199">
        <f t="shared" si="10"/>
        <v>350</v>
      </c>
      <c r="N19" s="200">
        <v>4</v>
      </c>
      <c r="O19" s="199">
        <f t="shared" si="11"/>
        <v>80</v>
      </c>
      <c r="P19" s="200">
        <v>0</v>
      </c>
      <c r="Q19" s="199">
        <f t="shared" si="12"/>
        <v>0</v>
      </c>
      <c r="R19" s="200">
        <v>1</v>
      </c>
      <c r="S19" s="201">
        <f t="shared" si="13"/>
        <v>30</v>
      </c>
      <c r="T19" s="203">
        <f t="shared" si="2"/>
        <v>12</v>
      </c>
      <c r="U19" s="203">
        <f t="shared" si="3"/>
        <v>460</v>
      </c>
      <c r="V19" s="203">
        <f t="shared" si="4"/>
        <v>169</v>
      </c>
      <c r="W19" s="203">
        <f t="shared" si="5"/>
        <v>6240</v>
      </c>
    </row>
    <row r="20" spans="1:23" s="32" customFormat="1" ht="18" customHeight="1">
      <c r="A20" s="151" t="s">
        <v>47</v>
      </c>
      <c r="B20" s="200">
        <v>115</v>
      </c>
      <c r="C20" s="199">
        <f t="shared" si="6"/>
        <v>5750</v>
      </c>
      <c r="D20" s="200">
        <v>19</v>
      </c>
      <c r="E20" s="199">
        <f t="shared" si="7"/>
        <v>380</v>
      </c>
      <c r="F20" s="200">
        <v>43</v>
      </c>
      <c r="G20" s="199">
        <f t="shared" si="8"/>
        <v>860</v>
      </c>
      <c r="H20" s="200">
        <v>14</v>
      </c>
      <c r="I20" s="201">
        <f t="shared" si="9"/>
        <v>420</v>
      </c>
      <c r="J20" s="203">
        <f t="shared" si="0"/>
        <v>191</v>
      </c>
      <c r="K20" s="203">
        <f t="shared" si="1"/>
        <v>7410</v>
      </c>
      <c r="L20" s="200">
        <v>0</v>
      </c>
      <c r="M20" s="199">
        <f t="shared" si="10"/>
        <v>0</v>
      </c>
      <c r="N20" s="200">
        <v>1</v>
      </c>
      <c r="O20" s="199">
        <f t="shared" si="11"/>
        <v>20</v>
      </c>
      <c r="P20" s="200">
        <v>1</v>
      </c>
      <c r="Q20" s="199">
        <f t="shared" si="12"/>
        <v>20</v>
      </c>
      <c r="R20" s="200">
        <v>0</v>
      </c>
      <c r="S20" s="201">
        <f t="shared" si="13"/>
        <v>0</v>
      </c>
      <c r="T20" s="203">
        <f t="shared" si="2"/>
        <v>2</v>
      </c>
      <c r="U20" s="203">
        <f t="shared" si="3"/>
        <v>40</v>
      </c>
      <c r="V20" s="203">
        <f t="shared" si="4"/>
        <v>193</v>
      </c>
      <c r="W20" s="203">
        <f t="shared" si="5"/>
        <v>7450</v>
      </c>
    </row>
    <row r="21" spans="1:23" s="32" customFormat="1" ht="18" customHeight="1">
      <c r="A21" s="151" t="s">
        <v>50</v>
      </c>
      <c r="B21" s="200">
        <v>44</v>
      </c>
      <c r="C21" s="199">
        <f t="shared" si="6"/>
        <v>2200</v>
      </c>
      <c r="D21" s="200">
        <v>14</v>
      </c>
      <c r="E21" s="199">
        <f t="shared" si="7"/>
        <v>280</v>
      </c>
      <c r="F21" s="200">
        <v>12</v>
      </c>
      <c r="G21" s="199">
        <f t="shared" si="8"/>
        <v>240</v>
      </c>
      <c r="H21" s="200">
        <v>8</v>
      </c>
      <c r="I21" s="201">
        <f t="shared" si="9"/>
        <v>240</v>
      </c>
      <c r="J21" s="203">
        <f t="shared" si="0"/>
        <v>78</v>
      </c>
      <c r="K21" s="203">
        <f t="shared" si="1"/>
        <v>2960</v>
      </c>
      <c r="L21" s="200">
        <v>2</v>
      </c>
      <c r="M21" s="199">
        <f t="shared" si="10"/>
        <v>100</v>
      </c>
      <c r="N21" s="200">
        <v>0</v>
      </c>
      <c r="O21" s="199">
        <f t="shared" si="11"/>
        <v>0</v>
      </c>
      <c r="P21" s="200">
        <v>0</v>
      </c>
      <c r="Q21" s="199">
        <f t="shared" si="12"/>
        <v>0</v>
      </c>
      <c r="R21" s="200">
        <v>0</v>
      </c>
      <c r="S21" s="201">
        <f t="shared" si="13"/>
        <v>0</v>
      </c>
      <c r="T21" s="203">
        <f t="shared" si="2"/>
        <v>2</v>
      </c>
      <c r="U21" s="203">
        <f t="shared" si="3"/>
        <v>100</v>
      </c>
      <c r="V21" s="203">
        <f t="shared" si="4"/>
        <v>80</v>
      </c>
      <c r="W21" s="203">
        <f t="shared" si="5"/>
        <v>3060</v>
      </c>
    </row>
    <row r="22" spans="1:23" s="32" customFormat="1" ht="18" customHeight="1">
      <c r="A22" s="151" t="s">
        <v>17</v>
      </c>
      <c r="B22" s="200">
        <v>84</v>
      </c>
      <c r="C22" s="199">
        <f t="shared" si="6"/>
        <v>4200</v>
      </c>
      <c r="D22" s="200">
        <v>18</v>
      </c>
      <c r="E22" s="199">
        <f t="shared" si="7"/>
        <v>360</v>
      </c>
      <c r="F22" s="200">
        <v>23</v>
      </c>
      <c r="G22" s="199">
        <f t="shared" si="8"/>
        <v>460</v>
      </c>
      <c r="H22" s="200">
        <v>17</v>
      </c>
      <c r="I22" s="201">
        <f t="shared" si="9"/>
        <v>510</v>
      </c>
      <c r="J22" s="203">
        <f t="shared" si="0"/>
        <v>142</v>
      </c>
      <c r="K22" s="203">
        <f t="shared" si="1"/>
        <v>5530</v>
      </c>
      <c r="L22" s="200">
        <v>30</v>
      </c>
      <c r="M22" s="199">
        <f t="shared" si="10"/>
        <v>1500</v>
      </c>
      <c r="N22" s="200">
        <v>2</v>
      </c>
      <c r="O22" s="199">
        <f t="shared" si="11"/>
        <v>40</v>
      </c>
      <c r="P22" s="200">
        <v>0</v>
      </c>
      <c r="Q22" s="199">
        <f t="shared" si="12"/>
        <v>0</v>
      </c>
      <c r="R22" s="200">
        <v>3</v>
      </c>
      <c r="S22" s="201">
        <f t="shared" si="13"/>
        <v>90</v>
      </c>
      <c r="T22" s="203">
        <f t="shared" si="2"/>
        <v>35</v>
      </c>
      <c r="U22" s="203">
        <f t="shared" si="3"/>
        <v>1630</v>
      </c>
      <c r="V22" s="203">
        <f t="shared" si="4"/>
        <v>177</v>
      </c>
      <c r="W22" s="203">
        <f t="shared" si="5"/>
        <v>7160</v>
      </c>
    </row>
    <row r="23" spans="1:23" s="32" customFormat="1" ht="18" customHeight="1">
      <c r="A23" s="151" t="s">
        <v>48</v>
      </c>
      <c r="B23" s="200">
        <v>71</v>
      </c>
      <c r="C23" s="199">
        <f t="shared" si="6"/>
        <v>3550</v>
      </c>
      <c r="D23" s="200">
        <v>18</v>
      </c>
      <c r="E23" s="199">
        <f t="shared" si="7"/>
        <v>360</v>
      </c>
      <c r="F23" s="200">
        <v>34</v>
      </c>
      <c r="G23" s="199">
        <f t="shared" si="8"/>
        <v>680</v>
      </c>
      <c r="H23" s="200">
        <v>9</v>
      </c>
      <c r="I23" s="201">
        <f t="shared" si="9"/>
        <v>270</v>
      </c>
      <c r="J23" s="203">
        <f t="shared" si="0"/>
        <v>132</v>
      </c>
      <c r="K23" s="203">
        <f t="shared" si="1"/>
        <v>4860</v>
      </c>
      <c r="L23" s="200">
        <v>1</v>
      </c>
      <c r="M23" s="199">
        <f t="shared" si="10"/>
        <v>50</v>
      </c>
      <c r="N23" s="200">
        <v>1</v>
      </c>
      <c r="O23" s="199">
        <f t="shared" si="11"/>
        <v>20</v>
      </c>
      <c r="P23" s="200">
        <v>2</v>
      </c>
      <c r="Q23" s="199">
        <f t="shared" si="12"/>
        <v>40</v>
      </c>
      <c r="R23" s="200">
        <v>0</v>
      </c>
      <c r="S23" s="201">
        <f t="shared" si="13"/>
        <v>0</v>
      </c>
      <c r="T23" s="203">
        <f t="shared" si="2"/>
        <v>4</v>
      </c>
      <c r="U23" s="203">
        <f t="shared" si="3"/>
        <v>110</v>
      </c>
      <c r="V23" s="203">
        <f t="shared" si="4"/>
        <v>136</v>
      </c>
      <c r="W23" s="203">
        <f t="shared" si="5"/>
        <v>4970</v>
      </c>
    </row>
    <row r="24" spans="1:23" s="32" customFormat="1" ht="18" customHeight="1">
      <c r="A24" s="151" t="s">
        <v>53</v>
      </c>
      <c r="B24" s="200">
        <v>132</v>
      </c>
      <c r="C24" s="199">
        <f t="shared" si="6"/>
        <v>6600</v>
      </c>
      <c r="D24" s="200">
        <v>33</v>
      </c>
      <c r="E24" s="199">
        <f t="shared" si="7"/>
        <v>660</v>
      </c>
      <c r="F24" s="200">
        <v>27</v>
      </c>
      <c r="G24" s="199">
        <f t="shared" si="8"/>
        <v>540</v>
      </c>
      <c r="H24" s="200">
        <v>29</v>
      </c>
      <c r="I24" s="201">
        <f t="shared" si="9"/>
        <v>870</v>
      </c>
      <c r="J24" s="203">
        <f t="shared" si="0"/>
        <v>221</v>
      </c>
      <c r="K24" s="203">
        <f t="shared" si="1"/>
        <v>8670</v>
      </c>
      <c r="L24" s="200">
        <v>3</v>
      </c>
      <c r="M24" s="199">
        <f t="shared" si="10"/>
        <v>150</v>
      </c>
      <c r="N24" s="200">
        <v>0</v>
      </c>
      <c r="O24" s="199">
        <f t="shared" si="11"/>
        <v>0</v>
      </c>
      <c r="P24" s="200">
        <v>0</v>
      </c>
      <c r="Q24" s="199">
        <f t="shared" si="12"/>
        <v>0</v>
      </c>
      <c r="R24" s="200">
        <v>0</v>
      </c>
      <c r="S24" s="201">
        <f t="shared" si="13"/>
        <v>0</v>
      </c>
      <c r="T24" s="203">
        <f t="shared" si="2"/>
        <v>3</v>
      </c>
      <c r="U24" s="203">
        <f t="shared" si="3"/>
        <v>150</v>
      </c>
      <c r="V24" s="203">
        <f t="shared" si="4"/>
        <v>224</v>
      </c>
      <c r="W24" s="203">
        <f t="shared" si="5"/>
        <v>8820</v>
      </c>
    </row>
    <row r="25" spans="1:23" s="32" customFormat="1" ht="18" customHeight="1">
      <c r="A25" s="151" t="s">
        <v>51</v>
      </c>
      <c r="B25" s="200">
        <v>106</v>
      </c>
      <c r="C25" s="199">
        <f t="shared" si="6"/>
        <v>5300</v>
      </c>
      <c r="D25" s="200">
        <v>8</v>
      </c>
      <c r="E25" s="199">
        <f t="shared" si="7"/>
        <v>160</v>
      </c>
      <c r="F25" s="200">
        <v>30</v>
      </c>
      <c r="G25" s="199">
        <f t="shared" si="8"/>
        <v>600</v>
      </c>
      <c r="H25" s="200">
        <v>13</v>
      </c>
      <c r="I25" s="201">
        <f t="shared" si="9"/>
        <v>390</v>
      </c>
      <c r="J25" s="203">
        <f t="shared" si="0"/>
        <v>157</v>
      </c>
      <c r="K25" s="203">
        <f t="shared" si="1"/>
        <v>6450</v>
      </c>
      <c r="L25" s="200">
        <v>0</v>
      </c>
      <c r="M25" s="199">
        <f t="shared" si="10"/>
        <v>0</v>
      </c>
      <c r="N25" s="200">
        <v>0</v>
      </c>
      <c r="O25" s="199">
        <f t="shared" si="11"/>
        <v>0</v>
      </c>
      <c r="P25" s="200">
        <v>0</v>
      </c>
      <c r="Q25" s="199">
        <f t="shared" si="12"/>
        <v>0</v>
      </c>
      <c r="R25" s="200">
        <v>0</v>
      </c>
      <c r="S25" s="201">
        <f t="shared" si="13"/>
        <v>0</v>
      </c>
      <c r="T25" s="203">
        <f t="shared" si="2"/>
        <v>0</v>
      </c>
      <c r="U25" s="203">
        <f t="shared" si="3"/>
        <v>0</v>
      </c>
      <c r="V25" s="203">
        <f t="shared" si="4"/>
        <v>157</v>
      </c>
      <c r="W25" s="203">
        <f t="shared" si="5"/>
        <v>6450</v>
      </c>
    </row>
    <row r="26" spans="1:23" s="32" customFormat="1" ht="18" customHeight="1">
      <c r="A26" s="151" t="s">
        <v>58</v>
      </c>
      <c r="B26" s="200">
        <v>373</v>
      </c>
      <c r="C26" s="199">
        <f t="shared" si="6"/>
        <v>18650</v>
      </c>
      <c r="D26" s="200">
        <v>89</v>
      </c>
      <c r="E26" s="199">
        <f t="shared" si="7"/>
        <v>1780</v>
      </c>
      <c r="F26" s="200">
        <v>50</v>
      </c>
      <c r="G26" s="199">
        <f t="shared" si="8"/>
        <v>1000</v>
      </c>
      <c r="H26" s="200">
        <v>0</v>
      </c>
      <c r="I26" s="201">
        <f t="shared" si="9"/>
        <v>0</v>
      </c>
      <c r="J26" s="203">
        <f t="shared" si="0"/>
        <v>512</v>
      </c>
      <c r="K26" s="203">
        <f t="shared" si="1"/>
        <v>21430</v>
      </c>
      <c r="L26" s="200">
        <v>3</v>
      </c>
      <c r="M26" s="199">
        <f t="shared" si="10"/>
        <v>150</v>
      </c>
      <c r="N26" s="200">
        <v>0</v>
      </c>
      <c r="O26" s="199">
        <f t="shared" si="11"/>
        <v>0</v>
      </c>
      <c r="P26" s="200">
        <v>0</v>
      </c>
      <c r="Q26" s="199">
        <f t="shared" si="12"/>
        <v>0</v>
      </c>
      <c r="R26" s="200">
        <v>0</v>
      </c>
      <c r="S26" s="201">
        <f t="shared" si="13"/>
        <v>0</v>
      </c>
      <c r="T26" s="203">
        <f t="shared" si="2"/>
        <v>3</v>
      </c>
      <c r="U26" s="203">
        <f t="shared" si="3"/>
        <v>150</v>
      </c>
      <c r="V26" s="203">
        <f t="shared" si="4"/>
        <v>515</v>
      </c>
      <c r="W26" s="203">
        <f t="shared" si="5"/>
        <v>21580</v>
      </c>
    </row>
    <row r="27" spans="1:23" s="32" customFormat="1" ht="18" customHeight="1">
      <c r="A27" s="151" t="s">
        <v>55</v>
      </c>
      <c r="B27" s="200">
        <v>113</v>
      </c>
      <c r="C27" s="199">
        <f t="shared" si="6"/>
        <v>5650</v>
      </c>
      <c r="D27" s="200">
        <v>32</v>
      </c>
      <c r="E27" s="199">
        <f t="shared" si="7"/>
        <v>640</v>
      </c>
      <c r="F27" s="200">
        <v>38</v>
      </c>
      <c r="G27" s="199">
        <f t="shared" si="8"/>
        <v>760</v>
      </c>
      <c r="H27" s="200">
        <v>26</v>
      </c>
      <c r="I27" s="201">
        <f t="shared" si="9"/>
        <v>780</v>
      </c>
      <c r="J27" s="203">
        <f t="shared" si="0"/>
        <v>209</v>
      </c>
      <c r="K27" s="203">
        <f t="shared" si="1"/>
        <v>7830</v>
      </c>
      <c r="L27" s="200">
        <v>2</v>
      </c>
      <c r="M27" s="199">
        <f t="shared" si="10"/>
        <v>100</v>
      </c>
      <c r="N27" s="200">
        <v>0</v>
      </c>
      <c r="O27" s="199">
        <f t="shared" si="11"/>
        <v>0</v>
      </c>
      <c r="P27" s="200">
        <v>0</v>
      </c>
      <c r="Q27" s="199">
        <f t="shared" si="12"/>
        <v>0</v>
      </c>
      <c r="R27" s="200">
        <v>0</v>
      </c>
      <c r="S27" s="201">
        <f t="shared" si="13"/>
        <v>0</v>
      </c>
      <c r="T27" s="203">
        <f t="shared" si="2"/>
        <v>2</v>
      </c>
      <c r="U27" s="203">
        <f t="shared" si="3"/>
        <v>100</v>
      </c>
      <c r="V27" s="203">
        <f t="shared" si="4"/>
        <v>211</v>
      </c>
      <c r="W27" s="203">
        <f t="shared" si="5"/>
        <v>7930</v>
      </c>
    </row>
    <row r="28" spans="1:23" s="32" customFormat="1" ht="18" customHeight="1">
      <c r="A28" s="151" t="s">
        <v>57</v>
      </c>
      <c r="B28" s="200">
        <v>172</v>
      </c>
      <c r="C28" s="199">
        <f t="shared" si="6"/>
        <v>8600</v>
      </c>
      <c r="D28" s="200">
        <v>43</v>
      </c>
      <c r="E28" s="199">
        <f t="shared" si="7"/>
        <v>860</v>
      </c>
      <c r="F28" s="200">
        <v>62</v>
      </c>
      <c r="G28" s="199">
        <f t="shared" si="8"/>
        <v>1240</v>
      </c>
      <c r="H28" s="200">
        <v>15</v>
      </c>
      <c r="I28" s="201">
        <f t="shared" si="9"/>
        <v>450</v>
      </c>
      <c r="J28" s="203">
        <f t="shared" si="0"/>
        <v>292</v>
      </c>
      <c r="K28" s="203">
        <f t="shared" si="1"/>
        <v>11150</v>
      </c>
      <c r="L28" s="200">
        <v>2</v>
      </c>
      <c r="M28" s="199">
        <f t="shared" si="10"/>
        <v>100</v>
      </c>
      <c r="N28" s="200">
        <v>0</v>
      </c>
      <c r="O28" s="199">
        <f t="shared" si="11"/>
        <v>0</v>
      </c>
      <c r="P28" s="200">
        <v>0</v>
      </c>
      <c r="Q28" s="199">
        <f t="shared" si="12"/>
        <v>0</v>
      </c>
      <c r="R28" s="200">
        <v>0</v>
      </c>
      <c r="S28" s="201">
        <f t="shared" si="13"/>
        <v>0</v>
      </c>
      <c r="T28" s="203">
        <f t="shared" si="2"/>
        <v>2</v>
      </c>
      <c r="U28" s="203">
        <f t="shared" si="3"/>
        <v>100</v>
      </c>
      <c r="V28" s="203">
        <f t="shared" si="4"/>
        <v>294</v>
      </c>
      <c r="W28" s="203">
        <f t="shared" si="5"/>
        <v>11250</v>
      </c>
    </row>
    <row r="29" spans="1:23" s="32" customFormat="1" ht="18" customHeight="1">
      <c r="A29" s="151" t="s">
        <v>60</v>
      </c>
      <c r="B29" s="200">
        <v>97</v>
      </c>
      <c r="C29" s="199">
        <f t="shared" si="6"/>
        <v>4850</v>
      </c>
      <c r="D29" s="200">
        <v>26</v>
      </c>
      <c r="E29" s="199">
        <f t="shared" si="7"/>
        <v>520</v>
      </c>
      <c r="F29" s="200">
        <v>39</v>
      </c>
      <c r="G29" s="199">
        <f t="shared" si="8"/>
        <v>780</v>
      </c>
      <c r="H29" s="200">
        <v>15</v>
      </c>
      <c r="I29" s="201">
        <f t="shared" si="9"/>
        <v>450</v>
      </c>
      <c r="J29" s="203">
        <f t="shared" si="0"/>
        <v>177</v>
      </c>
      <c r="K29" s="203">
        <f t="shared" si="1"/>
        <v>6600</v>
      </c>
      <c r="L29" s="200">
        <v>2</v>
      </c>
      <c r="M29" s="199">
        <f t="shared" si="10"/>
        <v>100</v>
      </c>
      <c r="N29" s="200">
        <v>0</v>
      </c>
      <c r="O29" s="199">
        <f t="shared" si="11"/>
        <v>0</v>
      </c>
      <c r="P29" s="200">
        <v>1</v>
      </c>
      <c r="Q29" s="199">
        <f t="shared" si="12"/>
        <v>20</v>
      </c>
      <c r="R29" s="200">
        <v>0</v>
      </c>
      <c r="S29" s="201">
        <f t="shared" si="13"/>
        <v>0</v>
      </c>
      <c r="T29" s="203">
        <f t="shared" si="2"/>
        <v>3</v>
      </c>
      <c r="U29" s="203">
        <f t="shared" si="3"/>
        <v>120</v>
      </c>
      <c r="V29" s="203">
        <f t="shared" si="4"/>
        <v>180</v>
      </c>
      <c r="W29" s="203">
        <f t="shared" si="5"/>
        <v>6720</v>
      </c>
    </row>
    <row r="30" spans="1:23" s="32" customFormat="1" ht="18" customHeight="1">
      <c r="A30" s="151" t="s">
        <v>52</v>
      </c>
      <c r="B30" s="200">
        <v>79</v>
      </c>
      <c r="C30" s="199">
        <f t="shared" si="6"/>
        <v>3950</v>
      </c>
      <c r="D30" s="200">
        <v>26</v>
      </c>
      <c r="E30" s="199">
        <f t="shared" si="7"/>
        <v>520</v>
      </c>
      <c r="F30" s="200">
        <v>13</v>
      </c>
      <c r="G30" s="199">
        <f t="shared" si="8"/>
        <v>260</v>
      </c>
      <c r="H30" s="200">
        <v>16</v>
      </c>
      <c r="I30" s="201">
        <f t="shared" si="9"/>
        <v>480</v>
      </c>
      <c r="J30" s="203">
        <f t="shared" si="0"/>
        <v>134</v>
      </c>
      <c r="K30" s="203">
        <f t="shared" si="1"/>
        <v>5210</v>
      </c>
      <c r="L30" s="200">
        <v>4</v>
      </c>
      <c r="M30" s="199">
        <f t="shared" si="10"/>
        <v>200</v>
      </c>
      <c r="N30" s="200">
        <v>0</v>
      </c>
      <c r="O30" s="199">
        <f t="shared" si="11"/>
        <v>0</v>
      </c>
      <c r="P30" s="200">
        <v>0</v>
      </c>
      <c r="Q30" s="199">
        <f t="shared" si="12"/>
        <v>0</v>
      </c>
      <c r="R30" s="200">
        <v>0</v>
      </c>
      <c r="S30" s="201">
        <f t="shared" si="13"/>
        <v>0</v>
      </c>
      <c r="T30" s="203">
        <f t="shared" si="2"/>
        <v>4</v>
      </c>
      <c r="U30" s="203">
        <f t="shared" si="3"/>
        <v>200</v>
      </c>
      <c r="V30" s="203">
        <f t="shared" si="4"/>
        <v>138</v>
      </c>
      <c r="W30" s="203">
        <f t="shared" si="5"/>
        <v>5410</v>
      </c>
    </row>
    <row r="31" spans="1:23" s="32" customFormat="1" ht="18" customHeight="1">
      <c r="A31" s="151" t="s">
        <v>16</v>
      </c>
      <c r="B31" s="200">
        <v>127</v>
      </c>
      <c r="C31" s="199">
        <f t="shared" si="6"/>
        <v>6350</v>
      </c>
      <c r="D31" s="200">
        <v>24</v>
      </c>
      <c r="E31" s="199">
        <f t="shared" si="7"/>
        <v>480</v>
      </c>
      <c r="F31" s="200">
        <v>38</v>
      </c>
      <c r="G31" s="199">
        <f t="shared" si="8"/>
        <v>760</v>
      </c>
      <c r="H31" s="200">
        <v>21</v>
      </c>
      <c r="I31" s="201">
        <f t="shared" si="9"/>
        <v>630</v>
      </c>
      <c r="J31" s="203">
        <f t="shared" si="0"/>
        <v>210</v>
      </c>
      <c r="K31" s="203">
        <f t="shared" si="1"/>
        <v>8220</v>
      </c>
      <c r="L31" s="200">
        <v>2</v>
      </c>
      <c r="M31" s="199">
        <f t="shared" si="10"/>
        <v>100</v>
      </c>
      <c r="N31" s="200">
        <v>0</v>
      </c>
      <c r="O31" s="199">
        <f t="shared" si="11"/>
        <v>0</v>
      </c>
      <c r="P31" s="200">
        <v>0</v>
      </c>
      <c r="Q31" s="199">
        <f t="shared" si="12"/>
        <v>0</v>
      </c>
      <c r="R31" s="200">
        <v>0</v>
      </c>
      <c r="S31" s="201">
        <f t="shared" si="13"/>
        <v>0</v>
      </c>
      <c r="T31" s="203">
        <f t="shared" si="2"/>
        <v>2</v>
      </c>
      <c r="U31" s="203">
        <f t="shared" si="3"/>
        <v>100</v>
      </c>
      <c r="V31" s="203">
        <f t="shared" si="4"/>
        <v>212</v>
      </c>
      <c r="W31" s="203">
        <f t="shared" si="5"/>
        <v>8320</v>
      </c>
    </row>
    <row r="32" spans="1:23" s="32" customFormat="1" ht="18" customHeight="1">
      <c r="A32" s="152" t="s">
        <v>41</v>
      </c>
      <c r="B32" s="200">
        <v>84</v>
      </c>
      <c r="C32" s="199">
        <f t="shared" si="6"/>
        <v>4200</v>
      </c>
      <c r="D32" s="200">
        <v>15</v>
      </c>
      <c r="E32" s="199">
        <f t="shared" si="7"/>
        <v>300</v>
      </c>
      <c r="F32" s="200">
        <v>32</v>
      </c>
      <c r="G32" s="199">
        <f t="shared" si="8"/>
        <v>640</v>
      </c>
      <c r="H32" s="200">
        <v>17</v>
      </c>
      <c r="I32" s="201">
        <f t="shared" si="9"/>
        <v>510</v>
      </c>
      <c r="J32" s="203">
        <f t="shared" si="0"/>
        <v>148</v>
      </c>
      <c r="K32" s="203">
        <f t="shared" si="1"/>
        <v>5650</v>
      </c>
      <c r="L32" s="200">
        <v>4</v>
      </c>
      <c r="M32" s="199">
        <f t="shared" si="10"/>
        <v>200</v>
      </c>
      <c r="N32" s="200">
        <v>0</v>
      </c>
      <c r="O32" s="199">
        <f t="shared" si="11"/>
        <v>0</v>
      </c>
      <c r="P32" s="200">
        <v>0</v>
      </c>
      <c r="Q32" s="199">
        <f t="shared" si="12"/>
        <v>0</v>
      </c>
      <c r="R32" s="200">
        <v>0</v>
      </c>
      <c r="S32" s="201">
        <f t="shared" si="13"/>
        <v>0</v>
      </c>
      <c r="T32" s="203">
        <f t="shared" si="2"/>
        <v>4</v>
      </c>
      <c r="U32" s="203">
        <f t="shared" si="3"/>
        <v>200</v>
      </c>
      <c r="V32" s="203">
        <f t="shared" si="4"/>
        <v>152</v>
      </c>
      <c r="W32" s="203">
        <f t="shared" si="5"/>
        <v>5850</v>
      </c>
    </row>
    <row r="33" spans="1:23" s="32" customFormat="1" ht="18" customHeight="1">
      <c r="A33" s="152" t="s">
        <v>23</v>
      </c>
      <c r="B33" s="200">
        <v>77</v>
      </c>
      <c r="C33" s="199">
        <f t="shared" si="6"/>
        <v>3850</v>
      </c>
      <c r="D33" s="200">
        <v>18</v>
      </c>
      <c r="E33" s="199">
        <f t="shared" si="7"/>
        <v>360</v>
      </c>
      <c r="F33" s="200">
        <v>26</v>
      </c>
      <c r="G33" s="199">
        <f t="shared" si="8"/>
        <v>520</v>
      </c>
      <c r="H33" s="200">
        <v>9</v>
      </c>
      <c r="I33" s="201">
        <f t="shared" si="9"/>
        <v>270</v>
      </c>
      <c r="J33" s="203">
        <f t="shared" si="0"/>
        <v>130</v>
      </c>
      <c r="K33" s="203">
        <f t="shared" si="1"/>
        <v>5000</v>
      </c>
      <c r="L33" s="200">
        <v>10</v>
      </c>
      <c r="M33" s="199">
        <f t="shared" si="10"/>
        <v>500</v>
      </c>
      <c r="N33" s="200">
        <v>11</v>
      </c>
      <c r="O33" s="199">
        <f t="shared" si="11"/>
        <v>220</v>
      </c>
      <c r="P33" s="200">
        <v>1</v>
      </c>
      <c r="Q33" s="199">
        <f t="shared" si="12"/>
        <v>20</v>
      </c>
      <c r="R33" s="200">
        <v>25</v>
      </c>
      <c r="S33" s="201">
        <f t="shared" si="13"/>
        <v>750</v>
      </c>
      <c r="T33" s="203">
        <f t="shared" si="2"/>
        <v>47</v>
      </c>
      <c r="U33" s="203">
        <f t="shared" si="3"/>
        <v>1490</v>
      </c>
      <c r="V33" s="203">
        <f t="shared" si="4"/>
        <v>177</v>
      </c>
      <c r="W33" s="203">
        <f t="shared" si="5"/>
        <v>6490</v>
      </c>
    </row>
    <row r="34" spans="1:23" s="32" customFormat="1" ht="18" customHeight="1">
      <c r="A34" s="152" t="s">
        <v>33</v>
      </c>
      <c r="B34" s="200">
        <v>91</v>
      </c>
      <c r="C34" s="199">
        <f t="shared" si="6"/>
        <v>4550</v>
      </c>
      <c r="D34" s="200">
        <v>16</v>
      </c>
      <c r="E34" s="199">
        <f t="shared" si="7"/>
        <v>320</v>
      </c>
      <c r="F34" s="200">
        <v>24</v>
      </c>
      <c r="G34" s="199">
        <f t="shared" si="8"/>
        <v>480</v>
      </c>
      <c r="H34" s="200">
        <v>10</v>
      </c>
      <c r="I34" s="201">
        <f t="shared" si="9"/>
        <v>300</v>
      </c>
      <c r="J34" s="203">
        <f t="shared" si="0"/>
        <v>141</v>
      </c>
      <c r="K34" s="203">
        <f t="shared" si="1"/>
        <v>5650</v>
      </c>
      <c r="L34" s="200">
        <v>7</v>
      </c>
      <c r="M34" s="199">
        <f t="shared" si="10"/>
        <v>350</v>
      </c>
      <c r="N34" s="200">
        <v>1</v>
      </c>
      <c r="O34" s="199">
        <f t="shared" si="11"/>
        <v>20</v>
      </c>
      <c r="P34" s="200">
        <v>5</v>
      </c>
      <c r="Q34" s="199">
        <f t="shared" si="12"/>
        <v>100</v>
      </c>
      <c r="R34" s="200">
        <v>4</v>
      </c>
      <c r="S34" s="201">
        <f t="shared" si="13"/>
        <v>120</v>
      </c>
      <c r="T34" s="203">
        <f t="shared" si="2"/>
        <v>17</v>
      </c>
      <c r="U34" s="203">
        <f t="shared" si="3"/>
        <v>590</v>
      </c>
      <c r="V34" s="203">
        <f t="shared" si="4"/>
        <v>158</v>
      </c>
      <c r="W34" s="203">
        <f t="shared" si="5"/>
        <v>6240</v>
      </c>
    </row>
    <row r="35" spans="1:23" s="32" customFormat="1" ht="18" customHeight="1">
      <c r="A35" s="152" t="s">
        <v>32</v>
      </c>
      <c r="B35" s="200">
        <v>282</v>
      </c>
      <c r="C35" s="199">
        <f t="shared" si="6"/>
        <v>14100</v>
      </c>
      <c r="D35" s="200">
        <v>59</v>
      </c>
      <c r="E35" s="199">
        <f t="shared" si="7"/>
        <v>1180</v>
      </c>
      <c r="F35" s="200">
        <v>55</v>
      </c>
      <c r="G35" s="199">
        <f t="shared" si="8"/>
        <v>1100</v>
      </c>
      <c r="H35" s="200">
        <v>49</v>
      </c>
      <c r="I35" s="201">
        <f t="shared" si="9"/>
        <v>1470</v>
      </c>
      <c r="J35" s="203">
        <f t="shared" si="0"/>
        <v>445</v>
      </c>
      <c r="K35" s="203">
        <f t="shared" si="1"/>
        <v>17850</v>
      </c>
      <c r="L35" s="200">
        <v>17</v>
      </c>
      <c r="M35" s="199">
        <f t="shared" si="10"/>
        <v>850</v>
      </c>
      <c r="N35" s="200">
        <v>6</v>
      </c>
      <c r="O35" s="199">
        <f t="shared" si="11"/>
        <v>120</v>
      </c>
      <c r="P35" s="200">
        <v>3</v>
      </c>
      <c r="Q35" s="199">
        <f t="shared" si="12"/>
        <v>60</v>
      </c>
      <c r="R35" s="200">
        <v>0</v>
      </c>
      <c r="S35" s="201">
        <f t="shared" si="13"/>
        <v>0</v>
      </c>
      <c r="T35" s="203">
        <f t="shared" si="2"/>
        <v>26</v>
      </c>
      <c r="U35" s="203">
        <f t="shared" si="3"/>
        <v>1030</v>
      </c>
      <c r="V35" s="203">
        <f t="shared" si="4"/>
        <v>471</v>
      </c>
      <c r="W35" s="203">
        <f t="shared" si="5"/>
        <v>18880</v>
      </c>
    </row>
    <row r="36" spans="1:23" s="32" customFormat="1" ht="18" customHeight="1">
      <c r="A36" s="152" t="s">
        <v>24</v>
      </c>
      <c r="B36" s="200">
        <v>40</v>
      </c>
      <c r="C36" s="199">
        <f t="shared" si="6"/>
        <v>2000</v>
      </c>
      <c r="D36" s="200">
        <v>15</v>
      </c>
      <c r="E36" s="199">
        <f t="shared" si="7"/>
        <v>300</v>
      </c>
      <c r="F36" s="200">
        <v>17</v>
      </c>
      <c r="G36" s="199">
        <f t="shared" si="8"/>
        <v>340</v>
      </c>
      <c r="H36" s="200">
        <v>10</v>
      </c>
      <c r="I36" s="201">
        <f t="shared" si="9"/>
        <v>300</v>
      </c>
      <c r="J36" s="203">
        <f t="shared" si="0"/>
        <v>82</v>
      </c>
      <c r="K36" s="203">
        <f t="shared" si="1"/>
        <v>2940</v>
      </c>
      <c r="L36" s="200">
        <v>3</v>
      </c>
      <c r="M36" s="199">
        <f t="shared" si="10"/>
        <v>150</v>
      </c>
      <c r="N36" s="200">
        <v>1</v>
      </c>
      <c r="O36" s="199">
        <f t="shared" si="11"/>
        <v>20</v>
      </c>
      <c r="P36" s="200">
        <v>0</v>
      </c>
      <c r="Q36" s="199">
        <f t="shared" si="12"/>
        <v>0</v>
      </c>
      <c r="R36" s="200">
        <v>1</v>
      </c>
      <c r="S36" s="201">
        <f t="shared" si="13"/>
        <v>30</v>
      </c>
      <c r="T36" s="203">
        <f t="shared" si="2"/>
        <v>5</v>
      </c>
      <c r="U36" s="203">
        <f t="shared" si="3"/>
        <v>200</v>
      </c>
      <c r="V36" s="203">
        <f t="shared" si="4"/>
        <v>87</v>
      </c>
      <c r="W36" s="203">
        <f t="shared" si="5"/>
        <v>3140</v>
      </c>
    </row>
    <row r="37" spans="1:23" s="32" customFormat="1" ht="18" customHeight="1">
      <c r="A37" s="152" t="s">
        <v>31</v>
      </c>
      <c r="B37" s="200">
        <v>246</v>
      </c>
      <c r="C37" s="199">
        <f t="shared" si="6"/>
        <v>12300</v>
      </c>
      <c r="D37" s="200">
        <v>49</v>
      </c>
      <c r="E37" s="199">
        <f t="shared" si="7"/>
        <v>980</v>
      </c>
      <c r="F37" s="200">
        <v>50</v>
      </c>
      <c r="G37" s="199">
        <f t="shared" si="8"/>
        <v>1000</v>
      </c>
      <c r="H37" s="200">
        <v>27</v>
      </c>
      <c r="I37" s="201">
        <f t="shared" si="9"/>
        <v>810</v>
      </c>
      <c r="J37" s="203">
        <f t="shared" si="0"/>
        <v>372</v>
      </c>
      <c r="K37" s="203">
        <f t="shared" si="1"/>
        <v>15090</v>
      </c>
      <c r="L37" s="200">
        <v>7</v>
      </c>
      <c r="M37" s="199">
        <f t="shared" si="10"/>
        <v>350</v>
      </c>
      <c r="N37" s="200">
        <v>0</v>
      </c>
      <c r="O37" s="199">
        <f t="shared" si="11"/>
        <v>0</v>
      </c>
      <c r="P37" s="200">
        <v>2</v>
      </c>
      <c r="Q37" s="199">
        <f t="shared" si="12"/>
        <v>40</v>
      </c>
      <c r="R37" s="200">
        <v>0</v>
      </c>
      <c r="S37" s="201">
        <f t="shared" si="13"/>
        <v>0</v>
      </c>
      <c r="T37" s="203">
        <f t="shared" si="2"/>
        <v>9</v>
      </c>
      <c r="U37" s="203">
        <f t="shared" si="3"/>
        <v>390</v>
      </c>
      <c r="V37" s="203">
        <f t="shared" si="4"/>
        <v>381</v>
      </c>
      <c r="W37" s="203">
        <f t="shared" si="5"/>
        <v>15480</v>
      </c>
    </row>
    <row r="38" spans="1:23" s="32" customFormat="1" ht="18" customHeight="1">
      <c r="A38" s="152" t="s">
        <v>26</v>
      </c>
      <c r="B38" s="200">
        <v>80</v>
      </c>
      <c r="C38" s="199">
        <f t="shared" si="6"/>
        <v>4000</v>
      </c>
      <c r="D38" s="200">
        <v>15</v>
      </c>
      <c r="E38" s="199">
        <f t="shared" si="7"/>
        <v>300</v>
      </c>
      <c r="F38" s="200">
        <v>35</v>
      </c>
      <c r="G38" s="199">
        <f t="shared" si="8"/>
        <v>700</v>
      </c>
      <c r="H38" s="200">
        <v>2</v>
      </c>
      <c r="I38" s="201">
        <f t="shared" si="9"/>
        <v>60</v>
      </c>
      <c r="J38" s="203">
        <f t="shared" si="0"/>
        <v>132</v>
      </c>
      <c r="K38" s="203">
        <f t="shared" si="1"/>
        <v>5060</v>
      </c>
      <c r="L38" s="200">
        <v>10</v>
      </c>
      <c r="M38" s="199">
        <f t="shared" si="10"/>
        <v>500</v>
      </c>
      <c r="N38" s="200">
        <v>1</v>
      </c>
      <c r="O38" s="199">
        <f t="shared" si="11"/>
        <v>20</v>
      </c>
      <c r="P38" s="200">
        <v>0</v>
      </c>
      <c r="Q38" s="199">
        <f t="shared" si="12"/>
        <v>0</v>
      </c>
      <c r="R38" s="200">
        <v>0</v>
      </c>
      <c r="S38" s="201">
        <f t="shared" si="13"/>
        <v>0</v>
      </c>
      <c r="T38" s="203">
        <f t="shared" si="2"/>
        <v>11</v>
      </c>
      <c r="U38" s="203">
        <f t="shared" si="3"/>
        <v>520</v>
      </c>
      <c r="V38" s="203">
        <f t="shared" si="4"/>
        <v>143</v>
      </c>
      <c r="W38" s="203">
        <f t="shared" si="5"/>
        <v>5580</v>
      </c>
    </row>
    <row r="39" spans="1:23" s="32" customFormat="1" ht="18" customHeight="1">
      <c r="A39" s="152" t="s">
        <v>29</v>
      </c>
      <c r="B39" s="216">
        <v>123</v>
      </c>
      <c r="C39" s="217">
        <f t="shared" si="6"/>
        <v>6150</v>
      </c>
      <c r="D39" s="216">
        <v>26</v>
      </c>
      <c r="E39" s="217">
        <f t="shared" si="7"/>
        <v>520</v>
      </c>
      <c r="F39" s="216">
        <v>45</v>
      </c>
      <c r="G39" s="217">
        <f t="shared" si="8"/>
        <v>900</v>
      </c>
      <c r="H39" s="216">
        <v>26</v>
      </c>
      <c r="I39" s="218">
        <f t="shared" si="9"/>
        <v>780</v>
      </c>
      <c r="J39" s="203">
        <f t="shared" si="0"/>
        <v>220</v>
      </c>
      <c r="K39" s="203">
        <f t="shared" si="1"/>
        <v>8350</v>
      </c>
      <c r="L39" s="216">
        <v>11</v>
      </c>
      <c r="M39" s="217">
        <f t="shared" si="10"/>
        <v>550</v>
      </c>
      <c r="N39" s="216">
        <v>0</v>
      </c>
      <c r="O39" s="217">
        <f t="shared" si="11"/>
        <v>0</v>
      </c>
      <c r="P39" s="216">
        <v>0</v>
      </c>
      <c r="Q39" s="217">
        <f t="shared" si="12"/>
        <v>0</v>
      </c>
      <c r="R39" s="216">
        <v>0</v>
      </c>
      <c r="S39" s="218">
        <f t="shared" si="13"/>
        <v>0</v>
      </c>
      <c r="T39" s="203">
        <f t="shared" si="2"/>
        <v>11</v>
      </c>
      <c r="U39" s="203">
        <f t="shared" si="3"/>
        <v>550</v>
      </c>
      <c r="V39" s="203">
        <f t="shared" si="4"/>
        <v>231</v>
      </c>
      <c r="W39" s="203">
        <f t="shared" si="5"/>
        <v>8900</v>
      </c>
    </row>
    <row r="40" spans="1:23" s="32" customFormat="1" ht="18" customHeight="1">
      <c r="A40" s="152" t="s">
        <v>49</v>
      </c>
      <c r="B40" s="216">
        <v>136</v>
      </c>
      <c r="C40" s="217">
        <f t="shared" si="6"/>
        <v>6800</v>
      </c>
      <c r="D40" s="216">
        <v>35</v>
      </c>
      <c r="E40" s="217">
        <f t="shared" si="7"/>
        <v>700</v>
      </c>
      <c r="F40" s="216">
        <v>41</v>
      </c>
      <c r="G40" s="217">
        <f t="shared" si="8"/>
        <v>820</v>
      </c>
      <c r="H40" s="216">
        <v>21</v>
      </c>
      <c r="I40" s="218">
        <f t="shared" si="9"/>
        <v>630</v>
      </c>
      <c r="J40" s="203">
        <f t="shared" si="0"/>
        <v>233</v>
      </c>
      <c r="K40" s="203">
        <f t="shared" si="1"/>
        <v>8950</v>
      </c>
      <c r="L40" s="216">
        <v>3</v>
      </c>
      <c r="M40" s="217">
        <f t="shared" si="10"/>
        <v>150</v>
      </c>
      <c r="N40" s="216">
        <v>0</v>
      </c>
      <c r="O40" s="217">
        <f t="shared" si="11"/>
        <v>0</v>
      </c>
      <c r="P40" s="216">
        <v>0</v>
      </c>
      <c r="Q40" s="217">
        <f t="shared" si="12"/>
        <v>0</v>
      </c>
      <c r="R40" s="216">
        <v>0</v>
      </c>
      <c r="S40" s="218">
        <f t="shared" si="13"/>
        <v>0</v>
      </c>
      <c r="T40" s="203">
        <f t="shared" si="2"/>
        <v>3</v>
      </c>
      <c r="U40" s="203">
        <f t="shared" si="3"/>
        <v>150</v>
      </c>
      <c r="V40" s="203">
        <f t="shared" si="4"/>
        <v>236</v>
      </c>
      <c r="W40" s="203">
        <f t="shared" si="5"/>
        <v>9100</v>
      </c>
    </row>
    <row r="41" spans="1:23" s="32" customFormat="1" ht="18" customHeight="1">
      <c r="A41" s="153" t="s">
        <v>36</v>
      </c>
      <c r="B41" s="219">
        <v>137</v>
      </c>
      <c r="C41" s="220">
        <f t="shared" si="6"/>
        <v>6850</v>
      </c>
      <c r="D41" s="219">
        <v>25</v>
      </c>
      <c r="E41" s="220">
        <f t="shared" si="7"/>
        <v>500</v>
      </c>
      <c r="F41" s="219">
        <v>38</v>
      </c>
      <c r="G41" s="220">
        <f t="shared" si="8"/>
        <v>760</v>
      </c>
      <c r="H41" s="219">
        <v>19</v>
      </c>
      <c r="I41" s="221">
        <f t="shared" si="9"/>
        <v>570</v>
      </c>
      <c r="J41" s="204">
        <f t="shared" si="0"/>
        <v>219</v>
      </c>
      <c r="K41" s="204">
        <f t="shared" si="1"/>
        <v>8680</v>
      </c>
      <c r="L41" s="219">
        <v>6</v>
      </c>
      <c r="M41" s="220">
        <f t="shared" si="10"/>
        <v>300</v>
      </c>
      <c r="N41" s="219">
        <v>1</v>
      </c>
      <c r="O41" s="220">
        <f t="shared" si="11"/>
        <v>20</v>
      </c>
      <c r="P41" s="219">
        <v>0</v>
      </c>
      <c r="Q41" s="220">
        <f t="shared" si="12"/>
        <v>0</v>
      </c>
      <c r="R41" s="219">
        <v>0</v>
      </c>
      <c r="S41" s="221">
        <f t="shared" si="13"/>
        <v>0</v>
      </c>
      <c r="T41" s="204">
        <f t="shared" si="2"/>
        <v>7</v>
      </c>
      <c r="U41" s="204">
        <f t="shared" si="3"/>
        <v>320</v>
      </c>
      <c r="V41" s="204">
        <f t="shared" si="4"/>
        <v>226</v>
      </c>
      <c r="W41" s="204">
        <f t="shared" si="5"/>
        <v>9000</v>
      </c>
    </row>
    <row r="42" spans="1:23" s="32" customFormat="1" ht="18" customHeight="1">
      <c r="A42" s="152" t="s">
        <v>19</v>
      </c>
      <c r="B42" s="200">
        <v>298</v>
      </c>
      <c r="C42" s="199">
        <f aca="true" t="shared" si="14" ref="C42:C56">+B42*50</f>
        <v>14900</v>
      </c>
      <c r="D42" s="200">
        <v>85</v>
      </c>
      <c r="E42" s="199">
        <f aca="true" t="shared" si="15" ref="E42:E56">+D42*20</f>
        <v>1700</v>
      </c>
      <c r="F42" s="200">
        <v>101</v>
      </c>
      <c r="G42" s="199">
        <f aca="true" t="shared" si="16" ref="G42:G56">+F42*20</f>
        <v>2020</v>
      </c>
      <c r="H42" s="200">
        <v>60</v>
      </c>
      <c r="I42" s="201">
        <f aca="true" t="shared" si="17" ref="I42:I56">+H42*30</f>
        <v>1800</v>
      </c>
      <c r="J42" s="203">
        <f aca="true" t="shared" si="18" ref="J42:J56">SUM(B42+D42+F42+H42)</f>
        <v>544</v>
      </c>
      <c r="K42" s="203">
        <f aca="true" t="shared" si="19" ref="K42:K56">+C42+E42+G42+I42</f>
        <v>20420</v>
      </c>
      <c r="L42" s="200">
        <v>8</v>
      </c>
      <c r="M42" s="199">
        <f aca="true" t="shared" si="20" ref="M42:M56">+L42*50</f>
        <v>400</v>
      </c>
      <c r="N42" s="200">
        <v>0</v>
      </c>
      <c r="O42" s="199">
        <f aca="true" t="shared" si="21" ref="O42:O56">+N42*20</f>
        <v>0</v>
      </c>
      <c r="P42" s="200">
        <v>0</v>
      </c>
      <c r="Q42" s="199">
        <f aca="true" t="shared" si="22" ref="Q42:Q56">+P42*20</f>
        <v>0</v>
      </c>
      <c r="R42" s="200">
        <v>0</v>
      </c>
      <c r="S42" s="201">
        <f aca="true" t="shared" si="23" ref="S42:S56">+R42*30</f>
        <v>0</v>
      </c>
      <c r="T42" s="203">
        <f aca="true" t="shared" si="24" ref="T42:T56">+L42+N42+P42+R42</f>
        <v>8</v>
      </c>
      <c r="U42" s="203">
        <f aca="true" t="shared" si="25" ref="U42:U56">+M42+O42+Q42+S42</f>
        <v>400</v>
      </c>
      <c r="V42" s="203">
        <f aca="true" t="shared" si="26" ref="V42:V56">+J42+T42</f>
        <v>552</v>
      </c>
      <c r="W42" s="203">
        <f aca="true" t="shared" si="27" ref="W42:W56">+K42+U42</f>
        <v>20820</v>
      </c>
    </row>
    <row r="43" spans="1:23" s="32" customFormat="1" ht="18" customHeight="1">
      <c r="A43" s="152" t="s">
        <v>34</v>
      </c>
      <c r="B43" s="200">
        <v>178</v>
      </c>
      <c r="C43" s="199">
        <f t="shared" si="14"/>
        <v>8900</v>
      </c>
      <c r="D43" s="200">
        <v>29</v>
      </c>
      <c r="E43" s="199">
        <f t="shared" si="15"/>
        <v>580</v>
      </c>
      <c r="F43" s="200">
        <v>33</v>
      </c>
      <c r="G43" s="199">
        <f t="shared" si="16"/>
        <v>660</v>
      </c>
      <c r="H43" s="200">
        <v>8</v>
      </c>
      <c r="I43" s="201">
        <f t="shared" si="17"/>
        <v>240</v>
      </c>
      <c r="J43" s="203">
        <f t="shared" si="18"/>
        <v>248</v>
      </c>
      <c r="K43" s="203">
        <f t="shared" si="19"/>
        <v>10380</v>
      </c>
      <c r="L43" s="200">
        <v>4</v>
      </c>
      <c r="M43" s="199">
        <f t="shared" si="20"/>
        <v>200</v>
      </c>
      <c r="N43" s="200">
        <v>0</v>
      </c>
      <c r="O43" s="199">
        <f t="shared" si="21"/>
        <v>0</v>
      </c>
      <c r="P43" s="200">
        <v>0</v>
      </c>
      <c r="Q43" s="199">
        <f t="shared" si="22"/>
        <v>0</v>
      </c>
      <c r="R43" s="200">
        <v>0</v>
      </c>
      <c r="S43" s="201">
        <f t="shared" si="23"/>
        <v>0</v>
      </c>
      <c r="T43" s="203">
        <f t="shared" si="24"/>
        <v>4</v>
      </c>
      <c r="U43" s="203">
        <f t="shared" si="25"/>
        <v>200</v>
      </c>
      <c r="V43" s="203">
        <f t="shared" si="26"/>
        <v>252</v>
      </c>
      <c r="W43" s="203">
        <f t="shared" si="27"/>
        <v>10580</v>
      </c>
    </row>
    <row r="44" spans="1:23" s="32" customFormat="1" ht="18" customHeight="1">
      <c r="A44" s="152" t="s">
        <v>27</v>
      </c>
      <c r="B44" s="200">
        <v>92</v>
      </c>
      <c r="C44" s="199">
        <f t="shared" si="14"/>
        <v>4600</v>
      </c>
      <c r="D44" s="200">
        <v>22</v>
      </c>
      <c r="E44" s="199">
        <f t="shared" si="15"/>
        <v>440</v>
      </c>
      <c r="F44" s="200">
        <v>42</v>
      </c>
      <c r="G44" s="199">
        <f t="shared" si="16"/>
        <v>840</v>
      </c>
      <c r="H44" s="200">
        <v>12</v>
      </c>
      <c r="I44" s="201">
        <f t="shared" si="17"/>
        <v>360</v>
      </c>
      <c r="J44" s="203">
        <f t="shared" si="18"/>
        <v>168</v>
      </c>
      <c r="K44" s="203">
        <f t="shared" si="19"/>
        <v>6240</v>
      </c>
      <c r="L44" s="200">
        <v>16</v>
      </c>
      <c r="M44" s="199">
        <f t="shared" si="20"/>
        <v>800</v>
      </c>
      <c r="N44" s="200">
        <v>4</v>
      </c>
      <c r="O44" s="199">
        <f t="shared" si="21"/>
        <v>80</v>
      </c>
      <c r="P44" s="200">
        <v>1</v>
      </c>
      <c r="Q44" s="199">
        <f t="shared" si="22"/>
        <v>20</v>
      </c>
      <c r="R44" s="200">
        <v>6</v>
      </c>
      <c r="S44" s="201">
        <f t="shared" si="23"/>
        <v>180</v>
      </c>
      <c r="T44" s="203">
        <f t="shared" si="24"/>
        <v>27</v>
      </c>
      <c r="U44" s="203">
        <f t="shared" si="25"/>
        <v>1080</v>
      </c>
      <c r="V44" s="203">
        <f t="shared" si="26"/>
        <v>195</v>
      </c>
      <c r="W44" s="203">
        <f t="shared" si="27"/>
        <v>7320</v>
      </c>
    </row>
    <row r="45" spans="1:23" s="32" customFormat="1" ht="18" customHeight="1">
      <c r="A45" s="152" t="s">
        <v>56</v>
      </c>
      <c r="B45" s="200">
        <v>254</v>
      </c>
      <c r="C45" s="199">
        <f t="shared" si="14"/>
        <v>12700</v>
      </c>
      <c r="D45" s="200">
        <v>86</v>
      </c>
      <c r="E45" s="199">
        <f t="shared" si="15"/>
        <v>1720</v>
      </c>
      <c r="F45" s="200">
        <v>76</v>
      </c>
      <c r="G45" s="199">
        <f t="shared" si="16"/>
        <v>1520</v>
      </c>
      <c r="H45" s="200">
        <v>52</v>
      </c>
      <c r="I45" s="201">
        <f t="shared" si="17"/>
        <v>1560</v>
      </c>
      <c r="J45" s="203">
        <f t="shared" si="18"/>
        <v>468</v>
      </c>
      <c r="K45" s="203">
        <f t="shared" si="19"/>
        <v>17500</v>
      </c>
      <c r="L45" s="200">
        <v>7</v>
      </c>
      <c r="M45" s="199">
        <f t="shared" si="20"/>
        <v>350</v>
      </c>
      <c r="N45" s="200">
        <v>1</v>
      </c>
      <c r="O45" s="199">
        <f t="shared" si="21"/>
        <v>20</v>
      </c>
      <c r="P45" s="200">
        <v>1</v>
      </c>
      <c r="Q45" s="199">
        <f t="shared" si="22"/>
        <v>20</v>
      </c>
      <c r="R45" s="200">
        <v>0</v>
      </c>
      <c r="S45" s="201">
        <f t="shared" si="23"/>
        <v>0</v>
      </c>
      <c r="T45" s="203">
        <f t="shared" si="24"/>
        <v>9</v>
      </c>
      <c r="U45" s="203">
        <f t="shared" si="25"/>
        <v>390</v>
      </c>
      <c r="V45" s="203">
        <f t="shared" si="26"/>
        <v>477</v>
      </c>
      <c r="W45" s="203">
        <f t="shared" si="27"/>
        <v>17890</v>
      </c>
    </row>
    <row r="46" spans="1:23" s="32" customFormat="1" ht="18" customHeight="1">
      <c r="A46" s="152" t="s">
        <v>35</v>
      </c>
      <c r="B46" s="200">
        <v>141</v>
      </c>
      <c r="C46" s="199">
        <f t="shared" si="14"/>
        <v>7050</v>
      </c>
      <c r="D46" s="200">
        <v>14</v>
      </c>
      <c r="E46" s="199">
        <f t="shared" si="15"/>
        <v>280</v>
      </c>
      <c r="F46" s="200">
        <v>32</v>
      </c>
      <c r="G46" s="199">
        <f t="shared" si="16"/>
        <v>640</v>
      </c>
      <c r="H46" s="200">
        <v>14</v>
      </c>
      <c r="I46" s="201">
        <f t="shared" si="17"/>
        <v>420</v>
      </c>
      <c r="J46" s="203">
        <f t="shared" si="18"/>
        <v>201</v>
      </c>
      <c r="K46" s="203">
        <f t="shared" si="19"/>
        <v>8390</v>
      </c>
      <c r="L46" s="200">
        <v>4</v>
      </c>
      <c r="M46" s="199">
        <f t="shared" si="20"/>
        <v>200</v>
      </c>
      <c r="N46" s="200">
        <v>0</v>
      </c>
      <c r="O46" s="199">
        <f t="shared" si="21"/>
        <v>0</v>
      </c>
      <c r="P46" s="200">
        <v>0</v>
      </c>
      <c r="Q46" s="199">
        <f t="shared" si="22"/>
        <v>0</v>
      </c>
      <c r="R46" s="200">
        <v>0</v>
      </c>
      <c r="S46" s="201">
        <f t="shared" si="23"/>
        <v>0</v>
      </c>
      <c r="T46" s="203">
        <f t="shared" si="24"/>
        <v>4</v>
      </c>
      <c r="U46" s="203">
        <f t="shared" si="25"/>
        <v>200</v>
      </c>
      <c r="V46" s="203">
        <f t="shared" si="26"/>
        <v>205</v>
      </c>
      <c r="W46" s="203">
        <f t="shared" si="27"/>
        <v>8590</v>
      </c>
    </row>
    <row r="47" spans="1:23" s="32" customFormat="1" ht="18" customHeight="1">
      <c r="A47" s="152" t="s">
        <v>37</v>
      </c>
      <c r="B47" s="200">
        <v>297</v>
      </c>
      <c r="C47" s="199">
        <f t="shared" si="14"/>
        <v>14850</v>
      </c>
      <c r="D47" s="200">
        <v>68</v>
      </c>
      <c r="E47" s="199">
        <f t="shared" si="15"/>
        <v>1360</v>
      </c>
      <c r="F47" s="200">
        <v>56</v>
      </c>
      <c r="G47" s="199">
        <f t="shared" si="16"/>
        <v>1120</v>
      </c>
      <c r="H47" s="200">
        <v>29</v>
      </c>
      <c r="I47" s="201">
        <f t="shared" si="17"/>
        <v>870</v>
      </c>
      <c r="J47" s="203">
        <f t="shared" si="18"/>
        <v>450</v>
      </c>
      <c r="K47" s="203">
        <f t="shared" si="19"/>
        <v>18200</v>
      </c>
      <c r="L47" s="200">
        <v>2</v>
      </c>
      <c r="M47" s="199">
        <f t="shared" si="20"/>
        <v>100</v>
      </c>
      <c r="N47" s="200">
        <v>0</v>
      </c>
      <c r="O47" s="199">
        <f t="shared" si="21"/>
        <v>0</v>
      </c>
      <c r="P47" s="200">
        <v>1</v>
      </c>
      <c r="Q47" s="199">
        <f t="shared" si="22"/>
        <v>20</v>
      </c>
      <c r="R47" s="200">
        <v>0</v>
      </c>
      <c r="S47" s="201">
        <f t="shared" si="23"/>
        <v>0</v>
      </c>
      <c r="T47" s="203">
        <f t="shared" si="24"/>
        <v>3</v>
      </c>
      <c r="U47" s="203">
        <f t="shared" si="25"/>
        <v>120</v>
      </c>
      <c r="V47" s="203">
        <f t="shared" si="26"/>
        <v>453</v>
      </c>
      <c r="W47" s="203">
        <f t="shared" si="27"/>
        <v>18320</v>
      </c>
    </row>
    <row r="48" spans="1:23" s="32" customFormat="1" ht="18" customHeight="1">
      <c r="A48" s="152" t="s">
        <v>42</v>
      </c>
      <c r="B48" s="200">
        <v>109</v>
      </c>
      <c r="C48" s="199">
        <f t="shared" si="14"/>
        <v>5450</v>
      </c>
      <c r="D48" s="200">
        <v>15</v>
      </c>
      <c r="E48" s="199">
        <f t="shared" si="15"/>
        <v>300</v>
      </c>
      <c r="F48" s="200">
        <v>23</v>
      </c>
      <c r="G48" s="199">
        <f t="shared" si="16"/>
        <v>460</v>
      </c>
      <c r="H48" s="200">
        <v>8</v>
      </c>
      <c r="I48" s="201">
        <f t="shared" si="17"/>
        <v>240</v>
      </c>
      <c r="J48" s="203">
        <f t="shared" si="18"/>
        <v>155</v>
      </c>
      <c r="K48" s="203">
        <f t="shared" si="19"/>
        <v>6450</v>
      </c>
      <c r="L48" s="200">
        <v>2</v>
      </c>
      <c r="M48" s="199">
        <f t="shared" si="20"/>
        <v>100</v>
      </c>
      <c r="N48" s="200">
        <v>0</v>
      </c>
      <c r="O48" s="199">
        <f t="shared" si="21"/>
        <v>0</v>
      </c>
      <c r="P48" s="200">
        <v>0</v>
      </c>
      <c r="Q48" s="199">
        <f t="shared" si="22"/>
        <v>0</v>
      </c>
      <c r="R48" s="200">
        <v>0</v>
      </c>
      <c r="S48" s="201">
        <f t="shared" si="23"/>
        <v>0</v>
      </c>
      <c r="T48" s="203">
        <f t="shared" si="24"/>
        <v>2</v>
      </c>
      <c r="U48" s="203">
        <f t="shared" si="25"/>
        <v>100</v>
      </c>
      <c r="V48" s="203">
        <f t="shared" si="26"/>
        <v>157</v>
      </c>
      <c r="W48" s="203">
        <f t="shared" si="27"/>
        <v>6550</v>
      </c>
    </row>
    <row r="49" spans="1:23" s="32" customFormat="1" ht="18" customHeight="1">
      <c r="A49" s="152" t="s">
        <v>40</v>
      </c>
      <c r="B49" s="200">
        <v>72</v>
      </c>
      <c r="C49" s="199">
        <f t="shared" si="14"/>
        <v>3600</v>
      </c>
      <c r="D49" s="200">
        <v>14</v>
      </c>
      <c r="E49" s="199">
        <f t="shared" si="15"/>
        <v>280</v>
      </c>
      <c r="F49" s="200">
        <v>22</v>
      </c>
      <c r="G49" s="199">
        <f t="shared" si="16"/>
        <v>440</v>
      </c>
      <c r="H49" s="200">
        <v>7</v>
      </c>
      <c r="I49" s="201">
        <f t="shared" si="17"/>
        <v>210</v>
      </c>
      <c r="J49" s="203">
        <f t="shared" si="18"/>
        <v>115</v>
      </c>
      <c r="K49" s="203">
        <f t="shared" si="19"/>
        <v>4530</v>
      </c>
      <c r="L49" s="200">
        <v>3</v>
      </c>
      <c r="M49" s="199">
        <f t="shared" si="20"/>
        <v>150</v>
      </c>
      <c r="N49" s="200">
        <v>0</v>
      </c>
      <c r="O49" s="199">
        <f t="shared" si="21"/>
        <v>0</v>
      </c>
      <c r="P49" s="200">
        <v>0</v>
      </c>
      <c r="Q49" s="199">
        <f t="shared" si="22"/>
        <v>0</v>
      </c>
      <c r="R49" s="200">
        <v>0</v>
      </c>
      <c r="S49" s="201">
        <f t="shared" si="23"/>
        <v>0</v>
      </c>
      <c r="T49" s="203">
        <f t="shared" si="24"/>
        <v>3</v>
      </c>
      <c r="U49" s="203">
        <f t="shared" si="25"/>
        <v>150</v>
      </c>
      <c r="V49" s="203">
        <f t="shared" si="26"/>
        <v>118</v>
      </c>
      <c r="W49" s="203">
        <f t="shared" si="27"/>
        <v>4680</v>
      </c>
    </row>
    <row r="50" spans="1:23" s="32" customFormat="1" ht="18" customHeight="1">
      <c r="A50" s="152" t="s">
        <v>20</v>
      </c>
      <c r="B50" s="200">
        <v>205</v>
      </c>
      <c r="C50" s="199">
        <f t="shared" si="14"/>
        <v>10250</v>
      </c>
      <c r="D50" s="200">
        <v>49</v>
      </c>
      <c r="E50" s="199">
        <f t="shared" si="15"/>
        <v>980</v>
      </c>
      <c r="F50" s="200">
        <v>55</v>
      </c>
      <c r="G50" s="199">
        <f t="shared" si="16"/>
        <v>1100</v>
      </c>
      <c r="H50" s="200">
        <v>30</v>
      </c>
      <c r="I50" s="201">
        <f t="shared" si="17"/>
        <v>900</v>
      </c>
      <c r="J50" s="203">
        <f t="shared" si="18"/>
        <v>339</v>
      </c>
      <c r="K50" s="203">
        <f t="shared" si="19"/>
        <v>13230</v>
      </c>
      <c r="L50" s="200">
        <v>7</v>
      </c>
      <c r="M50" s="199">
        <f t="shared" si="20"/>
        <v>350</v>
      </c>
      <c r="N50" s="200">
        <v>0</v>
      </c>
      <c r="O50" s="199">
        <f t="shared" si="21"/>
        <v>0</v>
      </c>
      <c r="P50" s="200">
        <v>2</v>
      </c>
      <c r="Q50" s="199">
        <f t="shared" si="22"/>
        <v>40</v>
      </c>
      <c r="R50" s="200">
        <v>0</v>
      </c>
      <c r="S50" s="201">
        <f t="shared" si="23"/>
        <v>0</v>
      </c>
      <c r="T50" s="203">
        <f t="shared" si="24"/>
        <v>9</v>
      </c>
      <c r="U50" s="203">
        <f t="shared" si="25"/>
        <v>390</v>
      </c>
      <c r="V50" s="203">
        <f t="shared" si="26"/>
        <v>348</v>
      </c>
      <c r="W50" s="203">
        <f t="shared" si="27"/>
        <v>13620</v>
      </c>
    </row>
    <row r="51" spans="1:23" s="32" customFormat="1" ht="18" customHeight="1">
      <c r="A51" s="152" t="s">
        <v>46</v>
      </c>
      <c r="B51" s="200">
        <v>123</v>
      </c>
      <c r="C51" s="199">
        <f t="shared" si="14"/>
        <v>6150</v>
      </c>
      <c r="D51" s="200">
        <v>16</v>
      </c>
      <c r="E51" s="199">
        <f t="shared" si="15"/>
        <v>320</v>
      </c>
      <c r="F51" s="200">
        <v>19</v>
      </c>
      <c r="G51" s="199">
        <f t="shared" si="16"/>
        <v>380</v>
      </c>
      <c r="H51" s="200">
        <v>6</v>
      </c>
      <c r="I51" s="201">
        <f t="shared" si="17"/>
        <v>180</v>
      </c>
      <c r="J51" s="203">
        <f t="shared" si="18"/>
        <v>164</v>
      </c>
      <c r="K51" s="203">
        <f t="shared" si="19"/>
        <v>7030</v>
      </c>
      <c r="L51" s="200">
        <v>1</v>
      </c>
      <c r="M51" s="199">
        <f t="shared" si="20"/>
        <v>50</v>
      </c>
      <c r="N51" s="200">
        <v>0</v>
      </c>
      <c r="O51" s="199">
        <f t="shared" si="21"/>
        <v>0</v>
      </c>
      <c r="P51" s="200">
        <v>0</v>
      </c>
      <c r="Q51" s="199">
        <f t="shared" si="22"/>
        <v>0</v>
      </c>
      <c r="R51" s="200">
        <v>0</v>
      </c>
      <c r="S51" s="201">
        <f t="shared" si="23"/>
        <v>0</v>
      </c>
      <c r="T51" s="203">
        <f t="shared" si="24"/>
        <v>1</v>
      </c>
      <c r="U51" s="203">
        <f t="shared" si="25"/>
        <v>50</v>
      </c>
      <c r="V51" s="203">
        <f t="shared" si="26"/>
        <v>165</v>
      </c>
      <c r="W51" s="203">
        <f t="shared" si="27"/>
        <v>7080</v>
      </c>
    </row>
    <row r="52" spans="1:23" s="32" customFormat="1" ht="18" customHeight="1">
      <c r="A52" s="152" t="s">
        <v>30</v>
      </c>
      <c r="B52" s="200">
        <v>106</v>
      </c>
      <c r="C52" s="199">
        <f t="shared" si="14"/>
        <v>5300</v>
      </c>
      <c r="D52" s="200">
        <v>29</v>
      </c>
      <c r="E52" s="199">
        <f t="shared" si="15"/>
        <v>580</v>
      </c>
      <c r="F52" s="200">
        <v>25</v>
      </c>
      <c r="G52" s="199">
        <f t="shared" si="16"/>
        <v>500</v>
      </c>
      <c r="H52" s="200">
        <v>4</v>
      </c>
      <c r="I52" s="201">
        <f t="shared" si="17"/>
        <v>120</v>
      </c>
      <c r="J52" s="203">
        <f t="shared" si="18"/>
        <v>164</v>
      </c>
      <c r="K52" s="203">
        <f t="shared" si="19"/>
        <v>6500</v>
      </c>
      <c r="L52" s="200">
        <v>1</v>
      </c>
      <c r="M52" s="199">
        <f t="shared" si="20"/>
        <v>50</v>
      </c>
      <c r="N52" s="200">
        <v>0</v>
      </c>
      <c r="O52" s="199">
        <f t="shared" si="21"/>
        <v>0</v>
      </c>
      <c r="P52" s="200">
        <v>0</v>
      </c>
      <c r="Q52" s="199">
        <f t="shared" si="22"/>
        <v>0</v>
      </c>
      <c r="R52" s="200">
        <v>0</v>
      </c>
      <c r="S52" s="201">
        <f t="shared" si="23"/>
        <v>0</v>
      </c>
      <c r="T52" s="203">
        <f t="shared" si="24"/>
        <v>1</v>
      </c>
      <c r="U52" s="203">
        <f t="shared" si="25"/>
        <v>50</v>
      </c>
      <c r="V52" s="203">
        <f t="shared" si="26"/>
        <v>165</v>
      </c>
      <c r="W52" s="203">
        <f t="shared" si="27"/>
        <v>6550</v>
      </c>
    </row>
    <row r="53" spans="1:23" s="32" customFormat="1" ht="18" customHeight="1">
      <c r="A53" s="152" t="s">
        <v>54</v>
      </c>
      <c r="B53" s="200">
        <v>129</v>
      </c>
      <c r="C53" s="199">
        <f t="shared" si="14"/>
        <v>6450</v>
      </c>
      <c r="D53" s="200">
        <v>22</v>
      </c>
      <c r="E53" s="199">
        <f t="shared" si="15"/>
        <v>440</v>
      </c>
      <c r="F53" s="200">
        <v>25</v>
      </c>
      <c r="G53" s="199">
        <f t="shared" si="16"/>
        <v>500</v>
      </c>
      <c r="H53" s="200">
        <v>20</v>
      </c>
      <c r="I53" s="201">
        <f t="shared" si="17"/>
        <v>600</v>
      </c>
      <c r="J53" s="203">
        <f t="shared" si="18"/>
        <v>196</v>
      </c>
      <c r="K53" s="203">
        <f t="shared" si="19"/>
        <v>7990</v>
      </c>
      <c r="L53" s="200">
        <v>1</v>
      </c>
      <c r="M53" s="199">
        <f t="shared" si="20"/>
        <v>50</v>
      </c>
      <c r="N53" s="200">
        <v>2</v>
      </c>
      <c r="O53" s="199">
        <f t="shared" si="21"/>
        <v>40</v>
      </c>
      <c r="P53" s="200">
        <v>0</v>
      </c>
      <c r="Q53" s="199">
        <f t="shared" si="22"/>
        <v>0</v>
      </c>
      <c r="R53" s="200">
        <v>0</v>
      </c>
      <c r="S53" s="201">
        <f t="shared" si="23"/>
        <v>0</v>
      </c>
      <c r="T53" s="203">
        <f t="shared" si="24"/>
        <v>3</v>
      </c>
      <c r="U53" s="203">
        <f t="shared" si="25"/>
        <v>90</v>
      </c>
      <c r="V53" s="203">
        <f t="shared" si="26"/>
        <v>199</v>
      </c>
      <c r="W53" s="203">
        <f t="shared" si="27"/>
        <v>8080</v>
      </c>
    </row>
    <row r="54" spans="1:23" s="32" customFormat="1" ht="18" customHeight="1">
      <c r="A54" s="152" t="s">
        <v>61</v>
      </c>
      <c r="B54" s="200">
        <v>196</v>
      </c>
      <c r="C54" s="199">
        <f t="shared" si="14"/>
        <v>9800</v>
      </c>
      <c r="D54" s="200">
        <v>39</v>
      </c>
      <c r="E54" s="199">
        <f t="shared" si="15"/>
        <v>780</v>
      </c>
      <c r="F54" s="200">
        <v>44</v>
      </c>
      <c r="G54" s="199">
        <f t="shared" si="16"/>
        <v>880</v>
      </c>
      <c r="H54" s="200">
        <v>12</v>
      </c>
      <c r="I54" s="201">
        <f t="shared" si="17"/>
        <v>360</v>
      </c>
      <c r="J54" s="203">
        <f t="shared" si="18"/>
        <v>291</v>
      </c>
      <c r="K54" s="203">
        <f t="shared" si="19"/>
        <v>11820</v>
      </c>
      <c r="L54" s="200">
        <v>2</v>
      </c>
      <c r="M54" s="199">
        <f t="shared" si="20"/>
        <v>100</v>
      </c>
      <c r="N54" s="200">
        <v>0</v>
      </c>
      <c r="O54" s="199">
        <f t="shared" si="21"/>
        <v>0</v>
      </c>
      <c r="P54" s="200">
        <v>0</v>
      </c>
      <c r="Q54" s="199">
        <f t="shared" si="22"/>
        <v>0</v>
      </c>
      <c r="R54" s="200">
        <v>0</v>
      </c>
      <c r="S54" s="201">
        <f t="shared" si="23"/>
        <v>0</v>
      </c>
      <c r="T54" s="203">
        <f t="shared" si="24"/>
        <v>2</v>
      </c>
      <c r="U54" s="203">
        <f t="shared" si="25"/>
        <v>100</v>
      </c>
      <c r="V54" s="203">
        <f t="shared" si="26"/>
        <v>293</v>
      </c>
      <c r="W54" s="203">
        <f t="shared" si="27"/>
        <v>11920</v>
      </c>
    </row>
    <row r="55" spans="1:23" s="32" customFormat="1" ht="18" customHeight="1">
      <c r="A55" s="152" t="s">
        <v>59</v>
      </c>
      <c r="B55" s="200">
        <v>209</v>
      </c>
      <c r="C55" s="199">
        <f t="shared" si="14"/>
        <v>10450</v>
      </c>
      <c r="D55" s="200">
        <v>48</v>
      </c>
      <c r="E55" s="199">
        <f t="shared" si="15"/>
        <v>960</v>
      </c>
      <c r="F55" s="200">
        <v>44</v>
      </c>
      <c r="G55" s="199">
        <f t="shared" si="16"/>
        <v>880</v>
      </c>
      <c r="H55" s="200">
        <v>44</v>
      </c>
      <c r="I55" s="201">
        <f t="shared" si="17"/>
        <v>1320</v>
      </c>
      <c r="J55" s="203">
        <f t="shared" si="18"/>
        <v>345</v>
      </c>
      <c r="K55" s="203">
        <f t="shared" si="19"/>
        <v>13610</v>
      </c>
      <c r="L55" s="200">
        <v>5</v>
      </c>
      <c r="M55" s="199">
        <f t="shared" si="20"/>
        <v>250</v>
      </c>
      <c r="N55" s="200">
        <v>0</v>
      </c>
      <c r="O55" s="199">
        <f t="shared" si="21"/>
        <v>0</v>
      </c>
      <c r="P55" s="200">
        <v>0</v>
      </c>
      <c r="Q55" s="199">
        <f t="shared" si="22"/>
        <v>0</v>
      </c>
      <c r="R55" s="200">
        <v>0</v>
      </c>
      <c r="S55" s="201">
        <f t="shared" si="23"/>
        <v>0</v>
      </c>
      <c r="T55" s="203">
        <f t="shared" si="24"/>
        <v>5</v>
      </c>
      <c r="U55" s="203">
        <f t="shared" si="25"/>
        <v>250</v>
      </c>
      <c r="V55" s="203">
        <f t="shared" si="26"/>
        <v>350</v>
      </c>
      <c r="W55" s="203">
        <f t="shared" si="27"/>
        <v>13860</v>
      </c>
    </row>
    <row r="56" spans="1:23" s="32" customFormat="1" ht="18" customHeight="1">
      <c r="A56" s="153" t="s">
        <v>136</v>
      </c>
      <c r="B56" s="212">
        <v>275</v>
      </c>
      <c r="C56" s="211">
        <f t="shared" si="14"/>
        <v>13750</v>
      </c>
      <c r="D56" s="212">
        <v>63</v>
      </c>
      <c r="E56" s="211">
        <f t="shared" si="15"/>
        <v>1260</v>
      </c>
      <c r="F56" s="212">
        <v>77</v>
      </c>
      <c r="G56" s="211">
        <f t="shared" si="16"/>
        <v>1540</v>
      </c>
      <c r="H56" s="212">
        <v>31</v>
      </c>
      <c r="I56" s="213">
        <f t="shared" si="17"/>
        <v>930</v>
      </c>
      <c r="J56" s="204">
        <f t="shared" si="18"/>
        <v>446</v>
      </c>
      <c r="K56" s="204">
        <f t="shared" si="19"/>
        <v>17480</v>
      </c>
      <c r="L56" s="212">
        <v>71</v>
      </c>
      <c r="M56" s="211">
        <f t="shared" si="20"/>
        <v>3550</v>
      </c>
      <c r="N56" s="212">
        <v>26</v>
      </c>
      <c r="O56" s="211">
        <f t="shared" si="21"/>
        <v>520</v>
      </c>
      <c r="P56" s="212">
        <v>2</v>
      </c>
      <c r="Q56" s="211">
        <f t="shared" si="22"/>
        <v>40</v>
      </c>
      <c r="R56" s="212">
        <v>2</v>
      </c>
      <c r="S56" s="213">
        <f t="shared" si="23"/>
        <v>60</v>
      </c>
      <c r="T56" s="204">
        <f t="shared" si="24"/>
        <v>101</v>
      </c>
      <c r="U56" s="204">
        <f t="shared" si="25"/>
        <v>4170</v>
      </c>
      <c r="V56" s="204">
        <f t="shared" si="26"/>
        <v>547</v>
      </c>
      <c r="W56" s="204">
        <f t="shared" si="27"/>
        <v>21650</v>
      </c>
    </row>
    <row r="57" spans="1:23" s="31" customFormat="1" ht="18.75" customHeight="1">
      <c r="A57" s="277" t="s">
        <v>3</v>
      </c>
      <c r="B57" s="205">
        <f>SUM(B6:B56)</f>
        <v>7342</v>
      </c>
      <c r="C57" s="206">
        <f aca="true" t="shared" si="28" ref="C57:W57">SUM(C6:C56)</f>
        <v>367100</v>
      </c>
      <c r="D57" s="206">
        <f t="shared" si="28"/>
        <v>1644</v>
      </c>
      <c r="E57" s="206">
        <f t="shared" si="28"/>
        <v>32880</v>
      </c>
      <c r="F57" s="206">
        <f t="shared" si="28"/>
        <v>2098</v>
      </c>
      <c r="G57" s="206">
        <f t="shared" si="28"/>
        <v>41960</v>
      </c>
      <c r="H57" s="206">
        <f t="shared" si="28"/>
        <v>1050</v>
      </c>
      <c r="I57" s="207">
        <f t="shared" si="28"/>
        <v>31500</v>
      </c>
      <c r="J57" s="206">
        <f t="shared" si="28"/>
        <v>12134</v>
      </c>
      <c r="K57" s="206">
        <f t="shared" si="28"/>
        <v>473440</v>
      </c>
      <c r="L57" s="206">
        <f t="shared" si="28"/>
        <v>325</v>
      </c>
      <c r="M57" s="206">
        <f t="shared" si="28"/>
        <v>16250</v>
      </c>
      <c r="N57" s="206">
        <f t="shared" si="28"/>
        <v>71</v>
      </c>
      <c r="O57" s="206">
        <f t="shared" si="28"/>
        <v>1420</v>
      </c>
      <c r="P57" s="206">
        <f t="shared" si="28"/>
        <v>38</v>
      </c>
      <c r="Q57" s="206">
        <f t="shared" si="28"/>
        <v>760</v>
      </c>
      <c r="R57" s="206">
        <f t="shared" si="28"/>
        <v>67</v>
      </c>
      <c r="S57" s="207">
        <f t="shared" si="28"/>
        <v>2010</v>
      </c>
      <c r="T57" s="206">
        <f t="shared" si="28"/>
        <v>501</v>
      </c>
      <c r="U57" s="206">
        <f t="shared" si="28"/>
        <v>20440</v>
      </c>
      <c r="V57" s="206">
        <f t="shared" si="28"/>
        <v>12635</v>
      </c>
      <c r="W57" s="206">
        <f t="shared" si="28"/>
        <v>493880</v>
      </c>
    </row>
    <row r="58" spans="1:23" s="27" customFormat="1" ht="18" customHeight="1">
      <c r="A58" s="30" t="s">
        <v>137</v>
      </c>
      <c r="B58" s="30"/>
      <c r="C58" s="155"/>
      <c r="D58" s="154"/>
      <c r="E58" s="155"/>
      <c r="F58" s="154"/>
      <c r="G58" s="155"/>
      <c r="H58" s="154"/>
      <c r="I58" s="155"/>
      <c r="J58" s="154"/>
      <c r="K58" s="155"/>
      <c r="L58" s="154"/>
      <c r="M58" s="155"/>
      <c r="N58" s="154"/>
      <c r="O58" s="156"/>
      <c r="P58" s="30"/>
      <c r="Q58" s="28"/>
      <c r="R58" s="28"/>
      <c r="S58" s="28"/>
      <c r="T58" s="28"/>
      <c r="U58" s="28"/>
      <c r="V58" s="28"/>
      <c r="W58" s="28"/>
    </row>
    <row r="59" spans="1:23" s="27" customFormat="1" ht="18" customHeight="1">
      <c r="A59" s="30" t="s">
        <v>138</v>
      </c>
      <c r="B59" s="30"/>
      <c r="C59" s="155"/>
      <c r="D59" s="154"/>
      <c r="E59" s="155"/>
      <c r="F59" s="154"/>
      <c r="G59" s="155"/>
      <c r="H59" s="154"/>
      <c r="I59" s="155"/>
      <c r="J59" s="154"/>
      <c r="K59" s="155"/>
      <c r="L59" s="154"/>
      <c r="M59" s="155"/>
      <c r="N59" s="154"/>
      <c r="O59" s="157"/>
      <c r="P59" s="30"/>
      <c r="Q59" s="28"/>
      <c r="R59" s="28"/>
      <c r="S59" s="28"/>
      <c r="T59" s="28"/>
      <c r="U59" s="28"/>
      <c r="V59" s="28"/>
      <c r="W59" s="28"/>
    </row>
    <row r="60" spans="1:23" s="27" customFormat="1" ht="18" customHeight="1">
      <c r="A60" s="30" t="s">
        <v>139</v>
      </c>
      <c r="B60" s="26"/>
      <c r="C60" s="28"/>
      <c r="D60" s="28"/>
      <c r="E60" s="28"/>
      <c r="F60" s="28"/>
      <c r="G60" s="29"/>
      <c r="H60" s="28"/>
      <c r="I60" s="28"/>
      <c r="J60" s="28"/>
      <c r="K60" s="28"/>
      <c r="L60" s="29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spans="1:23" s="27" customFormat="1" ht="18" customHeight="1">
      <c r="A61" s="30" t="s">
        <v>140</v>
      </c>
      <c r="B61" s="26"/>
      <c r="C61" s="28"/>
      <c r="D61" s="28"/>
      <c r="E61" s="28"/>
      <c r="F61" s="28"/>
      <c r="G61" s="29"/>
      <c r="H61" s="28"/>
      <c r="I61" s="28"/>
      <c r="J61" s="28"/>
      <c r="K61" s="28"/>
      <c r="L61" s="29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s="27" customFormat="1" ht="18" customHeight="1">
      <c r="A62" s="30" t="s">
        <v>141</v>
      </c>
      <c r="B62" s="26"/>
      <c r="C62" s="28"/>
      <c r="D62" s="28"/>
      <c r="E62" s="28"/>
      <c r="F62" s="28"/>
      <c r="G62" s="29"/>
      <c r="H62" s="28"/>
      <c r="I62" s="28"/>
      <c r="J62" s="28"/>
      <c r="K62" s="28"/>
      <c r="L62" s="29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1:24" s="26" customFormat="1" ht="18" customHeight="1">
      <c r="A63" s="30" t="s">
        <v>142</v>
      </c>
      <c r="C63" s="28"/>
      <c r="D63" s="28"/>
      <c r="E63" s="28"/>
      <c r="F63" s="28"/>
      <c r="G63" s="29"/>
      <c r="H63" s="28"/>
      <c r="I63" s="28"/>
      <c r="J63" s="28"/>
      <c r="K63" s="28"/>
      <c r="L63" s="29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7"/>
    </row>
    <row r="64" spans="1:24" s="26" customFormat="1" ht="18" customHeight="1">
      <c r="A64" s="30" t="s">
        <v>143</v>
      </c>
      <c r="C64" s="28"/>
      <c r="D64" s="28"/>
      <c r="E64" s="28"/>
      <c r="F64" s="28"/>
      <c r="G64" s="29"/>
      <c r="H64" s="28"/>
      <c r="I64" s="28"/>
      <c r="J64" s="28"/>
      <c r="K64" s="28"/>
      <c r="L64" s="29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7"/>
    </row>
    <row r="65" spans="1:24" s="26" customFormat="1" ht="18" customHeight="1">
      <c r="A65" s="30" t="s">
        <v>144</v>
      </c>
      <c r="C65" s="28"/>
      <c r="D65" s="28"/>
      <c r="E65" s="28"/>
      <c r="F65" s="28"/>
      <c r="G65" s="29"/>
      <c r="H65" s="28"/>
      <c r="I65" s="28"/>
      <c r="J65" s="28"/>
      <c r="K65" s="28"/>
      <c r="L65" s="29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7"/>
    </row>
    <row r="66" spans="1:24" s="26" customFormat="1" ht="18" customHeight="1">
      <c r="A66" s="30" t="s">
        <v>145</v>
      </c>
      <c r="C66" s="28"/>
      <c r="D66" s="28"/>
      <c r="E66" s="28"/>
      <c r="F66" s="28"/>
      <c r="G66" s="29"/>
      <c r="H66" s="28"/>
      <c r="I66" s="28"/>
      <c r="J66" s="28"/>
      <c r="K66" s="28"/>
      <c r="L66" s="29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7"/>
    </row>
    <row r="67" spans="1:24" s="26" customFormat="1" ht="18" customHeight="1">
      <c r="A67" s="30" t="s">
        <v>146</v>
      </c>
      <c r="C67" s="28"/>
      <c r="D67" s="28"/>
      <c r="E67" s="28"/>
      <c r="F67" s="28"/>
      <c r="G67" s="29"/>
      <c r="H67" s="28"/>
      <c r="I67" s="28"/>
      <c r="J67" s="28"/>
      <c r="K67" s="28"/>
      <c r="L67" s="29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7"/>
    </row>
    <row r="68" spans="1:24" s="26" customFormat="1" ht="18" customHeight="1">
      <c r="A68" s="30" t="s">
        <v>147</v>
      </c>
      <c r="C68" s="28"/>
      <c r="D68" s="28"/>
      <c r="E68" s="28"/>
      <c r="F68" s="28"/>
      <c r="G68" s="29"/>
      <c r="H68" s="28"/>
      <c r="I68" s="28"/>
      <c r="J68" s="28"/>
      <c r="K68" s="28"/>
      <c r="L68" s="29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7"/>
    </row>
    <row r="69" spans="1:24" s="26" customFormat="1" ht="18" customHeight="1">
      <c r="A69" s="30" t="s">
        <v>148</v>
      </c>
      <c r="C69" s="28"/>
      <c r="D69" s="28"/>
      <c r="E69" s="28"/>
      <c r="F69" s="28"/>
      <c r="G69" s="29"/>
      <c r="H69" s="28"/>
      <c r="I69" s="28"/>
      <c r="J69" s="28"/>
      <c r="K69" s="28"/>
      <c r="L69" s="29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7"/>
    </row>
    <row r="70" spans="1:24" s="26" customFormat="1" ht="18" customHeight="1">
      <c r="A70" s="30" t="s">
        <v>149</v>
      </c>
      <c r="C70" s="28"/>
      <c r="D70" s="28"/>
      <c r="E70" s="28"/>
      <c r="F70" s="28"/>
      <c r="G70" s="29"/>
      <c r="H70" s="28"/>
      <c r="I70" s="28"/>
      <c r="J70" s="28"/>
      <c r="K70" s="28"/>
      <c r="L70" s="29"/>
      <c r="M70" s="15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7"/>
    </row>
    <row r="71" spans="1:24" s="26" customFormat="1" ht="18" customHeight="1">
      <c r="A71" s="30" t="s">
        <v>150</v>
      </c>
      <c r="C71" s="28"/>
      <c r="D71" s="28"/>
      <c r="E71" s="28"/>
      <c r="F71" s="28"/>
      <c r="G71" s="29"/>
      <c r="H71" s="28"/>
      <c r="I71" s="28"/>
      <c r="J71" s="28"/>
      <c r="K71" s="28"/>
      <c r="L71" s="29"/>
      <c r="M71" s="15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7"/>
    </row>
    <row r="72" spans="1:24" s="26" customFormat="1" ht="18" customHeight="1">
      <c r="A72" s="30" t="s">
        <v>151</v>
      </c>
      <c r="C72" s="28"/>
      <c r="D72" s="28"/>
      <c r="E72" s="28"/>
      <c r="F72" s="28"/>
      <c r="G72" s="29"/>
      <c r="H72" s="28"/>
      <c r="I72" s="28"/>
      <c r="J72" s="28"/>
      <c r="K72" s="28"/>
      <c r="L72" s="29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7"/>
    </row>
  </sheetData>
  <sheetProtection/>
  <mergeCells count="14">
    <mergeCell ref="H3:I3"/>
    <mergeCell ref="L3:M3"/>
    <mergeCell ref="N3:O3"/>
    <mergeCell ref="P3:Q3"/>
    <mergeCell ref="B2:I2"/>
    <mergeCell ref="J2:K3"/>
    <mergeCell ref="L2:S2"/>
    <mergeCell ref="T2:U3"/>
    <mergeCell ref="V2:W3"/>
    <mergeCell ref="A3:A4"/>
    <mergeCell ref="B3:C3"/>
    <mergeCell ref="R3:S3"/>
    <mergeCell ref="D3:E3"/>
    <mergeCell ref="F3:G3"/>
  </mergeCells>
  <printOptions horizontalCentered="1"/>
  <pageMargins left="0.15748031496062992" right="0.15748031496062992" top="0.2362204724409449" bottom="0.15748031496062992" header="0.35433070866141736" footer="0.1968503937007874"/>
  <pageSetup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E36"/>
  <sheetViews>
    <sheetView view="pageBreakPreview" zoomScale="115" zoomScaleNormal="120" zoomScaleSheetLayoutView="115" zoomScalePageLayoutView="0" workbookViewId="0" topLeftCell="A1">
      <selection activeCell="A6" sqref="A6"/>
    </sheetView>
  </sheetViews>
  <sheetFormatPr defaultColWidth="9.140625" defaultRowHeight="21.75"/>
  <cols>
    <col min="1" max="1" width="61.140625" style="42" customWidth="1"/>
    <col min="2" max="3" width="29.28125" style="42" customWidth="1"/>
    <col min="4" max="4" width="16.8515625" style="42" customWidth="1"/>
    <col min="5" max="5" width="25.140625" style="42" customWidth="1"/>
    <col min="6" max="16384" width="9.140625" style="42" customWidth="1"/>
  </cols>
  <sheetData>
    <row r="1" spans="1:5" ht="20.25" customHeight="1">
      <c r="A1" s="279" t="s">
        <v>309</v>
      </c>
      <c r="B1" s="279"/>
      <c r="C1" s="279"/>
      <c r="D1" s="279"/>
      <c r="E1" s="279"/>
    </row>
    <row r="2" spans="1:5" ht="17.25" customHeight="1">
      <c r="A2" s="280" t="s">
        <v>76</v>
      </c>
      <c r="B2" s="280" t="s">
        <v>77</v>
      </c>
      <c r="C2" s="280" t="s">
        <v>78</v>
      </c>
      <c r="D2" s="281" t="s">
        <v>415</v>
      </c>
      <c r="E2" s="280" t="s">
        <v>79</v>
      </c>
    </row>
    <row r="3" spans="1:5" s="45" customFormat="1" ht="17.25" customHeight="1">
      <c r="A3" s="43" t="s">
        <v>152</v>
      </c>
      <c r="B3" s="44" t="s">
        <v>153</v>
      </c>
      <c r="C3" s="43" t="s">
        <v>154</v>
      </c>
      <c r="D3" s="222">
        <v>24</v>
      </c>
      <c r="E3" s="44" t="s">
        <v>155</v>
      </c>
    </row>
    <row r="4" spans="1:5" s="45" customFormat="1" ht="17.25" customHeight="1">
      <c r="A4" s="46" t="s">
        <v>156</v>
      </c>
      <c r="B4" s="47" t="s">
        <v>157</v>
      </c>
      <c r="C4" s="46" t="s">
        <v>158</v>
      </c>
      <c r="D4" s="223">
        <v>21</v>
      </c>
      <c r="E4" s="47" t="s">
        <v>159</v>
      </c>
    </row>
    <row r="5" spans="1:5" s="45" customFormat="1" ht="17.25" customHeight="1">
      <c r="A5" s="46" t="s">
        <v>160</v>
      </c>
      <c r="B5" s="46" t="s">
        <v>161</v>
      </c>
      <c r="C5" s="46" t="s">
        <v>162</v>
      </c>
      <c r="D5" s="223">
        <v>20.4</v>
      </c>
      <c r="E5" s="47" t="s">
        <v>159</v>
      </c>
    </row>
    <row r="6" spans="1:5" s="45" customFormat="1" ht="17.25" customHeight="1">
      <c r="A6" s="46" t="s">
        <v>163</v>
      </c>
      <c r="B6" s="46" t="s">
        <v>164</v>
      </c>
      <c r="C6" s="47" t="s">
        <v>165</v>
      </c>
      <c r="D6" s="223">
        <v>16</v>
      </c>
      <c r="E6" s="47" t="s">
        <v>159</v>
      </c>
    </row>
    <row r="7" spans="1:5" s="45" customFormat="1" ht="17.25" customHeight="1">
      <c r="A7" s="46" t="s">
        <v>166</v>
      </c>
      <c r="B7" s="46" t="s">
        <v>167</v>
      </c>
      <c r="C7" s="47" t="s">
        <v>168</v>
      </c>
      <c r="D7" s="223">
        <v>15.6</v>
      </c>
      <c r="E7" s="47" t="s">
        <v>159</v>
      </c>
    </row>
    <row r="8" spans="1:5" s="45" customFormat="1" ht="17.25" customHeight="1">
      <c r="A8" s="46" t="s">
        <v>169</v>
      </c>
      <c r="B8" s="46" t="s">
        <v>170</v>
      </c>
      <c r="C8" s="47" t="s">
        <v>171</v>
      </c>
      <c r="D8" s="223">
        <v>14</v>
      </c>
      <c r="E8" s="47" t="s">
        <v>159</v>
      </c>
    </row>
    <row r="9" spans="1:5" s="45" customFormat="1" ht="17.25" customHeight="1">
      <c r="A9" s="46" t="s">
        <v>172</v>
      </c>
      <c r="B9" s="46" t="s">
        <v>173</v>
      </c>
      <c r="C9" s="47" t="s">
        <v>174</v>
      </c>
      <c r="D9" s="223">
        <v>10.2</v>
      </c>
      <c r="E9" s="47" t="s">
        <v>159</v>
      </c>
    </row>
    <row r="10" spans="1:5" s="45" customFormat="1" ht="17.25" customHeight="1">
      <c r="A10" s="46" t="s">
        <v>175</v>
      </c>
      <c r="B10" s="46" t="s">
        <v>176</v>
      </c>
      <c r="C10" s="47" t="s">
        <v>165</v>
      </c>
      <c r="D10" s="223">
        <v>10</v>
      </c>
      <c r="E10" s="47" t="s">
        <v>159</v>
      </c>
    </row>
    <row r="11" spans="1:5" s="45" customFormat="1" ht="17.25" customHeight="1">
      <c r="A11" s="46" t="s">
        <v>177</v>
      </c>
      <c r="B11" s="282" t="s">
        <v>178</v>
      </c>
      <c r="C11" s="46"/>
      <c r="D11" s="223">
        <v>9.7</v>
      </c>
      <c r="E11" s="47" t="s">
        <v>179</v>
      </c>
    </row>
    <row r="12" spans="1:5" s="45" customFormat="1" ht="17.25" customHeight="1">
      <c r="A12" s="46" t="s">
        <v>180</v>
      </c>
      <c r="B12" s="46" t="s">
        <v>181</v>
      </c>
      <c r="C12" s="47" t="s">
        <v>182</v>
      </c>
      <c r="D12" s="223">
        <v>9</v>
      </c>
      <c r="E12" s="47" t="s">
        <v>159</v>
      </c>
    </row>
    <row r="13" spans="1:5" s="45" customFormat="1" ht="17.25" customHeight="1">
      <c r="A13" s="46" t="s">
        <v>183</v>
      </c>
      <c r="B13" s="46" t="s">
        <v>184</v>
      </c>
      <c r="C13" s="47" t="s">
        <v>185</v>
      </c>
      <c r="D13" s="223">
        <v>8</v>
      </c>
      <c r="E13" s="47" t="s">
        <v>159</v>
      </c>
    </row>
    <row r="14" spans="1:5" s="45" customFormat="1" ht="17.25" customHeight="1">
      <c r="A14" s="46" t="s">
        <v>186</v>
      </c>
      <c r="B14" s="46" t="s">
        <v>187</v>
      </c>
      <c r="C14" s="47" t="s">
        <v>188</v>
      </c>
      <c r="D14" s="223">
        <v>8</v>
      </c>
      <c r="E14" s="47" t="s">
        <v>159</v>
      </c>
    </row>
    <row r="15" spans="1:5" s="45" customFormat="1" ht="17.25" customHeight="1">
      <c r="A15" s="46" t="s">
        <v>189</v>
      </c>
      <c r="B15" s="46" t="s">
        <v>190</v>
      </c>
      <c r="C15" s="47" t="s">
        <v>191</v>
      </c>
      <c r="D15" s="223">
        <v>8</v>
      </c>
      <c r="E15" s="47" t="s">
        <v>159</v>
      </c>
    </row>
    <row r="16" spans="1:5" s="45" customFormat="1" ht="17.25" customHeight="1">
      <c r="A16" s="46" t="s">
        <v>192</v>
      </c>
      <c r="B16" s="282" t="s">
        <v>193</v>
      </c>
      <c r="C16" s="46"/>
      <c r="D16" s="223">
        <v>8</v>
      </c>
      <c r="E16" s="47" t="s">
        <v>194</v>
      </c>
    </row>
    <row r="17" spans="1:5" s="45" customFormat="1" ht="17.25" customHeight="1">
      <c r="A17" s="46" t="s">
        <v>195</v>
      </c>
      <c r="B17" s="48" t="s">
        <v>196</v>
      </c>
      <c r="C17" s="49" t="s">
        <v>197</v>
      </c>
      <c r="D17" s="223">
        <v>8</v>
      </c>
      <c r="E17" s="47" t="s">
        <v>198</v>
      </c>
    </row>
    <row r="18" spans="1:5" s="45" customFormat="1" ht="17.25" customHeight="1">
      <c r="A18" s="46" t="s">
        <v>199</v>
      </c>
      <c r="B18" s="50" t="s">
        <v>200</v>
      </c>
      <c r="C18" s="47" t="s">
        <v>176</v>
      </c>
      <c r="D18" s="223">
        <v>4.8</v>
      </c>
      <c r="E18" s="47" t="s">
        <v>159</v>
      </c>
    </row>
    <row r="19" spans="1:5" s="45" customFormat="1" ht="17.25" customHeight="1">
      <c r="A19" s="46" t="s">
        <v>201</v>
      </c>
      <c r="B19" s="46" t="s">
        <v>202</v>
      </c>
      <c r="C19" s="47" t="s">
        <v>203</v>
      </c>
      <c r="D19" s="223">
        <v>4.5</v>
      </c>
      <c r="E19" s="47" t="s">
        <v>159</v>
      </c>
    </row>
    <row r="20" spans="1:5" s="45" customFormat="1" ht="17.25" customHeight="1">
      <c r="A20" s="46" t="s">
        <v>204</v>
      </c>
      <c r="B20" s="46" t="s">
        <v>205</v>
      </c>
      <c r="C20" s="47" t="s">
        <v>206</v>
      </c>
      <c r="D20" s="223">
        <v>4</v>
      </c>
      <c r="E20" s="47" t="s">
        <v>155</v>
      </c>
    </row>
    <row r="21" spans="1:5" s="45" customFormat="1" ht="17.25" customHeight="1">
      <c r="A21" s="46" t="s">
        <v>207</v>
      </c>
      <c r="B21" s="46" t="s">
        <v>208</v>
      </c>
      <c r="C21" s="47" t="s">
        <v>209</v>
      </c>
      <c r="D21" s="223">
        <v>3.8</v>
      </c>
      <c r="E21" s="47" t="s">
        <v>155</v>
      </c>
    </row>
    <row r="22" spans="1:5" s="45" customFormat="1" ht="17.25" customHeight="1">
      <c r="A22" s="46" t="s">
        <v>210</v>
      </c>
      <c r="B22" s="46" t="s">
        <v>211</v>
      </c>
      <c r="C22" s="47" t="s">
        <v>196</v>
      </c>
      <c r="D22" s="223">
        <v>3.5</v>
      </c>
      <c r="E22" s="47" t="s">
        <v>159</v>
      </c>
    </row>
    <row r="23" spans="1:5" s="45" customFormat="1" ht="17.25" customHeight="1">
      <c r="A23" s="46" t="s">
        <v>212</v>
      </c>
      <c r="B23" s="282" t="s">
        <v>213</v>
      </c>
      <c r="C23" s="46"/>
      <c r="D23" s="223">
        <v>3.4</v>
      </c>
      <c r="E23" s="47" t="s">
        <v>194</v>
      </c>
    </row>
    <row r="24" spans="1:5" s="45" customFormat="1" ht="17.25" customHeight="1">
      <c r="A24" s="46" t="s">
        <v>214</v>
      </c>
      <c r="B24" s="46" t="s">
        <v>215</v>
      </c>
      <c r="C24" s="47" t="s">
        <v>216</v>
      </c>
      <c r="D24" s="223">
        <v>3.2</v>
      </c>
      <c r="E24" s="47" t="s">
        <v>159</v>
      </c>
    </row>
    <row r="25" spans="1:5" s="45" customFormat="1" ht="17.25" customHeight="1">
      <c r="A25" s="46" t="s">
        <v>217</v>
      </c>
      <c r="B25" s="46" t="s">
        <v>218</v>
      </c>
      <c r="C25" s="47" t="s">
        <v>219</v>
      </c>
      <c r="D25" s="223">
        <v>3</v>
      </c>
      <c r="E25" s="47" t="s">
        <v>159</v>
      </c>
    </row>
    <row r="26" spans="1:5" s="45" customFormat="1" ht="17.25" customHeight="1">
      <c r="A26" s="46" t="s">
        <v>220</v>
      </c>
      <c r="B26" s="46" t="s">
        <v>221</v>
      </c>
      <c r="C26" s="47" t="s">
        <v>222</v>
      </c>
      <c r="D26" s="223">
        <v>3</v>
      </c>
      <c r="E26" s="47" t="s">
        <v>159</v>
      </c>
    </row>
    <row r="27" spans="1:5" s="45" customFormat="1" ht="17.25" customHeight="1">
      <c r="A27" s="46" t="s">
        <v>223</v>
      </c>
      <c r="B27" s="46" t="s">
        <v>224</v>
      </c>
      <c r="C27" s="47" t="s">
        <v>225</v>
      </c>
      <c r="D27" s="223">
        <v>2.8</v>
      </c>
      <c r="E27" s="47" t="s">
        <v>194</v>
      </c>
    </row>
    <row r="28" spans="1:5" s="45" customFormat="1" ht="17.25" customHeight="1">
      <c r="A28" s="46" t="s">
        <v>226</v>
      </c>
      <c r="B28" s="282" t="s">
        <v>227</v>
      </c>
      <c r="C28" s="46"/>
      <c r="D28" s="223">
        <v>1.66</v>
      </c>
      <c r="E28" s="47" t="s">
        <v>159</v>
      </c>
    </row>
    <row r="29" spans="1:5" s="45" customFormat="1" ht="17.25" customHeight="1">
      <c r="A29" s="46" t="s">
        <v>228</v>
      </c>
      <c r="B29" s="46" t="s">
        <v>229</v>
      </c>
      <c r="C29" s="47" t="s">
        <v>230</v>
      </c>
      <c r="D29" s="223">
        <v>1.3</v>
      </c>
      <c r="E29" s="47" t="s">
        <v>155</v>
      </c>
    </row>
    <row r="30" spans="1:5" s="45" customFormat="1" ht="17.25" customHeight="1">
      <c r="A30" s="46" t="s">
        <v>231</v>
      </c>
      <c r="B30" s="46" t="s">
        <v>232</v>
      </c>
      <c r="C30" s="46" t="s">
        <v>233</v>
      </c>
      <c r="D30" s="223">
        <v>1.3</v>
      </c>
      <c r="E30" s="47" t="s">
        <v>159</v>
      </c>
    </row>
    <row r="31" spans="1:5" s="45" customFormat="1" ht="17.25" customHeight="1">
      <c r="A31" s="46" t="s">
        <v>234</v>
      </c>
      <c r="B31" s="46" t="s">
        <v>190</v>
      </c>
      <c r="C31" s="46" t="s">
        <v>235</v>
      </c>
      <c r="D31" s="223">
        <v>1</v>
      </c>
      <c r="E31" s="47" t="s">
        <v>155</v>
      </c>
    </row>
    <row r="32" spans="1:5" s="45" customFormat="1" ht="17.25" customHeight="1">
      <c r="A32" s="46" t="s">
        <v>236</v>
      </c>
      <c r="B32" s="46" t="s">
        <v>237</v>
      </c>
      <c r="C32" s="47" t="s">
        <v>238</v>
      </c>
      <c r="D32" s="223">
        <v>1</v>
      </c>
      <c r="E32" s="47" t="s">
        <v>155</v>
      </c>
    </row>
    <row r="33" spans="1:5" s="45" customFormat="1" ht="17.25" customHeight="1">
      <c r="A33" s="46" t="s">
        <v>239</v>
      </c>
      <c r="B33" s="46" t="s">
        <v>240</v>
      </c>
      <c r="C33" s="47" t="s">
        <v>241</v>
      </c>
      <c r="D33" s="224">
        <v>0.5</v>
      </c>
      <c r="E33" s="47" t="s">
        <v>198</v>
      </c>
    </row>
    <row r="34" spans="1:5" s="45" customFormat="1" ht="17.25" customHeight="1">
      <c r="A34" s="283" t="s">
        <v>2</v>
      </c>
      <c r="B34" s="284"/>
      <c r="C34" s="285"/>
      <c r="D34" s="225">
        <f>SUM(D3:D33)</f>
        <v>232.66000000000003</v>
      </c>
      <c r="E34" s="51"/>
    </row>
    <row r="35" s="2" customFormat="1" ht="15.75">
      <c r="A35" s="13" t="s">
        <v>242</v>
      </c>
    </row>
    <row r="36" s="2" customFormat="1" ht="15.75">
      <c r="A36" s="13" t="s">
        <v>243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E28"/>
  <sheetViews>
    <sheetView view="pageBreakPreview" zoomScaleSheetLayoutView="100" zoomScalePageLayoutView="0" workbookViewId="0" topLeftCell="A1">
      <selection activeCell="D31" sqref="D31"/>
    </sheetView>
  </sheetViews>
  <sheetFormatPr defaultColWidth="9.140625" defaultRowHeight="21.75"/>
  <cols>
    <col min="1" max="1" width="65.57421875" style="52" customWidth="1"/>
    <col min="2" max="3" width="25.7109375" style="52" customWidth="1"/>
    <col min="4" max="4" width="31.8515625" style="52" customWidth="1"/>
    <col min="5" max="5" width="22.8515625" style="52" customWidth="1"/>
    <col min="6" max="16384" width="9.140625" style="52" customWidth="1"/>
  </cols>
  <sheetData>
    <row r="1" spans="1:5" ht="25.5" customHeight="1">
      <c r="A1" s="286" t="s">
        <v>326</v>
      </c>
      <c r="B1" s="286"/>
      <c r="C1" s="286"/>
      <c r="D1" s="286"/>
      <c r="E1" s="286"/>
    </row>
    <row r="2" spans="1:5" s="54" customFormat="1" ht="18.75">
      <c r="A2" s="288" t="s">
        <v>80</v>
      </c>
      <c r="B2" s="288" t="s">
        <v>77</v>
      </c>
      <c r="C2" s="288" t="s">
        <v>78</v>
      </c>
      <c r="D2" s="53" t="s">
        <v>416</v>
      </c>
      <c r="E2" s="287" t="s">
        <v>81</v>
      </c>
    </row>
    <row r="3" spans="1:5" ht="21" customHeight="1">
      <c r="A3" s="56" t="s">
        <v>246</v>
      </c>
      <c r="B3" s="56" t="s">
        <v>245</v>
      </c>
      <c r="C3" s="56" t="s">
        <v>247</v>
      </c>
      <c r="D3" s="57">
        <v>2.7</v>
      </c>
      <c r="E3" s="55">
        <v>2531</v>
      </c>
    </row>
    <row r="4" spans="1:5" ht="21" customHeight="1">
      <c r="A4" s="59" t="s">
        <v>248</v>
      </c>
      <c r="B4" s="59" t="s">
        <v>249</v>
      </c>
      <c r="C4" s="59" t="s">
        <v>250</v>
      </c>
      <c r="D4" s="60">
        <v>2</v>
      </c>
      <c r="E4" s="58">
        <v>2550</v>
      </c>
    </row>
    <row r="5" spans="1:5" ht="21" customHeight="1">
      <c r="A5" s="59" t="s">
        <v>251</v>
      </c>
      <c r="B5" s="59" t="s">
        <v>252</v>
      </c>
      <c r="C5" s="59" t="s">
        <v>218</v>
      </c>
      <c r="D5" s="60">
        <v>1</v>
      </c>
      <c r="E5" s="58">
        <v>2550</v>
      </c>
    </row>
    <row r="6" spans="1:5" ht="21" customHeight="1">
      <c r="A6" s="59" t="s">
        <v>215</v>
      </c>
      <c r="B6" s="59" t="s">
        <v>252</v>
      </c>
      <c r="C6" s="59" t="s">
        <v>253</v>
      </c>
      <c r="D6" s="60">
        <v>1</v>
      </c>
      <c r="E6" s="58">
        <v>2550</v>
      </c>
    </row>
    <row r="7" spans="1:5" ht="21" customHeight="1">
      <c r="A7" s="59" t="s">
        <v>254</v>
      </c>
      <c r="B7" s="59" t="s">
        <v>255</v>
      </c>
      <c r="C7" s="59" t="s">
        <v>253</v>
      </c>
      <c r="D7" s="60">
        <v>1.7</v>
      </c>
      <c r="E7" s="58">
        <v>2550</v>
      </c>
    </row>
    <row r="8" spans="1:5" ht="21" customHeight="1">
      <c r="A8" s="59" t="s">
        <v>245</v>
      </c>
      <c r="B8" s="59" t="s">
        <v>255</v>
      </c>
      <c r="C8" s="59" t="s">
        <v>256</v>
      </c>
      <c r="D8" s="60">
        <v>1</v>
      </c>
      <c r="E8" s="58">
        <v>2550</v>
      </c>
    </row>
    <row r="9" spans="1:5" ht="21" customHeight="1">
      <c r="A9" s="59" t="s">
        <v>257</v>
      </c>
      <c r="B9" s="59" t="s">
        <v>258</v>
      </c>
      <c r="C9" s="59" t="s">
        <v>259</v>
      </c>
      <c r="D9" s="60">
        <v>0.5</v>
      </c>
      <c r="E9" s="58">
        <v>2548</v>
      </c>
    </row>
    <row r="10" spans="1:5" ht="21" customHeight="1">
      <c r="A10" s="59" t="s">
        <v>260</v>
      </c>
      <c r="B10" s="59" t="s">
        <v>258</v>
      </c>
      <c r="C10" s="59" t="s">
        <v>261</v>
      </c>
      <c r="D10" s="60">
        <v>1</v>
      </c>
      <c r="E10" s="58">
        <v>2551</v>
      </c>
    </row>
    <row r="11" spans="1:5" ht="21" customHeight="1">
      <c r="A11" s="59" t="s">
        <v>262</v>
      </c>
      <c r="B11" s="59" t="s">
        <v>261</v>
      </c>
      <c r="C11" s="59" t="s">
        <v>263</v>
      </c>
      <c r="D11" s="60">
        <v>0.3</v>
      </c>
      <c r="E11" s="58">
        <v>2551</v>
      </c>
    </row>
    <row r="12" spans="1:5" ht="21" customHeight="1">
      <c r="A12" s="59" t="s">
        <v>258</v>
      </c>
      <c r="B12" s="59" t="s">
        <v>260</v>
      </c>
      <c r="C12" s="59" t="s">
        <v>257</v>
      </c>
      <c r="D12" s="60">
        <v>0.9</v>
      </c>
      <c r="E12" s="58">
        <v>2551</v>
      </c>
    </row>
    <row r="13" spans="1:5" ht="21" customHeight="1">
      <c r="A13" s="59" t="s">
        <v>263</v>
      </c>
      <c r="B13" s="59" t="s">
        <v>262</v>
      </c>
      <c r="C13" s="59" t="s">
        <v>264</v>
      </c>
      <c r="D13" s="60"/>
      <c r="E13" s="58"/>
    </row>
    <row r="14" spans="1:5" ht="21" customHeight="1">
      <c r="A14" s="59" t="s">
        <v>264</v>
      </c>
      <c r="B14" s="59" t="s">
        <v>263</v>
      </c>
      <c r="C14" s="59" t="s">
        <v>261</v>
      </c>
      <c r="D14" s="60">
        <v>1.9</v>
      </c>
      <c r="E14" s="58">
        <v>2552</v>
      </c>
    </row>
    <row r="15" spans="1:5" ht="21" customHeight="1">
      <c r="A15" s="59" t="s">
        <v>261</v>
      </c>
      <c r="B15" s="59" t="s">
        <v>264</v>
      </c>
      <c r="C15" s="59" t="s">
        <v>265</v>
      </c>
      <c r="D15" s="60"/>
      <c r="E15" s="58"/>
    </row>
    <row r="16" spans="1:5" ht="21" customHeight="1">
      <c r="A16" s="59" t="s">
        <v>266</v>
      </c>
      <c r="B16" s="59" t="s">
        <v>265</v>
      </c>
      <c r="C16" s="59" t="s">
        <v>306</v>
      </c>
      <c r="D16" s="60">
        <v>1.5</v>
      </c>
      <c r="E16" s="58">
        <v>2554</v>
      </c>
    </row>
    <row r="17" spans="1:5" s="229" customFormat="1" ht="21" customHeight="1">
      <c r="A17" s="227" t="s">
        <v>308</v>
      </c>
      <c r="B17" s="227" t="s">
        <v>266</v>
      </c>
      <c r="C17" s="227" t="s">
        <v>307</v>
      </c>
      <c r="D17" s="228">
        <v>0.2</v>
      </c>
      <c r="E17" s="226">
        <v>2554</v>
      </c>
    </row>
    <row r="18" spans="1:5" ht="21" customHeight="1">
      <c r="A18" s="59" t="s">
        <v>310</v>
      </c>
      <c r="B18" s="59" t="s">
        <v>311</v>
      </c>
      <c r="C18" s="59" t="s">
        <v>312</v>
      </c>
      <c r="D18" s="60">
        <v>0.432</v>
      </c>
      <c r="E18" s="233">
        <v>2556</v>
      </c>
    </row>
    <row r="19" spans="1:5" ht="21" customHeight="1">
      <c r="A19" s="59" t="s">
        <v>311</v>
      </c>
      <c r="B19" s="59" t="s">
        <v>313</v>
      </c>
      <c r="C19" s="59" t="s">
        <v>314</v>
      </c>
      <c r="D19" s="60">
        <v>1.116</v>
      </c>
      <c r="E19" s="233">
        <v>2556</v>
      </c>
    </row>
    <row r="20" spans="1:5" ht="21" customHeight="1">
      <c r="A20" s="59" t="s">
        <v>315</v>
      </c>
      <c r="B20" s="59" t="s">
        <v>316</v>
      </c>
      <c r="C20" s="59" t="s">
        <v>317</v>
      </c>
      <c r="D20" s="60">
        <v>0.41</v>
      </c>
      <c r="E20" s="233">
        <v>2556</v>
      </c>
    </row>
    <row r="21" spans="1:5" ht="21" customHeight="1">
      <c r="A21" s="59" t="s">
        <v>318</v>
      </c>
      <c r="B21" s="59" t="s">
        <v>319</v>
      </c>
      <c r="C21" s="59" t="s">
        <v>320</v>
      </c>
      <c r="D21" s="60">
        <v>1.2</v>
      </c>
      <c r="E21" s="234" t="s">
        <v>359</v>
      </c>
    </row>
    <row r="22" spans="1:5" ht="21" customHeight="1">
      <c r="A22" s="59" t="s">
        <v>321</v>
      </c>
      <c r="B22" s="59" t="s">
        <v>320</v>
      </c>
      <c r="C22" s="59" t="s">
        <v>322</v>
      </c>
      <c r="D22" s="60">
        <v>0.578</v>
      </c>
      <c r="E22" s="234" t="s">
        <v>359</v>
      </c>
    </row>
    <row r="23" spans="1:5" ht="21" customHeight="1">
      <c r="A23" s="59" t="s">
        <v>323</v>
      </c>
      <c r="B23" s="59" t="s">
        <v>311</v>
      </c>
      <c r="C23" s="59" t="s">
        <v>312</v>
      </c>
      <c r="D23" s="60">
        <v>0.386</v>
      </c>
      <c r="E23" s="234" t="s">
        <v>359</v>
      </c>
    </row>
    <row r="24" spans="1:5" ht="21" customHeight="1">
      <c r="A24" s="59" t="s">
        <v>324</v>
      </c>
      <c r="B24" s="59" t="s">
        <v>311</v>
      </c>
      <c r="C24" s="59" t="s">
        <v>312</v>
      </c>
      <c r="D24" s="60">
        <v>0.283</v>
      </c>
      <c r="E24" s="234" t="s">
        <v>359</v>
      </c>
    </row>
    <row r="25" spans="1:5" ht="21" customHeight="1">
      <c r="A25" s="61" t="s">
        <v>312</v>
      </c>
      <c r="B25" s="61" t="s">
        <v>314</v>
      </c>
      <c r="C25" s="61" t="s">
        <v>325</v>
      </c>
      <c r="D25" s="62">
        <v>1.737</v>
      </c>
      <c r="E25" s="235" t="s">
        <v>359</v>
      </c>
    </row>
    <row r="26" ht="12" customHeight="1"/>
    <row r="27" spans="1:5" ht="21" customHeight="1">
      <c r="A27" s="289" t="s">
        <v>267</v>
      </c>
      <c r="B27" s="240"/>
      <c r="C27" s="240"/>
      <c r="D27" s="240"/>
      <c r="E27" s="159"/>
    </row>
    <row r="28" ht="18.75">
      <c r="D28" s="160"/>
    </row>
  </sheetData>
  <sheetProtection/>
  <printOptions horizontalCentered="1"/>
  <pageMargins left="0.35433070866141736" right="0.35433070866141736" top="0.31496062992125984" bottom="0.31496062992125984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ลัดดา  แก้วมรกต</dc:creator>
  <cp:keywords/>
  <dc:description/>
  <cp:lastModifiedBy>DTK Computer</cp:lastModifiedBy>
  <cp:lastPrinted>2013-08-20T03:21:55Z</cp:lastPrinted>
  <dcterms:created xsi:type="dcterms:W3CDTF">2001-01-10T08:31:53Z</dcterms:created>
  <dcterms:modified xsi:type="dcterms:W3CDTF">2015-10-20T08:56:35Z</dcterms:modified>
  <cp:category/>
  <cp:version/>
  <cp:contentType/>
  <cp:contentStatus/>
</cp:coreProperties>
</file>