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ตัวชี้วัด 64\หลักฐานตัวชี้วัด 2.1 open data\3.ผลเบิกจ่ายงบประมาณของหน่วยงานในสังกัด ทส. ตามระบบ GFMIS ณ สิ้นไตรมาส\"/>
    </mc:Choice>
  </mc:AlternateContent>
  <xr:revisionPtr revIDLastSave="0" documentId="13_ncr:1_{577BFCF1-0C58-4142-ADF4-A478CD4E517A}" xr6:coauthVersionLast="47" xr6:coauthVersionMax="47" xr10:uidLastSave="{00000000-0000-0000-0000-000000000000}"/>
  <bookViews>
    <workbookView xWindow="-108" yWindow="-108" windowWidth="23256" windowHeight="12576" activeTab="2" xr2:uid="{FDB29005-09CA-45AB-A168-93049A911849}"/>
  </bookViews>
  <sheets>
    <sheet name="ภาพรวม" sheetId="1" r:id="rId1"/>
    <sheet name="รายจ่ายประจำ" sheetId="2" r:id="rId2"/>
    <sheet name="งบลงทุน" sheetId="3" r:id="rId3"/>
  </sheets>
  <externalReferences>
    <externalReference r:id="rId4"/>
  </externalReferences>
  <definedNames>
    <definedName name="_xlnm.Print_Area" localSheetId="0">ภาพรวม!#REF!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3" l="1"/>
  <c r="K24" i="3"/>
  <c r="I24" i="3"/>
  <c r="G24" i="3"/>
  <c r="C24" i="3"/>
  <c r="R23" i="3"/>
  <c r="Q23" i="3"/>
  <c r="Q24" i="3" s="1"/>
  <c r="P23" i="3"/>
  <c r="P24" i="3" s="1"/>
  <c r="O23" i="3"/>
  <c r="S23" i="3" s="1"/>
  <c r="N23" i="3"/>
  <c r="N24" i="3" s="1"/>
  <c r="M23" i="3"/>
  <c r="M24" i="3" s="1"/>
  <c r="L23" i="3"/>
  <c r="L24" i="3" s="1"/>
  <c r="K23" i="3"/>
  <c r="J23" i="3"/>
  <c r="J24" i="3" s="1"/>
  <c r="I23" i="3"/>
  <c r="H23" i="3"/>
  <c r="H24" i="3" s="1"/>
  <c r="G23" i="3"/>
  <c r="F23" i="3"/>
  <c r="F24" i="3" s="1"/>
  <c r="E23" i="3"/>
  <c r="E24" i="3" s="1"/>
  <c r="D23" i="3"/>
  <c r="D24" i="3" s="1"/>
  <c r="C23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S22" i="3" s="1"/>
  <c r="R21" i="3"/>
  <c r="Q21" i="3"/>
  <c r="P21" i="3"/>
  <c r="O21" i="3"/>
  <c r="S21" i="3" s="1"/>
  <c r="N21" i="3"/>
  <c r="M21" i="3"/>
  <c r="L21" i="3"/>
  <c r="K21" i="3"/>
  <c r="J21" i="3"/>
  <c r="I21" i="3"/>
  <c r="H21" i="3"/>
  <c r="G21" i="3"/>
  <c r="F21" i="3"/>
  <c r="E21" i="3"/>
  <c r="D21" i="3"/>
  <c r="C21" i="3"/>
  <c r="Q22" i="2"/>
  <c r="Q23" i="2" s="1"/>
  <c r="P22" i="2"/>
  <c r="P23" i="2" s="1"/>
  <c r="O22" i="2"/>
  <c r="O23" i="2" s="1"/>
  <c r="N22" i="2"/>
  <c r="N23" i="2" s="1"/>
  <c r="M22" i="2"/>
  <c r="M23" i="2" s="1"/>
  <c r="L22" i="2"/>
  <c r="L23" i="2" s="1"/>
  <c r="K22" i="2"/>
  <c r="K23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C22" i="2"/>
  <c r="R22" i="2" s="1"/>
  <c r="Q21" i="2"/>
  <c r="P21" i="2"/>
  <c r="O21" i="2"/>
  <c r="N21" i="2"/>
  <c r="R21" i="2" s="1"/>
  <c r="M21" i="2"/>
  <c r="L21" i="2"/>
  <c r="K21" i="2"/>
  <c r="J21" i="2"/>
  <c r="I21" i="2"/>
  <c r="H21" i="2"/>
  <c r="G21" i="2"/>
  <c r="F21" i="2"/>
  <c r="E21" i="2"/>
  <c r="D21" i="2"/>
  <c r="C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20" i="2" s="1"/>
  <c r="C20" i="2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R23" i="1" s="1"/>
  <c r="Q22" i="1"/>
  <c r="P22" i="1"/>
  <c r="O22" i="1"/>
  <c r="N22" i="1"/>
  <c r="M22" i="1"/>
  <c r="L22" i="1"/>
  <c r="K22" i="1"/>
  <c r="J22" i="1"/>
  <c r="R22" i="1" s="1"/>
  <c r="I22" i="1"/>
  <c r="H22" i="1"/>
  <c r="G22" i="1"/>
  <c r="F22" i="1"/>
  <c r="E22" i="1"/>
  <c r="D22" i="1"/>
  <c r="C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24" i="3" l="1"/>
  <c r="R23" i="2"/>
  <c r="C23" i="2"/>
  <c r="R24" i="1"/>
  <c r="C24" i="1"/>
</calcChain>
</file>

<file path=xl/sharedStrings.xml><?xml version="1.0" encoding="utf-8"?>
<sst xmlns="http://schemas.openxmlformats.org/spreadsheetml/2006/main" count="92" uniqueCount="36">
  <si>
    <r>
      <t xml:space="preserve">ผลการเบิกจ่ายงบประมาณ ปี 2564 </t>
    </r>
    <r>
      <rPr>
        <b/>
        <sz val="20"/>
        <color indexed="10"/>
        <rFont val="TH SarabunPSK"/>
        <family val="2"/>
      </rPr>
      <t>(ภาพรวม)</t>
    </r>
  </si>
  <si>
    <t>กระทรวงทรัพยากรธรรมชาติและสิ่งแวดล้อม</t>
  </si>
  <si>
    <t>ลำดับที่</t>
  </si>
  <si>
    <t>หน่วยงาน</t>
  </si>
  <si>
    <t>อสส.</t>
  </si>
  <si>
    <t>ทบ.</t>
  </si>
  <si>
    <t>อส.</t>
  </si>
  <si>
    <t>อบก.</t>
  </si>
  <si>
    <t>อสพ.</t>
  </si>
  <si>
    <t>ปม.</t>
  </si>
  <si>
    <t>สป.ทส.</t>
  </si>
  <si>
    <t>สส.</t>
  </si>
  <si>
    <t>ทช.</t>
  </si>
  <si>
    <t>ออป.</t>
  </si>
  <si>
    <t>ทธ.</t>
  </si>
  <si>
    <t>คพ.</t>
  </si>
  <si>
    <t>สผ.</t>
  </si>
  <si>
    <t>สพภ.</t>
  </si>
  <si>
    <t>ทน.</t>
  </si>
  <si>
    <t>รวมทั้งสิ้น</t>
  </si>
  <si>
    <t xml:space="preserve"> แผนการเบิกจ่ายไตรมาสที่ 1</t>
  </si>
  <si>
    <t>ร้อยละ</t>
  </si>
  <si>
    <t>งบประมาณ 62 ไปพลางก่อน</t>
  </si>
  <si>
    <t>ล้านบาท</t>
  </si>
  <si>
    <t>งบประมาณที่ได้รับจัดสรร</t>
  </si>
  <si>
    <t>ผลเบิกจ่าย</t>
  </si>
  <si>
    <t>รายงานโดย ส่วนงบประมาณ กองยุทธศาสตร์และแผนงาน สำนักงานปลัดกระทรวงทรัพยากรธรรมชาติและสิ่งแวดล้อม</t>
  </si>
  <si>
    <r>
      <t xml:space="preserve">ผลการเบิกจ่ายงบประมาณ ปี 2564 </t>
    </r>
    <r>
      <rPr>
        <b/>
        <sz val="20"/>
        <color indexed="10"/>
        <rFont val="TH SarabunPSK"/>
        <family val="2"/>
      </rPr>
      <t>(รายจ่ายประจำ)</t>
    </r>
  </si>
  <si>
    <t>งบประมาณ 62 พลางก่อน</t>
  </si>
  <si>
    <r>
      <t xml:space="preserve">ผลการเบิกจ่ายงบประมาณ ปี 2564 </t>
    </r>
    <r>
      <rPr>
        <b/>
        <sz val="20"/>
        <color indexed="10"/>
        <rFont val="TH SarabunPSK"/>
        <family val="2"/>
      </rPr>
      <t>(รายจ่ายลงทุน)</t>
    </r>
  </si>
  <si>
    <t>อจน.</t>
  </si>
  <si>
    <t>เพิ่มขึ้นจากสัปดาห์ก่อน</t>
  </si>
  <si>
    <t>รายงานโดย ส่วนงบประมาณ สำนักกองยุทธศาสตร์และแผนงาน สำนักงานปลัดกระทรวงทรัพยากรธรรมชาติและสิ่งแวดล้อม</t>
  </si>
  <si>
    <t xml:space="preserve"> ข้อมูลจากระบบ GFMIS ณ วันที่ 25 มิถุนายน 256</t>
  </si>
  <si>
    <t xml:space="preserve">       ข้อมูลจากระบบ GFMIS ณ วันที่ 25 มิถุนายน 2564</t>
  </si>
  <si>
    <t>ข้อมูลจากระบบ GFMIS ณ วันที่ 25 มิถุนายน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</si>
</sst>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.000_-;\-* #,##0.000_-;_-* &quot;-&quot;??_-;_-@_-"/>
    <numFmt numFmtId="166" formatCode="_-* #,##0.0_-;\-* #,##0.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PSK"/>
      <family val="2"/>
    </font>
    <font>
      <b/>
      <sz val="20"/>
      <color indexed="10"/>
      <name val="TH SarabunPSK"/>
      <family val="2"/>
    </font>
    <font>
      <sz val="13"/>
      <color theme="1"/>
      <name val="AngsanaUPC"/>
      <family val="1"/>
      <charset val="222"/>
    </font>
    <font>
      <b/>
      <sz val="16"/>
      <name val="TH SarabunPSK"/>
      <family val="2"/>
    </font>
    <font>
      <sz val="16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AngsanaUPC"/>
      <family val="1"/>
      <charset val="22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AngsanaUPC"/>
      <family val="1"/>
      <charset val="222"/>
    </font>
    <font>
      <b/>
      <sz val="15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6"/>
      <color theme="1"/>
      <name val="AngsanaUPC"/>
      <family val="1"/>
      <charset val="222"/>
    </font>
    <font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1"/>
      <color theme="1"/>
      <name val="TH SarabunPSK"/>
      <family val="2"/>
    </font>
    <font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9" fontId="12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43" fontId="15" fillId="0" borderId="1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center"/>
    </xf>
    <xf numFmtId="0" fontId="16" fillId="0" borderId="0" xfId="0" applyFont="1"/>
    <xf numFmtId="9" fontId="15" fillId="0" borderId="1" xfId="0" applyNumberFormat="1" applyFont="1" applyBorder="1" applyAlignment="1">
      <alignment horizontal="right"/>
    </xf>
    <xf numFmtId="9" fontId="15" fillId="0" borderId="1" xfId="0" applyNumberFormat="1" applyFont="1" applyBorder="1" applyAlignment="1">
      <alignment horizontal="center"/>
    </xf>
    <xf numFmtId="0" fontId="17" fillId="0" borderId="0" xfId="0" applyFont="1"/>
    <xf numFmtId="0" fontId="4" fillId="0" borderId="7" xfId="0" applyFont="1" applyBorder="1"/>
    <xf numFmtId="164" fontId="7" fillId="0" borderId="0" xfId="0" applyNumberFormat="1" applyFont="1" applyAlignment="1">
      <alignment horizontal="center"/>
    </xf>
    <xf numFmtId="10" fontId="7" fillId="0" borderId="0" xfId="1" applyNumberFormat="1" applyFont="1" applyAlignment="1">
      <alignment horizontal="center"/>
    </xf>
    <xf numFmtId="10" fontId="4" fillId="0" borderId="0" xfId="1" applyNumberFormat="1" applyFont="1"/>
    <xf numFmtId="164" fontId="7" fillId="0" borderId="0" xfId="1" applyNumberFormat="1" applyFont="1"/>
    <xf numFmtId="10" fontId="4" fillId="0" borderId="0" xfId="0" applyNumberFormat="1" applyFont="1"/>
    <xf numFmtId="10" fontId="17" fillId="0" borderId="0" xfId="0" applyNumberFormat="1" applyFont="1" applyAlignment="1">
      <alignment horizontal="center"/>
    </xf>
    <xf numFmtId="10" fontId="17" fillId="0" borderId="0" xfId="1" applyNumberFormat="1" applyFont="1"/>
    <xf numFmtId="164" fontId="18" fillId="0" borderId="0" xfId="1" applyNumberFormat="1" applyFont="1"/>
    <xf numFmtId="9" fontId="18" fillId="0" borderId="0" xfId="1" applyFont="1"/>
    <xf numFmtId="43" fontId="4" fillId="0" borderId="0" xfId="0" applyNumberFormat="1" applyFont="1"/>
    <xf numFmtId="9" fontId="4" fillId="0" borderId="0" xfId="1" applyFont="1"/>
    <xf numFmtId="0" fontId="2" fillId="0" borderId="0" xfId="0" applyFont="1"/>
    <xf numFmtId="0" fontId="19" fillId="0" borderId="0" xfId="0" applyFont="1"/>
    <xf numFmtId="10" fontId="17" fillId="0" borderId="0" xfId="1" applyNumberFormat="1" applyFont="1" applyAlignment="1">
      <alignment horizontal="center"/>
    </xf>
    <xf numFmtId="43" fontId="4" fillId="0" borderId="0" xfId="1" applyNumberFormat="1" applyFont="1"/>
    <xf numFmtId="164" fontId="4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18" fillId="0" borderId="0" xfId="0" applyFont="1"/>
    <xf numFmtId="43" fontId="15" fillId="0" borderId="1" xfId="0" applyNumberFormat="1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9" fontId="15" fillId="0" borderId="1" xfId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9" fontId="16" fillId="0" borderId="1" xfId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0" fontId="22" fillId="0" borderId="0" xfId="1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252268269489697E-2"/>
          <c:y val="4.1237413421803162E-2"/>
          <c:w val="0.76809131926632501"/>
          <c:h val="0.7827734537373504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'[1]กราฟ %เบิกจ่าย (ภาพรวม) '!$A$23:$A$24</c:f>
              <c:strCache>
                <c:ptCount val="1"/>
                <c:pt idx="0">
                  <c:v>ผลเบิกจ่าย</c:v>
                </c:pt>
              </c:strCache>
            </c:strRef>
          </c:tx>
          <c:spPr>
            <a:gradFill>
              <a:gsLst>
                <a:gs pos="31000">
                  <a:srgbClr val="92D050"/>
                </a:gs>
                <a:gs pos="76000">
                  <a:schemeClr val="accent3">
                    <a:lumMod val="60000"/>
                    <a:lumOff val="40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0"/>
              <c:layout>
                <c:manualLayout>
                  <c:x val="5.1881567341014014E-3"/>
                  <c:y val="-5.2407779135165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C5-4786-B1AA-DC4C687FB1FF}"/>
                </c:ext>
              </c:extLst>
            </c:dLbl>
            <c:dLbl>
              <c:idx val="1"/>
              <c:layout>
                <c:manualLayout>
                  <c:x val="5.2728900448735013E-3"/>
                  <c:y val="-2.2963065224818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C5-4786-B1AA-DC4C687FB1FF}"/>
                </c:ext>
              </c:extLst>
            </c:dLbl>
            <c:dLbl>
              <c:idx val="2"/>
              <c:layout>
                <c:manualLayout>
                  <c:x val="5.2586545845845411E-3"/>
                  <c:y val="7.3160394289663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C5-4786-B1AA-DC4C687FB1FF}"/>
                </c:ext>
              </c:extLst>
            </c:dLbl>
            <c:dLbl>
              <c:idx val="3"/>
              <c:layout>
                <c:manualLayout>
                  <c:x val="5.3991996118772914E-3"/>
                  <c:y val="8.39105942082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C5-4786-B1AA-DC4C687FB1FF}"/>
                </c:ext>
              </c:extLst>
            </c:dLbl>
            <c:dLbl>
              <c:idx val="4"/>
              <c:layout>
                <c:manualLayout>
                  <c:x val="6.1319327804665539E-3"/>
                  <c:y val="-3.330553958829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C5-4786-B1AA-DC4C687FB1FF}"/>
                </c:ext>
              </c:extLst>
            </c:dLbl>
            <c:dLbl>
              <c:idx val="5"/>
              <c:layout>
                <c:manualLayout>
                  <c:x val="7.0211646009877169E-3"/>
                  <c:y val="-3.438136228941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C5-4786-B1AA-DC4C687FB1FF}"/>
                </c:ext>
              </c:extLst>
            </c:dLbl>
            <c:dLbl>
              <c:idx val="6"/>
              <c:layout>
                <c:manualLayout>
                  <c:x val="5.6862910658112917E-3"/>
                  <c:y val="-1.411097274049132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492719782209196E-2"/>
                      <c:h val="6.14050404516617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BC5-4786-B1AA-DC4C687FB1FF}"/>
                </c:ext>
              </c:extLst>
            </c:dLbl>
            <c:dLbl>
              <c:idx val="7"/>
              <c:layout>
                <c:manualLayout>
                  <c:x val="8.3742486438249438E-3"/>
                  <c:y val="-2.224151219240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C5-4786-B1AA-DC4C687FB1FF}"/>
                </c:ext>
              </c:extLst>
            </c:dLbl>
            <c:dLbl>
              <c:idx val="8"/>
              <c:layout>
                <c:manualLayout>
                  <c:x val="5.4824912208380414E-3"/>
                  <c:y val="2.9936017034014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C5-4786-B1AA-DC4C687FB1FF}"/>
                </c:ext>
              </c:extLst>
            </c:dLbl>
            <c:dLbl>
              <c:idx val="9"/>
              <c:layout>
                <c:manualLayout>
                  <c:x val="5.2591919873459184E-3"/>
                  <c:y val="3.2039604268953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C5-4786-B1AA-DC4C687FB1FF}"/>
                </c:ext>
              </c:extLst>
            </c:dLbl>
            <c:dLbl>
              <c:idx val="10"/>
              <c:layout>
                <c:manualLayout>
                  <c:x val="6.1199045696481982E-3"/>
                  <c:y val="3.2878289375692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C5-4786-B1AA-DC4C687FB1FF}"/>
                </c:ext>
              </c:extLst>
            </c:dLbl>
            <c:dLbl>
              <c:idx val="11"/>
              <c:layout>
                <c:manualLayout>
                  <c:x val="5.0880150007336471E-3"/>
                  <c:y val="3.2323748949924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C5-4786-B1AA-DC4C687FB1FF}"/>
                </c:ext>
              </c:extLst>
            </c:dLbl>
            <c:dLbl>
              <c:idx val="12"/>
              <c:layout>
                <c:manualLayout>
                  <c:x val="5.2506822327534133E-3"/>
                  <c:y val="-2.7554853929618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C5-4786-B1AA-DC4C687FB1FF}"/>
                </c:ext>
              </c:extLst>
            </c:dLbl>
            <c:dLbl>
              <c:idx val="13"/>
              <c:layout>
                <c:manualLayout>
                  <c:x val="5.8692759319839034E-3"/>
                  <c:y val="-6.9196045742540629E-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232250186130428E-2"/>
                      <c:h val="6.0299167685233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BC5-4786-B1AA-DC4C687FB1FF}"/>
                </c:ext>
              </c:extLst>
            </c:dLbl>
            <c:dLbl>
              <c:idx val="14"/>
              <c:layout>
                <c:manualLayout>
                  <c:x val="5.2506822327534133E-3"/>
                  <c:y val="2.7376921240566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C5-4786-B1AA-DC4C687FB1FF}"/>
                </c:ext>
              </c:extLst>
            </c:dLbl>
            <c:dLbl>
              <c:idx val="15"/>
              <c:layout>
                <c:manualLayout>
                  <c:x val="5.4556200899329365E-3"/>
                  <c:y val="-8.0275319048807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C5-4786-B1AA-DC4C687FB1FF}"/>
                </c:ext>
              </c:extLst>
            </c:dLbl>
            <c:dLbl>
              <c:idx val="16"/>
              <c:layout>
                <c:manualLayout>
                  <c:x val="5.0445709691693298E-3"/>
                  <c:y val="8.7305744718002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C5-4786-B1AA-DC4C687FB1F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'[1]กราฟ %เบิกจ่าย (ภาพรวม) '!$C$19:$R$19</c:f>
              <c:strCache>
                <c:ptCount val="16"/>
                <c:pt idx="0">
                  <c:v>ทบ.</c:v>
                </c:pt>
                <c:pt idx="1">
                  <c:v>อส.</c:v>
                </c:pt>
                <c:pt idx="2">
                  <c:v>ออป.</c:v>
                </c:pt>
                <c:pt idx="3">
                  <c:v>ปม.</c:v>
                </c:pt>
                <c:pt idx="4">
                  <c:v>อบก.</c:v>
                </c:pt>
                <c:pt idx="5">
                  <c:v>อสพ.</c:v>
                </c:pt>
                <c:pt idx="6">
                  <c:v>ทช.</c:v>
                </c:pt>
                <c:pt idx="7">
                  <c:v>สป.ทส.</c:v>
                </c:pt>
                <c:pt idx="8">
                  <c:v>สส.</c:v>
                </c:pt>
                <c:pt idx="9">
                  <c:v>อสส.</c:v>
                </c:pt>
                <c:pt idx="10">
                  <c:v>ทธ.</c:v>
                </c:pt>
                <c:pt idx="11">
                  <c:v>คพ.</c:v>
                </c:pt>
                <c:pt idx="12">
                  <c:v>ทน.</c:v>
                </c:pt>
                <c:pt idx="13">
                  <c:v>สพภ.</c:v>
                </c:pt>
                <c:pt idx="14">
                  <c:v>สผ.</c:v>
                </c:pt>
                <c:pt idx="15">
                  <c:v>รวมทั้งสิ้น</c:v>
                </c:pt>
              </c:strCache>
            </c:strRef>
          </c:cat>
          <c:val>
            <c:numRef>
              <c:f>'[1]กราฟ %เบิกจ่าย (ภาพรวม) '!$C$24:$R$24</c:f>
              <c:numCache>
                <c:formatCode>General</c:formatCode>
                <c:ptCount val="16"/>
                <c:pt idx="0">
                  <c:v>0.84170391463423821</c:v>
                </c:pt>
                <c:pt idx="1">
                  <c:v>0.66608917438354298</c:v>
                </c:pt>
                <c:pt idx="2">
                  <c:v>0.65541633964326473</c:v>
                </c:pt>
                <c:pt idx="3">
                  <c:v>0.652256184337758</c:v>
                </c:pt>
                <c:pt idx="4">
                  <c:v>0.64212174863403459</c:v>
                </c:pt>
                <c:pt idx="5">
                  <c:v>0.62977011573186759</c:v>
                </c:pt>
                <c:pt idx="6">
                  <c:v>0.59602695323565491</c:v>
                </c:pt>
                <c:pt idx="7">
                  <c:v>0.58542702455819318</c:v>
                </c:pt>
                <c:pt idx="8">
                  <c:v>0.5627680624345035</c:v>
                </c:pt>
                <c:pt idx="9">
                  <c:v>0.54384128744048532</c:v>
                </c:pt>
                <c:pt idx="10">
                  <c:v>0.52049825316856602</c:v>
                </c:pt>
                <c:pt idx="11">
                  <c:v>0.47870586452922825</c:v>
                </c:pt>
                <c:pt idx="12">
                  <c:v>0.44594342435195383</c:v>
                </c:pt>
                <c:pt idx="13">
                  <c:v>0.42386733724404413</c:v>
                </c:pt>
                <c:pt idx="14">
                  <c:v>0.36523455129871324</c:v>
                </c:pt>
                <c:pt idx="15">
                  <c:v>0.60759242113592571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C5-4786-B1AA-DC4C687FB1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58331136"/>
        <c:axId val="58332672"/>
        <c:axId val="0"/>
      </c:bar3DChart>
      <c:catAx>
        <c:axId val="58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en-US"/>
          </a:p>
        </c:txPr>
        <c:crossAx val="58332672"/>
        <c:crosses val="autoZero"/>
        <c:auto val="1"/>
        <c:lblAlgn val="ctr"/>
        <c:lblOffset val="100"/>
        <c:noMultiLvlLbl val="0"/>
      </c:catAx>
      <c:valAx>
        <c:axId val="58332672"/>
        <c:scaling>
          <c:orientation val="minMax"/>
          <c:max val="0.8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en-US"/>
          </a:p>
        </c:txPr>
        <c:crossAx val="58331136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9055118110226912" l="0.15748031496063244" r="0.19685039370078738" t="0.59055118110226912" header="0.30000000000000032" footer="0.30000000000000032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</c:spPr>
          <c:invertIfNegative val="0"/>
          <c:extLst>
            <c:ext xmlns:c16="http://schemas.microsoft.com/office/drawing/2014/chart" uri="{C3380CC4-5D6E-409C-BE32-E72D297353CC}">
              <c16:uniqueId val="{00000000-0BB6-431D-A29C-2B5A4092A3B6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extLst>
            <c:ext xmlns:c16="http://schemas.microsoft.com/office/drawing/2014/chart" uri="{C3380CC4-5D6E-409C-BE32-E72D297353CC}">
              <c16:uniqueId val="{00000001-0BB6-431D-A29C-2B5A4092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88768"/>
        <c:axId val="59890304"/>
        <c:axId val="0"/>
      </c:bar3DChart>
      <c:catAx>
        <c:axId val="598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9890304"/>
        <c:crosses val="autoZero"/>
        <c:auto val="1"/>
        <c:lblAlgn val="ctr"/>
        <c:lblOffset val="100"/>
        <c:noMultiLvlLbl val="0"/>
      </c:catAx>
      <c:valAx>
        <c:axId val="598903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59888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>
                <a:alpha val="58039"/>
              </a:sysClr>
            </a:solidFill>
            <a:prstDash val="solid"/>
          </a:ln>
        </c:spPr>
        <c:txPr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764589057774912E-2"/>
          <c:y val="0.11659944364000129"/>
          <c:w val="0.75416676106508929"/>
          <c:h val="0.705862335158936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'[1]กราฟ %เบิกจ่าย (ประจำ)  '!$A$22:$A$23</c:f>
              <c:strCache>
                <c:ptCount val="1"/>
                <c:pt idx="0">
                  <c:v>ผลเบิกจ่าย</c:v>
                </c:pt>
              </c:strCache>
            </c:strRef>
          </c:tx>
          <c:spPr>
            <a:gradFill>
              <a:gsLst>
                <a:gs pos="21000">
                  <a:schemeClr val="accent5"/>
                </a:gs>
                <a:gs pos="97000">
                  <a:schemeClr val="accent5">
                    <a:lumMod val="40000"/>
                    <a:lumOff val="6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cene3d>
              <a:camera prst="orthographicFront"/>
              <a:lightRig rig="threePt" dir="t"/>
            </a:scene3d>
            <a:sp3d contourW="9525">
              <a:contourClr>
                <a:schemeClr val="lt1"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6.6178194381573442E-3"/>
                  <c:y val="-2.9941085326187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C-4B08-BAF1-A8B905E627A9}"/>
                </c:ext>
              </c:extLst>
            </c:dLbl>
            <c:dLbl>
              <c:idx val="1"/>
              <c:layout>
                <c:manualLayout>
                  <c:x val="5.4596252644602506E-3"/>
                  <c:y val="-3.45735458558498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C-4B08-BAF1-A8B905E627A9}"/>
                </c:ext>
              </c:extLst>
            </c:dLbl>
            <c:dLbl>
              <c:idx val="2"/>
              <c:layout>
                <c:manualLayout>
                  <c:x val="6.18644742006603E-3"/>
                  <c:y val="-5.19747684707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C-4B08-BAF1-A8B905E627A9}"/>
                </c:ext>
              </c:extLst>
            </c:dLbl>
            <c:dLbl>
              <c:idx val="3"/>
              <c:layout>
                <c:manualLayout>
                  <c:x val="4.664235420423035E-3"/>
                  <c:y val="-3.4565782153952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C-4B08-BAF1-A8B905E627A9}"/>
                </c:ext>
              </c:extLst>
            </c:dLbl>
            <c:dLbl>
              <c:idx val="4"/>
              <c:layout>
                <c:manualLayout>
                  <c:x val="5.7140752419350092E-3"/>
                  <c:y val="-7.93595144378000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C-4B08-BAF1-A8B905E627A9}"/>
                </c:ext>
              </c:extLst>
            </c:dLbl>
            <c:dLbl>
              <c:idx val="5"/>
              <c:layout>
                <c:manualLayout>
                  <c:x val="6.503931788479282E-3"/>
                  <c:y val="-8.887992231057875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/>
                      </a:solidFill>
                      <a:latin typeface="TH SarabunPSK" pitchFamily="34" charset="-34"/>
                      <a:ea typeface="+mn-ea"/>
                      <a:cs typeface="TH SarabunPSK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998121753280121E-2"/>
                      <c:h val="6.79881061841775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6CC-4B08-BAF1-A8B905E627A9}"/>
                </c:ext>
              </c:extLst>
            </c:dLbl>
            <c:dLbl>
              <c:idx val="6"/>
              <c:layout>
                <c:manualLayout>
                  <c:x val="4.4104496014403406E-3"/>
                  <c:y val="-1.6801457553289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C-4B08-BAF1-A8B905E627A9}"/>
                </c:ext>
              </c:extLst>
            </c:dLbl>
            <c:dLbl>
              <c:idx val="7"/>
              <c:layout>
                <c:manualLayout>
                  <c:x val="5.4581354667508223E-3"/>
                  <c:y val="-1.293689704254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C-4B08-BAF1-A8B905E627A9}"/>
                </c:ext>
              </c:extLst>
            </c:dLbl>
            <c:dLbl>
              <c:idx val="8"/>
              <c:layout>
                <c:manualLayout>
                  <c:x val="5.2068451793928598E-3"/>
                  <c:y val="-1.5309852254340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C-4B08-BAF1-A8B905E627A9}"/>
                </c:ext>
              </c:extLst>
            </c:dLbl>
            <c:dLbl>
              <c:idx val="9"/>
              <c:layout>
                <c:manualLayout>
                  <c:x val="5.1703653966961053E-3"/>
                  <c:y val="-1.6812659012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C-4B08-BAF1-A8B905E627A9}"/>
                </c:ext>
              </c:extLst>
            </c:dLbl>
            <c:dLbl>
              <c:idx val="10"/>
              <c:layout>
                <c:manualLayout>
                  <c:x val="6.7597680102108497E-3"/>
                  <c:y val="-1.285887820262785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500" b="1" i="0" u="none" strike="noStrike" kern="1200" baseline="0">
                      <a:solidFill>
                        <a:schemeClr val="tx1"/>
                      </a:solidFill>
                      <a:latin typeface="TH SarabunPSK" pitchFamily="34" charset="-34"/>
                      <a:ea typeface="+mn-ea"/>
                      <a:cs typeface="TH SarabunPSK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748169239828073E-2"/>
                      <c:h val="5.59435351596895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6CC-4B08-BAF1-A8B905E627A9}"/>
                </c:ext>
              </c:extLst>
            </c:dLbl>
            <c:dLbl>
              <c:idx val="11"/>
              <c:layout>
                <c:manualLayout>
                  <c:x val="5.1700851662667743E-3"/>
                  <c:y val="-5.4877907163214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CC-4B08-BAF1-A8B905E627A9}"/>
                </c:ext>
              </c:extLst>
            </c:dLbl>
            <c:dLbl>
              <c:idx val="12"/>
              <c:layout>
                <c:manualLayout>
                  <c:x val="7.556652737818215E-3"/>
                  <c:y val="-1.390240314801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C-4B08-BAF1-A8B905E627A9}"/>
                </c:ext>
              </c:extLst>
            </c:dLbl>
            <c:dLbl>
              <c:idx val="13"/>
              <c:layout>
                <c:manualLayout>
                  <c:x val="7.5564904184486793E-3"/>
                  <c:y val="2.9829610404190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CC-4B08-BAF1-A8B905E627A9}"/>
                </c:ext>
              </c:extLst>
            </c:dLbl>
            <c:dLbl>
              <c:idx val="14"/>
              <c:layout>
                <c:manualLayout>
                  <c:x val="5.459735410980918E-3"/>
                  <c:y val="1.199703560041094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CC-4B08-BAF1-A8B905E627A9}"/>
                </c:ext>
              </c:extLst>
            </c:dLbl>
            <c:dLbl>
              <c:idx val="15"/>
              <c:layout>
                <c:manualLayout>
                  <c:x val="7.2672947688830411E-3"/>
                  <c:y val="-5.200461407957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CC-4B08-BAF1-A8B905E627A9}"/>
                </c:ext>
              </c:extLst>
            </c:dLbl>
            <c:dLbl>
              <c:idx val="16"/>
              <c:layout>
                <c:manualLayout>
                  <c:x val="5.2066144501999624E-3"/>
                  <c:y val="8.544453472311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CC-4B08-BAF1-A8B905E627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/>
                    </a:solidFill>
                    <a:latin typeface="TH SarabunPSK" pitchFamily="34" charset="-34"/>
                    <a:ea typeface="+mn-ea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'[1]กราฟ %เบิกจ่าย (ประจำ)  '!$C$19:$R$20</c:f>
              <c:multiLvlStrCache>
                <c:ptCount val="16"/>
                <c:lvl>
                  <c:pt idx="0">
                    <c:v>491.6703</c:v>
                  </c:pt>
                  <c:pt idx="1">
                    <c:v>479.0106</c:v>
                  </c:pt>
                  <c:pt idx="2">
                    <c:v>8354.280412</c:v>
                  </c:pt>
                  <c:pt idx="3">
                    <c:v>1254.410191</c:v>
                  </c:pt>
                  <c:pt idx="4">
                    <c:v>117.457287</c:v>
                  </c:pt>
                  <c:pt idx="5">
                    <c:v>359.474296</c:v>
                  </c:pt>
                  <c:pt idx="6">
                    <c:v>3456.194693</c:v>
                  </c:pt>
                  <c:pt idx="7">
                    <c:v>438.048344</c:v>
                  </c:pt>
                  <c:pt idx="8">
                    <c:v>874.95514</c:v>
                  </c:pt>
                  <c:pt idx="9">
                    <c:v>955.7578</c:v>
                  </c:pt>
                  <c:pt idx="10">
                    <c:v>139.6208</c:v>
                  </c:pt>
                  <c:pt idx="11">
                    <c:v>160.1806</c:v>
                  </c:pt>
                  <c:pt idx="12">
                    <c:v>425.47157</c:v>
                  </c:pt>
                  <c:pt idx="13">
                    <c:v>503.59</c:v>
                  </c:pt>
                  <c:pt idx="14">
                    <c:v>153.769</c:v>
                  </c:pt>
                  <c:pt idx="15">
                    <c:v>17672.22073</c:v>
                  </c:pt>
                </c:lvl>
                <c:lvl>
                  <c:pt idx="0">
                    <c:v>อสส.</c:v>
                  </c:pt>
                  <c:pt idx="1">
                    <c:v>ทบ.</c:v>
                  </c:pt>
                  <c:pt idx="2">
                    <c:v>อส.</c:v>
                  </c:pt>
                  <c:pt idx="3">
                    <c:v>สป.ทส.</c:v>
                  </c:pt>
                  <c:pt idx="4">
                    <c:v>ออป.</c:v>
                  </c:pt>
                  <c:pt idx="5">
                    <c:v>คพ.</c:v>
                  </c:pt>
                  <c:pt idx="6">
                    <c:v>ปม.</c:v>
                  </c:pt>
                  <c:pt idx="7">
                    <c:v>สผ.</c:v>
                  </c:pt>
                  <c:pt idx="8">
                    <c:v>ทช.</c:v>
                  </c:pt>
                  <c:pt idx="9">
                    <c:v>ทน.</c:v>
                  </c:pt>
                  <c:pt idx="10">
                    <c:v>อบก.</c:v>
                  </c:pt>
                  <c:pt idx="11">
                    <c:v>อสพ.</c:v>
                  </c:pt>
                  <c:pt idx="12">
                    <c:v>ทธ.</c:v>
                  </c:pt>
                  <c:pt idx="13">
                    <c:v>สส.</c:v>
                  </c:pt>
                  <c:pt idx="14">
                    <c:v>สพภ.</c:v>
                  </c:pt>
                  <c:pt idx="15">
                    <c:v>รวมทั้งสิ้น</c:v>
                  </c:pt>
                </c:lvl>
              </c:multiLvlStrCache>
            </c:multiLvlStrRef>
          </c:cat>
          <c:val>
            <c:numRef>
              <c:f>'[1]กราฟ %เบิกจ่าย (ประจำ)  '!$C$23:$R$23</c:f>
              <c:numCache>
                <c:formatCode>General</c:formatCode>
                <c:ptCount val="16"/>
                <c:pt idx="0">
                  <c:v>0.73901087781791985</c:v>
                </c:pt>
                <c:pt idx="1">
                  <c:v>0.7204838118404896</c:v>
                </c:pt>
                <c:pt idx="2">
                  <c:v>0.71967072703999146</c:v>
                </c:pt>
                <c:pt idx="3">
                  <c:v>0.71846223146635779</c:v>
                </c:pt>
                <c:pt idx="4">
                  <c:v>0.70292424683706511</c:v>
                </c:pt>
                <c:pt idx="5">
                  <c:v>0.69165612330735327</c:v>
                </c:pt>
                <c:pt idx="6">
                  <c:v>0.68845442151137526</c:v>
                </c:pt>
                <c:pt idx="7">
                  <c:v>0.68581865475560388</c:v>
                </c:pt>
                <c:pt idx="8">
                  <c:v>0.67401410659751082</c:v>
                </c:pt>
                <c:pt idx="9">
                  <c:v>0.67085964561314593</c:v>
                </c:pt>
                <c:pt idx="10">
                  <c:v>0.63835407761594254</c:v>
                </c:pt>
                <c:pt idx="11">
                  <c:v>0.62977011573186759</c:v>
                </c:pt>
                <c:pt idx="12">
                  <c:v>0.61789860836060084</c:v>
                </c:pt>
                <c:pt idx="13">
                  <c:v>0.56940044877777563</c:v>
                </c:pt>
                <c:pt idx="14">
                  <c:v>0.41161624254563661</c:v>
                </c:pt>
                <c:pt idx="15">
                  <c:v>0.69736981294298639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6CC-4B08-BAF1-A8B905E627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688576"/>
        <c:axId val="73690112"/>
        <c:axId val="0"/>
      </c:bar3DChart>
      <c:catAx>
        <c:axId val="736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  <a:alpha val="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en-US"/>
          </a:p>
        </c:txPr>
        <c:crossAx val="73690112"/>
        <c:crosses val="autoZero"/>
        <c:auto val="1"/>
        <c:lblAlgn val="ctr"/>
        <c:lblOffset val="100"/>
        <c:noMultiLvlLbl val="0"/>
      </c:catAx>
      <c:valAx>
        <c:axId val="73690112"/>
        <c:scaling>
          <c:orientation val="minMax"/>
          <c:max val="0.9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endParaRPr lang="en-US"/>
          </a:p>
        </c:txPr>
        <c:crossAx val="73688576"/>
        <c:crosses val="autoZero"/>
        <c:crossBetween val="between"/>
        <c:majorUnit val="0.1"/>
        <c:minorUnit val="1.0000000000000005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59055118110226845" l="0.15748031496063244" r="0.19685039370078738" t="0.59055118110226845" header="0.30000000000000032" footer="0.30000000000000032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94665018724918E-2"/>
          <c:y val="0.15126821476082791"/>
          <c:w val="0.73368597305451644"/>
          <c:h val="0.682022741068111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'[1]กราฟ %เบิกจ่าย (ลงทุน)'!$A$23:$A$24</c:f>
              <c:strCache>
                <c:ptCount val="1"/>
                <c:pt idx="0">
                  <c:v>ผลเบิกจ่าย</c:v>
                </c:pt>
              </c:strCache>
            </c:strRef>
          </c:tx>
          <c:spPr>
            <a:gradFill flip="none" rotWithShape="1">
              <a:gsLst>
                <a:gs pos="60000">
                  <a:srgbClr val="FDB1E7"/>
                </a:gs>
                <a:gs pos="31000">
                  <a:srgbClr val="FB93D8"/>
                </a:gs>
              </a:gsLst>
              <a:lin ang="5400000" scaled="1"/>
              <a:tileRect/>
            </a:gradFill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60000">
                    <a:srgbClr val="FDB1E7"/>
                  </a:gs>
                  <a:gs pos="31000">
                    <a:srgbClr val="FB93D8"/>
                  </a:gs>
                </a:gsLst>
                <a:lin ang="5400000" scaled="1"/>
                <a:tileRect/>
              </a:gradFill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4E67-4282-AC32-16710934B993}"/>
              </c:ext>
            </c:extLst>
          </c:dPt>
          <c:dLbls>
            <c:dLbl>
              <c:idx val="0"/>
              <c:layout>
                <c:manualLayout>
                  <c:x val="5.0743254666418399E-3"/>
                  <c:y val="-5.5041378049309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67-4282-AC32-16710934B993}"/>
                </c:ext>
              </c:extLst>
            </c:dLbl>
            <c:dLbl>
              <c:idx val="1"/>
              <c:layout>
                <c:manualLayout>
                  <c:x val="9.5020770884815149E-3"/>
                  <c:y val="-2.3233804231899569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 b="1">
                      <a:latin typeface="TH SarabunPSK" panose="020B0500040200020003" pitchFamily="34" charset="-34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298262154454957E-2"/>
                      <c:h val="5.38468385799297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E67-4282-AC32-16710934B993}"/>
                </c:ext>
              </c:extLst>
            </c:dLbl>
            <c:dLbl>
              <c:idx val="2"/>
              <c:layout>
                <c:manualLayout>
                  <c:x val="5.8244635407635574E-3"/>
                  <c:y val="-2.9152965700923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67-4282-AC32-16710934B993}"/>
                </c:ext>
              </c:extLst>
            </c:dLbl>
            <c:dLbl>
              <c:idx val="3"/>
              <c:layout>
                <c:manualLayout>
                  <c:x val="5.8301816313586228E-3"/>
                  <c:y val="-5.2692400687671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67-4282-AC32-16710934B993}"/>
                </c:ext>
              </c:extLst>
            </c:dLbl>
            <c:dLbl>
              <c:idx val="4"/>
              <c:layout>
                <c:manualLayout>
                  <c:x val="5.8267291256656178E-3"/>
                  <c:y val="-6.9761691512218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67-4282-AC32-16710934B993}"/>
                </c:ext>
              </c:extLst>
            </c:dLbl>
            <c:dLbl>
              <c:idx val="5"/>
              <c:layout>
                <c:manualLayout>
                  <c:x val="5.8244390563223589E-3"/>
                  <c:y val="-1.494007945447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67-4282-AC32-16710934B993}"/>
                </c:ext>
              </c:extLst>
            </c:dLbl>
            <c:dLbl>
              <c:idx val="6"/>
              <c:layout>
                <c:manualLayout>
                  <c:x val="4.6367738630510753E-3"/>
                  <c:y val="-1.6496200361556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67-4282-AC32-16710934B993}"/>
                </c:ext>
              </c:extLst>
            </c:dLbl>
            <c:dLbl>
              <c:idx val="7"/>
              <c:layout>
                <c:manualLayout>
                  <c:x val="5.7287405816494278E-3"/>
                  <c:y val="-9.7697138869504534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 b="1">
                      <a:latin typeface="TH SarabunPSK" panose="020B0500040200020003" pitchFamily="34" charset="-34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318788926774853E-2"/>
                      <c:h val="6.0907187718073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E67-4282-AC32-16710934B993}"/>
                </c:ext>
              </c:extLst>
            </c:dLbl>
            <c:dLbl>
              <c:idx val="8"/>
              <c:layout>
                <c:manualLayout>
                  <c:x val="4.5829241329387203E-3"/>
                  <c:y val="9.50078453395349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67-4282-AC32-16710934B993}"/>
                </c:ext>
              </c:extLst>
            </c:dLbl>
            <c:dLbl>
              <c:idx val="9"/>
              <c:layout>
                <c:manualLayout>
                  <c:x val="5.72865516617340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67-4282-AC32-16710934B993}"/>
                </c:ext>
              </c:extLst>
            </c:dLbl>
            <c:dLbl>
              <c:idx val="10"/>
              <c:layout>
                <c:manualLayout>
                  <c:x val="4.58292413293872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67-4282-AC32-16710934B993}"/>
                </c:ext>
              </c:extLst>
            </c:dLbl>
            <c:dLbl>
              <c:idx val="11"/>
              <c:layout>
                <c:manualLayout>
                  <c:x val="4.5829241329387203E-3"/>
                  <c:y val="2.5911529875892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67-4282-AC32-16710934B993}"/>
                </c:ext>
              </c:extLst>
            </c:dLbl>
            <c:dLbl>
              <c:idx val="14"/>
              <c:layout>
                <c:manualLayout>
                  <c:x val="8.085001736929354E-3"/>
                  <c:y val="-1.501019281173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67-4282-AC32-16710934B99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'[1]กราฟ %เบิกจ่าย (ลงทุน)'!$C$20:$S$20</c15:sqref>
                  </c15:fullRef>
                </c:ext>
              </c:extLst>
              <c:f>('[1]กราฟ %เบิกจ่าย (ลงทุน)'!$C$20:$P$20,'[1]กราฟ %เบิกจ่าย (ลงทุน)'!$R$20:$S$20)</c:f>
              <c:strCache>
                <c:ptCount val="16"/>
                <c:pt idx="0">
                  <c:v>อบก.</c:v>
                </c:pt>
                <c:pt idx="1">
                  <c:v>สพภ.</c:v>
                </c:pt>
                <c:pt idx="2">
                  <c:v>ทบ.</c:v>
                </c:pt>
                <c:pt idx="3">
                  <c:v>ออป.</c:v>
                </c:pt>
                <c:pt idx="4">
                  <c:v>ปม.</c:v>
                </c:pt>
                <c:pt idx="5">
                  <c:v>อส.</c:v>
                </c:pt>
                <c:pt idx="6">
                  <c:v>สส.</c:v>
                </c:pt>
                <c:pt idx="7">
                  <c:v>ทช.</c:v>
                </c:pt>
                <c:pt idx="8">
                  <c:v>ทน.</c:v>
                </c:pt>
                <c:pt idx="9">
                  <c:v>ทธ.</c:v>
                </c:pt>
                <c:pt idx="10">
                  <c:v>อสส.</c:v>
                </c:pt>
                <c:pt idx="11">
                  <c:v>คพ.</c:v>
                </c:pt>
                <c:pt idx="12">
                  <c:v>สผ.</c:v>
                </c:pt>
                <c:pt idx="13">
                  <c:v>สป.ทส.</c:v>
                </c:pt>
                <c:pt idx="14">
                  <c:v>อสพ.</c:v>
                </c:pt>
                <c:pt idx="15">
                  <c:v>รวมทั้งสิ้น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'[1]กราฟ %เบิกจ่าย (ลงทุน)'!$C$24:$S$24</c15:sqref>
                  </c15:fullRef>
                </c:ext>
              </c:extLst>
              <c:f>('[1]กราฟ %เบิกจ่าย (ลงทุน)'!$C$24:$P$24,'[1]กราฟ %เบิกจ่าย (ลงทุน)'!$R$24:$S$24)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0.87907957870713405</c:v>
                </c:pt>
                <c:pt idx="3">
                  <c:v>0.60956270173980209</c:v>
                </c:pt>
                <c:pt idx="4">
                  <c:v>0.57956800877303849</c:v>
                </c:pt>
                <c:pt idx="5">
                  <c:v>0.49131138435021038</c:v>
                </c:pt>
                <c:pt idx="6">
                  <c:v>0.486287899430979</c:v>
                </c:pt>
                <c:pt idx="7">
                  <c:v>0.47696372782838686</c:v>
                </c:pt>
                <c:pt idx="8">
                  <c:v>0.3911983759039861</c:v>
                </c:pt>
                <c:pt idx="9">
                  <c:v>0.25506184077779553</c:v>
                </c:pt>
                <c:pt idx="10">
                  <c:v>0.23886332020415538</c:v>
                </c:pt>
                <c:pt idx="11">
                  <c:v>0.20018229051562908</c:v>
                </c:pt>
                <c:pt idx="12">
                  <c:v>0.17594857172436779</c:v>
                </c:pt>
                <c:pt idx="13">
                  <c:v>0.15104476617069293</c:v>
                </c:pt>
                <c:pt idx="14">
                  <c:v>0</c:v>
                </c:pt>
                <c:pt idx="15">
                  <c:v>0.4758443439406721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67-4282-AC32-16710934B9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4502528"/>
        <c:axId val="74504064"/>
        <c:axId val="0"/>
      </c:bar3DChart>
      <c:catAx>
        <c:axId val="7450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74504064"/>
        <c:crosses val="autoZero"/>
        <c:auto val="1"/>
        <c:lblAlgn val="ctr"/>
        <c:lblOffset val="100"/>
        <c:noMultiLvlLbl val="0"/>
      </c:catAx>
      <c:valAx>
        <c:axId val="74504064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745025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9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79625</xdr:colOff>
      <xdr:row>2</xdr:row>
      <xdr:rowOff>307079</xdr:rowOff>
    </xdr:from>
    <xdr:to>
      <xdr:col>8</xdr:col>
      <xdr:colOff>105115</xdr:colOff>
      <xdr:row>14</xdr:row>
      <xdr:rowOff>178270</xdr:rowOff>
    </xdr:to>
    <xdr:cxnSp macro="">
      <xdr:nvCxnSpPr>
        <xdr:cNvPr id="17" name="Straight Arrow Connector 9">
          <a:extLst>
            <a:ext uri="{FF2B5EF4-FFF2-40B4-BE49-F238E27FC236}">
              <a16:creationId xmlns:a16="http://schemas.microsoft.com/office/drawing/2014/main" id="{F726F54C-1539-4573-9F96-3DB6E4283A6D}"/>
            </a:ext>
          </a:extLst>
        </xdr:cNvPr>
        <xdr:cNvCxnSpPr/>
      </xdr:nvCxnSpPr>
      <xdr:spPr bwMode="auto">
        <a:xfrm flipV="1">
          <a:off x="6042275" y="964304"/>
          <a:ext cx="25490" cy="3214466"/>
        </a:xfrm>
        <a:prstGeom prst="straightConnector1">
          <a:avLst/>
        </a:prstGeom>
        <a:ln w="12700">
          <a:solidFill>
            <a:srgbClr val="FF0000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</xdr:row>
      <xdr:rowOff>297659</xdr:rowOff>
    </xdr:from>
    <xdr:to>
      <xdr:col>17</xdr:col>
      <xdr:colOff>0</xdr:colOff>
      <xdr:row>14</xdr:row>
      <xdr:rowOff>142875</xdr:rowOff>
    </xdr:to>
    <xdr:cxnSp macro="">
      <xdr:nvCxnSpPr>
        <xdr:cNvPr id="18" name="Straight Arrow Connector 9">
          <a:extLst>
            <a:ext uri="{FF2B5EF4-FFF2-40B4-BE49-F238E27FC236}">
              <a16:creationId xmlns:a16="http://schemas.microsoft.com/office/drawing/2014/main" id="{F9D323DB-1404-4243-AB1B-91E94AC8A0E7}"/>
            </a:ext>
          </a:extLst>
        </xdr:cNvPr>
        <xdr:cNvCxnSpPr/>
      </xdr:nvCxnSpPr>
      <xdr:spPr bwMode="auto">
        <a:xfrm rot="16200000" flipV="1">
          <a:off x="10145317" y="2553892"/>
          <a:ext cx="3178966" cy="0"/>
        </a:xfrm>
        <a:prstGeom prst="straightConnector1">
          <a:avLst/>
        </a:prstGeom>
        <a:ln w="12700">
          <a:solidFill>
            <a:srgbClr val="FF0000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1322246</xdr:colOff>
      <xdr:row>5</xdr:row>
      <xdr:rowOff>66678</xdr:rowOff>
    </xdr:from>
    <xdr:to>
      <xdr:col>0</xdr:col>
      <xdr:colOff>1331769</xdr:colOff>
      <xdr:row>14</xdr:row>
      <xdr:rowOff>219075</xdr:rowOff>
    </xdr:to>
    <xdr:cxnSp macro="">
      <xdr:nvCxnSpPr>
        <xdr:cNvPr id="19" name="ตัวเชื่อมต่อตรง 35">
          <a:extLst>
            <a:ext uri="{FF2B5EF4-FFF2-40B4-BE49-F238E27FC236}">
              <a16:creationId xmlns:a16="http://schemas.microsoft.com/office/drawing/2014/main" id="{C5BBEAD2-A2A7-4D1B-BF58-4E63DD63FF1E}"/>
            </a:ext>
          </a:extLst>
        </xdr:cNvPr>
        <xdr:cNvCxnSpPr/>
      </xdr:nvCxnSpPr>
      <xdr:spPr>
        <a:xfrm rot="5400000">
          <a:off x="7797" y="2895602"/>
          <a:ext cx="2638422" cy="9523"/>
        </a:xfrm>
        <a:prstGeom prst="line">
          <a:avLst/>
        </a:prstGeom>
        <a:ln w="19050">
          <a:solidFill>
            <a:srgbClr val="00206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15153</xdr:colOff>
      <xdr:row>0</xdr:row>
      <xdr:rowOff>290849</xdr:rowOff>
    </xdr:from>
    <xdr:to>
      <xdr:col>20</xdr:col>
      <xdr:colOff>144096</xdr:colOff>
      <xdr:row>1</xdr:row>
      <xdr:rowOff>233362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9177E58-F8EB-4CBB-85C6-1C41E38494D7}"/>
            </a:ext>
          </a:extLst>
        </xdr:cNvPr>
        <xdr:cNvSpPr txBox="1"/>
      </xdr:nvSpPr>
      <xdr:spPr>
        <a:xfrm>
          <a:off x="13026303" y="290849"/>
          <a:ext cx="729018" cy="28541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เอกสาร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3</a:t>
          </a:r>
          <a:endParaRPr lang="th-TH" sz="14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733425</xdr:colOff>
      <xdr:row>7</xdr:row>
      <xdr:rowOff>180975</xdr:rowOff>
    </xdr:from>
    <xdr:to>
      <xdr:col>17</xdr:col>
      <xdr:colOff>0</xdr:colOff>
      <xdr:row>7</xdr:row>
      <xdr:rowOff>191311</xdr:rowOff>
    </xdr:to>
    <xdr:cxnSp macro="">
      <xdr:nvCxnSpPr>
        <xdr:cNvPr id="21" name="Straight Arrow Connector 9">
          <a:extLst>
            <a:ext uri="{FF2B5EF4-FFF2-40B4-BE49-F238E27FC236}">
              <a16:creationId xmlns:a16="http://schemas.microsoft.com/office/drawing/2014/main" id="{A5013E66-0E0D-418E-95F5-0627EBB5EA3C}"/>
            </a:ext>
          </a:extLst>
        </xdr:cNvPr>
        <xdr:cNvCxnSpPr/>
      </xdr:nvCxnSpPr>
      <xdr:spPr bwMode="auto">
        <a:xfrm>
          <a:off x="733425" y="2247900"/>
          <a:ext cx="11001375" cy="10336"/>
        </a:xfrm>
        <a:prstGeom prst="straightConnector1">
          <a:avLst/>
        </a:prstGeom>
        <a:ln w="12700">
          <a:solidFill>
            <a:srgbClr val="FF0000"/>
          </a:solidFill>
          <a:prstDash val="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7826</xdr:rowOff>
    </xdr:from>
    <xdr:to>
      <xdr:col>10</xdr:col>
      <xdr:colOff>0</xdr:colOff>
      <xdr:row>13</xdr:row>
      <xdr:rowOff>258779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6EB7EA7-B62E-40E3-BB79-AF9979C3B723}"/>
            </a:ext>
          </a:extLst>
        </xdr:cNvPr>
        <xdr:cNvSpPr txBox="1"/>
      </xdr:nvSpPr>
      <xdr:spPr bwMode="auto">
        <a:xfrm>
          <a:off x="5962650" y="3732101"/>
          <a:ext cx="1314450" cy="250953"/>
        </a:xfrm>
        <a:prstGeom prst="rect">
          <a:avLst/>
        </a:prstGeom>
        <a:noFill/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 ต.ค.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6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10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109852</xdr:colOff>
      <xdr:row>4</xdr:row>
      <xdr:rowOff>119981</xdr:rowOff>
    </xdr:from>
    <xdr:to>
      <xdr:col>5</xdr:col>
      <xdr:colOff>119790</xdr:colOff>
      <xdr:row>14</xdr:row>
      <xdr:rowOff>219308</xdr:rowOff>
    </xdr:to>
    <xdr:cxnSp macro="">
      <xdr:nvCxnSpPr>
        <xdr:cNvPr id="23" name="ตัวเชื่อมต่อตรง 1">
          <a:extLst>
            <a:ext uri="{FF2B5EF4-FFF2-40B4-BE49-F238E27FC236}">
              <a16:creationId xmlns:a16="http://schemas.microsoft.com/office/drawing/2014/main" id="{9F082C5B-3687-4956-902D-F07A48490843}"/>
            </a:ext>
          </a:extLst>
        </xdr:cNvPr>
        <xdr:cNvCxnSpPr/>
      </xdr:nvCxnSpPr>
      <xdr:spPr>
        <a:xfrm flipH="1">
          <a:off x="4157977" y="1358231"/>
          <a:ext cx="9938" cy="2861577"/>
        </a:xfrm>
        <a:prstGeom prst="line">
          <a:avLst/>
        </a:prstGeom>
        <a:noFill/>
        <a:ln w="19050" cap="flat" cmpd="sng" algn="ctr">
          <a:solidFill>
            <a:srgbClr val="FF0000"/>
          </a:solidFill>
          <a:prstDash val="dash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45245</xdr:colOff>
      <xdr:row>3</xdr:row>
      <xdr:rowOff>2322</xdr:rowOff>
    </xdr:from>
    <xdr:to>
      <xdr:col>17</xdr:col>
      <xdr:colOff>542826</xdr:colOff>
      <xdr:row>17</xdr:row>
      <xdr:rowOff>671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961E4176-DA94-474E-B388-BB06208B9A66}"/>
            </a:ext>
          </a:extLst>
        </xdr:cNvPr>
        <xdr:cNvGrpSpPr/>
      </xdr:nvGrpSpPr>
      <xdr:grpSpPr>
        <a:xfrm>
          <a:off x="45245" y="1080008"/>
          <a:ext cx="12667810" cy="4417949"/>
          <a:chOff x="45245" y="954822"/>
          <a:chExt cx="12037511" cy="4449455"/>
        </a:xfrm>
      </xdr:grpSpPr>
      <xdr:graphicFrame macro="">
        <xdr:nvGraphicFramePr>
          <xdr:cNvPr id="25" name="Chart 2">
            <a:extLst>
              <a:ext uri="{FF2B5EF4-FFF2-40B4-BE49-F238E27FC236}">
                <a16:creationId xmlns:a16="http://schemas.microsoft.com/office/drawing/2014/main" id="{10147813-3017-492B-84B9-3CA74A103E5E}"/>
              </a:ext>
            </a:extLst>
          </xdr:cNvPr>
          <xdr:cNvGraphicFramePr>
            <a:graphicFrameLocks/>
          </xdr:cNvGraphicFramePr>
        </xdr:nvGraphicFramePr>
        <xdr:xfrm>
          <a:off x="45245" y="954822"/>
          <a:ext cx="12037511" cy="44494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BA9CC4C6-4C86-4134-9ED8-0EC007C4F2CB}"/>
              </a:ext>
            </a:extLst>
          </xdr:cNvPr>
          <xdr:cNvSpPr txBox="1"/>
        </xdr:nvSpPr>
        <xdr:spPr bwMode="auto">
          <a:xfrm>
            <a:off x="1472714" y="986658"/>
            <a:ext cx="8843777" cy="32387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h-TH" sz="1500" b="1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ผลการเบิกจ่ายงบประมาณ</a:t>
            </a:r>
            <a:r>
              <a:rPr lang="th-TH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ปี 2564 กระทรวงทรัพยากรธรรมชาติและสิ่งแวดล้อม</a:t>
            </a:r>
            <a:r>
              <a:rPr lang="en-US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(ภาพรวม) </a:t>
            </a:r>
            <a:br>
              <a:rPr lang="th-TH" sz="15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</a:br>
            <a:endParaRPr lang="th-TH" sz="1500" b="1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27" name="Straight Arrow Connector 10">
            <a:extLst>
              <a:ext uri="{FF2B5EF4-FFF2-40B4-BE49-F238E27FC236}">
                <a16:creationId xmlns:a16="http://schemas.microsoft.com/office/drawing/2014/main" id="{12E2B997-5D85-4202-A118-958E6771B76E}"/>
              </a:ext>
            </a:extLst>
          </xdr:cNvPr>
          <xdr:cNvCxnSpPr/>
        </xdr:nvCxnSpPr>
        <xdr:spPr bwMode="auto">
          <a:xfrm>
            <a:off x="776899" y="1368196"/>
            <a:ext cx="9074353" cy="6232"/>
          </a:xfrm>
          <a:prstGeom prst="straightConnector1">
            <a:avLst/>
          </a:prstGeom>
          <a:ln w="12700">
            <a:solidFill>
              <a:srgbClr val="FF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9">
            <a:extLst>
              <a:ext uri="{FF2B5EF4-FFF2-40B4-BE49-F238E27FC236}">
                <a16:creationId xmlns:a16="http://schemas.microsoft.com/office/drawing/2014/main" id="{949376C1-8C3D-4962-8055-BD35F83F8325}"/>
              </a:ext>
            </a:extLst>
          </xdr:cNvPr>
          <xdr:cNvCxnSpPr/>
        </xdr:nvCxnSpPr>
        <xdr:spPr bwMode="auto">
          <a:xfrm>
            <a:off x="776628" y="1998868"/>
            <a:ext cx="9067027" cy="2560"/>
          </a:xfrm>
          <a:prstGeom prst="straightConnector1">
            <a:avLst/>
          </a:prstGeom>
          <a:ln w="12700">
            <a:solidFill>
              <a:sysClr val="windowText" lastClr="000000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Arrow Connector 9">
            <a:extLst>
              <a:ext uri="{FF2B5EF4-FFF2-40B4-BE49-F238E27FC236}">
                <a16:creationId xmlns:a16="http://schemas.microsoft.com/office/drawing/2014/main" id="{5EA07E7E-C689-4CBF-AD9D-00E6AEEE046D}"/>
              </a:ext>
            </a:extLst>
          </xdr:cNvPr>
          <xdr:cNvCxnSpPr/>
        </xdr:nvCxnSpPr>
        <xdr:spPr bwMode="auto">
          <a:xfrm>
            <a:off x="813426" y="1649481"/>
            <a:ext cx="9043277" cy="3664"/>
          </a:xfrm>
          <a:prstGeom prst="straightConnector1">
            <a:avLst/>
          </a:prstGeom>
          <a:ln w="12700">
            <a:solidFill>
              <a:sysClr val="windowText" lastClr="000000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0.81699</cdr:x>
      <cdr:y>0.11941</cdr:y>
    </cdr:from>
    <cdr:to>
      <cdr:x>0.97645</cdr:x>
      <cdr:y>0.17152</cdr:y>
    </cdr:to>
    <cdr:sp macro="" textlink="">
      <cdr:nvSpPr>
        <cdr:cNvPr id="2" name="TextBox 1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D000000}"/>
            </a:ext>
          </a:extLst>
        </cdr:cNvPr>
        <cdr:cNvSpPr txBox="1"/>
      </cdr:nvSpPr>
      <cdr:spPr bwMode="auto">
        <a:xfrm xmlns:a="http://schemas.openxmlformats.org/drawingml/2006/main">
          <a:off x="11369172" y="534358"/>
          <a:ext cx="2219033" cy="233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 พ.ค.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69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0.81604</cdr:x>
      <cdr:y>0.05496</cdr:y>
    </cdr:from>
    <cdr:to>
      <cdr:x>0.98944</cdr:x>
      <cdr:y>0.10431</cdr:y>
    </cdr:to>
    <cdr:sp macro="" textlink="">
      <cdr:nvSpPr>
        <cdr:cNvPr id="3" name="TextBox 31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20000000}"/>
            </a:ext>
          </a:extLst>
        </cdr:cNvPr>
        <cdr:cNvSpPr txBox="1"/>
      </cdr:nvSpPr>
      <cdr:spPr>
        <a:xfrm xmlns:a="http://schemas.openxmlformats.org/drawingml/2006/main">
          <a:off x="9973044" y="222378"/>
          <a:ext cx="2119168" cy="1996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เป้าหมาย ไตรมาสที่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มิ.ย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GB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77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0.81995</cdr:x>
      <cdr:y>0.19518</cdr:y>
    </cdr:from>
    <cdr:to>
      <cdr:x>0.98063</cdr:x>
      <cdr:y>0.24165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7000000}"/>
            </a:ext>
          </a:extLst>
        </cdr:cNvPr>
        <cdr:cNvSpPr txBox="1"/>
      </cdr:nvSpPr>
      <cdr:spPr bwMode="auto">
        <a:xfrm xmlns:a="http://schemas.openxmlformats.org/drawingml/2006/main">
          <a:off x="11410301" y="873437"/>
          <a:ext cx="2236011" cy="2079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 เม.ย.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61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0.74603</cdr:x>
      <cdr:y>0.10034</cdr:y>
    </cdr:from>
    <cdr:to>
      <cdr:x>0.7469</cdr:x>
      <cdr:y>0.81357</cdr:y>
    </cdr:to>
    <cdr:cxnSp macro="">
      <cdr:nvCxnSpPr>
        <cdr:cNvPr id="8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3870A397-C59B-46D7-BB2F-EDAAD8A4B702}"/>
            </a:ext>
          </a:extLst>
        </cdr:cNvPr>
        <cdr:cNvCxnSpPr/>
      </cdr:nvCxnSpPr>
      <cdr:spPr>
        <a:xfrm xmlns:a="http://schemas.openxmlformats.org/drawingml/2006/main" rot="5400000">
          <a:off x="7566514" y="1988824"/>
          <a:ext cx="3112517" cy="1063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295275</xdr:rowOff>
    </xdr:from>
    <xdr:to>
      <xdr:col>12</xdr:col>
      <xdr:colOff>0</xdr:colOff>
      <xdr:row>44</xdr:row>
      <xdr:rowOff>0</xdr:rowOff>
    </xdr:to>
    <xdr:graphicFrame macro="">
      <xdr:nvGraphicFramePr>
        <xdr:cNvPr id="14" name="แผนภูมิ 3">
          <a:extLst>
            <a:ext uri="{FF2B5EF4-FFF2-40B4-BE49-F238E27FC236}">
              <a16:creationId xmlns:a16="http://schemas.microsoft.com/office/drawing/2014/main" id="{604356C0-CCE5-42CB-8C71-0B27D4A72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28575</xdr:rowOff>
    </xdr:from>
    <xdr:to>
      <xdr:col>12</xdr:col>
      <xdr:colOff>0</xdr:colOff>
      <xdr:row>5</xdr:row>
      <xdr:rowOff>247650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8DC1A2-42A7-4073-A57B-FFCAD2B1CE4A}"/>
            </a:ext>
          </a:extLst>
        </xdr:cNvPr>
        <xdr:cNvSpPr txBox="1"/>
      </xdr:nvSpPr>
      <xdr:spPr bwMode="auto">
        <a:xfrm>
          <a:off x="2619375" y="1314450"/>
          <a:ext cx="577215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200" b="1">
              <a:latin typeface="TH SarabunPSK" pitchFamily="34" charset="-34"/>
              <a:cs typeface="TH SarabunPSK" pitchFamily="34" charset="-34"/>
            </a:rPr>
            <a:t>ผลการเบิกจ่ายงบประมาณ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 ปี 2556 </a:t>
          </a:r>
          <a: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(ภาพรวม)</a:t>
          </a:r>
          <a:br>
            <a:rPr lang="th-TH" sz="12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</a:br>
          <a:r>
            <a:rPr lang="th-TH" sz="1200" b="1" baseline="0">
              <a:latin typeface="TH SarabunPSK" pitchFamily="34" charset="-34"/>
              <a:cs typeface="TH SarabunPSK" pitchFamily="34" charset="-34"/>
            </a:rPr>
            <a:t>กระทรวงทรัพยากรธรรมชาติและสิ่งแวดล้อม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101600</xdr:colOff>
      <xdr:row>3</xdr:row>
      <xdr:rowOff>39508</xdr:rowOff>
    </xdr:from>
    <xdr:to>
      <xdr:col>17</xdr:col>
      <xdr:colOff>607757</xdr:colOff>
      <xdr:row>17</xdr:row>
      <xdr:rowOff>2741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64C0F74E-2EE1-4515-8762-C98D599A9F36}"/>
            </a:ext>
          </a:extLst>
        </xdr:cNvPr>
        <xdr:cNvGrpSpPr/>
      </xdr:nvGrpSpPr>
      <xdr:grpSpPr>
        <a:xfrm>
          <a:off x="101600" y="1182508"/>
          <a:ext cx="12334090" cy="4348966"/>
          <a:chOff x="101600" y="1024891"/>
          <a:chExt cx="12111689" cy="4476723"/>
        </a:xfrm>
      </xdr:grpSpPr>
      <xdr:graphicFrame macro="">
        <xdr:nvGraphicFramePr>
          <xdr:cNvPr id="17" name="Chart 2">
            <a:extLst>
              <a:ext uri="{FF2B5EF4-FFF2-40B4-BE49-F238E27FC236}">
                <a16:creationId xmlns:a16="http://schemas.microsoft.com/office/drawing/2014/main" id="{1DAAB128-9C52-4B34-9CBE-0FD0E7FE04DD}"/>
              </a:ext>
            </a:extLst>
          </xdr:cNvPr>
          <xdr:cNvGraphicFramePr>
            <a:graphicFrameLocks/>
          </xdr:cNvGraphicFramePr>
        </xdr:nvGraphicFramePr>
        <xdr:xfrm>
          <a:off x="101600" y="1024891"/>
          <a:ext cx="12111689" cy="44767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990FE0A3-8303-4824-AB2A-EB3E716B4482}"/>
              </a:ext>
            </a:extLst>
          </xdr:cNvPr>
          <xdr:cNvSpPr txBox="1"/>
        </xdr:nvSpPr>
        <xdr:spPr bwMode="auto">
          <a:xfrm>
            <a:off x="9947084" y="2359254"/>
            <a:ext cx="1934247" cy="2689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400" b="1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เป้าหมาย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เดือน เม.ย. 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= 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64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%</a:t>
            </a:r>
            <a:endPara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45C67610-18B6-4106-9FA7-483E7415E392}"/>
              </a:ext>
            </a:extLst>
          </xdr:cNvPr>
          <xdr:cNvSpPr txBox="1"/>
        </xdr:nvSpPr>
        <xdr:spPr bwMode="auto">
          <a:xfrm>
            <a:off x="9927349" y="2078087"/>
            <a:ext cx="1873498" cy="2893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400" b="1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เป้าหมาย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เดือน พ.ค. 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= </a:t>
            </a:r>
            <a:r>
              <a:rPr lang="th-TH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72</a:t>
            </a:r>
            <a:r>
              <a:rPr lang="en-US" sz="14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%</a:t>
            </a:r>
            <a:endPara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56FC933A-182F-40A7-B2DE-5AB2EAF83CC6}"/>
              </a:ext>
            </a:extLst>
          </xdr:cNvPr>
          <xdr:cNvSpPr txBox="1"/>
        </xdr:nvSpPr>
        <xdr:spPr bwMode="auto">
          <a:xfrm>
            <a:off x="9927584" y="1803428"/>
            <a:ext cx="2160363" cy="2867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th-TH" sz="14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เป้าหมาย</a:t>
            </a:r>
            <a:r>
              <a:rPr lang="th-TH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400" b="1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ไตรมาสที่</a:t>
            </a:r>
            <a:r>
              <a:rPr lang="th-TH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 3 มิ.ย. </a:t>
            </a:r>
            <a:r>
              <a:rPr lang="en-US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  <a:r>
              <a:rPr lang="th-TH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4 </a:t>
            </a:r>
            <a:r>
              <a:rPr lang="en-US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= </a:t>
            </a:r>
            <a:r>
              <a:rPr lang="th-TH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80</a:t>
            </a:r>
            <a:r>
              <a:rPr lang="en-US" sz="14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  <a:t>%</a:t>
            </a:r>
            <a:endParaRPr lang="th-TH" sz="1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2B9850ED-C21F-47C9-BD7E-CD4F4F53C6E9}"/>
              </a:ext>
            </a:extLst>
          </xdr:cNvPr>
          <xdr:cNvSpPr txBox="1"/>
        </xdr:nvSpPr>
        <xdr:spPr bwMode="auto">
          <a:xfrm>
            <a:off x="928281" y="1051372"/>
            <a:ext cx="9408917" cy="321374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h-TH" sz="1500" b="1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ผลการเบิกจ่ายงบประมาณ</a:t>
            </a:r>
            <a:r>
              <a:rPr lang="th-TH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ปี 2564 กระทรวงทรัพยากรธรรมชาติและสิ่งแวดล้อม</a:t>
            </a:r>
            <a:r>
              <a:rPr lang="en-US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 </a:t>
            </a:r>
            <a:r>
              <a:rPr lang="th-TH" sz="1500" b="1" baseline="0">
                <a:solidFill>
                  <a:sysClr val="windowText" lastClr="000000"/>
                </a:solidFill>
                <a:latin typeface="TH SarabunPSK" pitchFamily="34" charset="-34"/>
                <a:cs typeface="TH SarabunPSK" pitchFamily="34" charset="-34"/>
              </a:rPr>
              <a:t>(รายจ่ายประจำ) </a:t>
            </a:r>
            <a:br>
              <a:rPr lang="th-TH" sz="1500" b="1" baseline="0">
                <a:solidFill>
                  <a:srgbClr val="FF0000"/>
                </a:solidFill>
                <a:latin typeface="TH SarabunPSK" pitchFamily="34" charset="-34"/>
                <a:cs typeface="TH SarabunPSK" pitchFamily="34" charset="-34"/>
              </a:rPr>
            </a:br>
            <a:endParaRPr lang="th-TH" sz="1500" b="1"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22" name="Straight Arrow Connector 9">
            <a:extLst>
              <a:ext uri="{FF2B5EF4-FFF2-40B4-BE49-F238E27FC236}">
                <a16:creationId xmlns:a16="http://schemas.microsoft.com/office/drawing/2014/main" id="{357DDC5A-7B2A-4C9F-BD22-DD1A48CC74F7}"/>
              </a:ext>
            </a:extLst>
          </xdr:cNvPr>
          <xdr:cNvCxnSpPr/>
        </xdr:nvCxnSpPr>
        <xdr:spPr bwMode="auto">
          <a:xfrm flipV="1">
            <a:off x="931592" y="2510175"/>
            <a:ext cx="8964673" cy="27413"/>
          </a:xfrm>
          <a:prstGeom prst="straightConnector1">
            <a:avLst/>
          </a:prstGeom>
          <a:ln w="12700">
            <a:solidFill>
              <a:sysClr val="windowText" lastClr="000000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Arrow Connector 9">
            <a:extLst>
              <a:ext uri="{FF2B5EF4-FFF2-40B4-BE49-F238E27FC236}">
                <a16:creationId xmlns:a16="http://schemas.microsoft.com/office/drawing/2014/main" id="{CD37E6D7-1C23-400E-8DF2-27A4D35ABE5F}"/>
              </a:ext>
            </a:extLst>
          </xdr:cNvPr>
          <xdr:cNvCxnSpPr/>
        </xdr:nvCxnSpPr>
        <xdr:spPr bwMode="auto">
          <a:xfrm flipV="1">
            <a:off x="921384" y="2272791"/>
            <a:ext cx="8988073" cy="2855"/>
          </a:xfrm>
          <a:prstGeom prst="straightConnector1">
            <a:avLst/>
          </a:prstGeom>
          <a:ln w="12700">
            <a:solidFill>
              <a:sysClr val="windowText" lastClr="000000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10">
            <a:extLst>
              <a:ext uri="{FF2B5EF4-FFF2-40B4-BE49-F238E27FC236}">
                <a16:creationId xmlns:a16="http://schemas.microsoft.com/office/drawing/2014/main" id="{364CF79B-FEC0-41D7-A5EC-26FFA767A9BB}"/>
              </a:ext>
            </a:extLst>
          </xdr:cNvPr>
          <xdr:cNvCxnSpPr/>
        </xdr:nvCxnSpPr>
        <xdr:spPr bwMode="auto">
          <a:xfrm flipV="1">
            <a:off x="931957" y="1978208"/>
            <a:ext cx="8987096" cy="5553"/>
          </a:xfrm>
          <a:prstGeom prst="straightConnector1">
            <a:avLst/>
          </a:prstGeom>
          <a:ln w="12700">
            <a:solidFill>
              <a:srgbClr val="FF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984249</xdr:colOff>
      <xdr:row>14</xdr:row>
      <xdr:rowOff>201084</xdr:rowOff>
    </xdr:from>
    <xdr:to>
      <xdr:col>13</xdr:col>
      <xdr:colOff>22520</xdr:colOff>
      <xdr:row>15</xdr:row>
      <xdr:rowOff>82570</xdr:rowOff>
    </xdr:to>
    <xdr:sp macro="" textlink="">
      <xdr:nvSpPr>
        <xdr:cNvPr id="13" name="Subtitle 2">
          <a:extLst>
            <a:ext uri="{FF2B5EF4-FFF2-40B4-BE49-F238E27FC236}">
              <a16:creationId xmlns:a16="http://schemas.microsoft.com/office/drawing/2014/main" id="{B9011E47-BF99-466D-AEB9-33D274A72BC6}"/>
            </a:ext>
          </a:extLst>
        </xdr:cNvPr>
        <xdr:cNvSpPr>
          <a:spLocks noGrp="1"/>
        </xdr:cNvSpPr>
      </xdr:nvSpPr>
      <xdr:spPr>
        <a:xfrm>
          <a:off x="984249" y="4265084"/>
          <a:ext cx="8023521" cy="156653"/>
        </a:xfrm>
        <a:prstGeom prst="rect">
          <a:avLst/>
        </a:prstGeom>
        <a:solidFill>
          <a:schemeClr val="bg1"/>
        </a:solidFill>
      </xdr:spPr>
      <xdr:txBody>
        <a:bodyPr vert="horz" wrap="square" lIns="91440" tIns="45720" rIns="91440" bIns="45720" rtlCol="0">
          <a:normAutofit lnSpcReduction="1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0.73831</cdr:x>
      <cdr:y>0.11006</cdr:y>
    </cdr:from>
    <cdr:to>
      <cdr:x>0.73918</cdr:x>
      <cdr:y>0.81895</cdr:y>
    </cdr:to>
    <cdr:cxnSp macro="">
      <cdr:nvCxnSpPr>
        <cdr:cNvPr id="2" name="ตัวเชื่อมต่อตรง 1">
          <a:extLst xmlns:a="http://schemas.openxmlformats.org/drawingml/2006/main">
            <a:ext uri="{FF2B5EF4-FFF2-40B4-BE49-F238E27FC236}">
              <a16:creationId xmlns:a16="http://schemas.microsoft.com/office/drawing/2014/main" id="{C3AD6101-62D4-4A51-8295-4B83B6F1DFA3}"/>
            </a:ext>
          </a:extLst>
        </cdr:cNvPr>
        <cdr:cNvCxnSpPr/>
      </cdr:nvCxnSpPr>
      <cdr:spPr>
        <a:xfrm xmlns:a="http://schemas.openxmlformats.org/drawingml/2006/main" rot="5400000">
          <a:off x="7383236" y="2046801"/>
          <a:ext cx="3131705" cy="105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FF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57149</xdr:rowOff>
    </xdr:from>
    <xdr:to>
      <xdr:col>18</xdr:col>
      <xdr:colOff>394855</xdr:colOff>
      <xdr:row>17</xdr:row>
      <xdr:rowOff>276224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12CCE27-7DE1-4875-A309-201DDE37A98A}"/>
            </a:ext>
          </a:extLst>
        </xdr:cNvPr>
        <xdr:cNvGrpSpPr/>
      </xdr:nvGrpSpPr>
      <xdr:grpSpPr>
        <a:xfrm>
          <a:off x="66675" y="1200149"/>
          <a:ext cx="11691919" cy="4691684"/>
          <a:chOff x="66675" y="1097572"/>
          <a:chExt cx="10886276" cy="4925890"/>
        </a:xfrm>
      </xdr:grpSpPr>
      <xdr:graphicFrame macro="">
        <xdr:nvGraphicFramePr>
          <xdr:cNvPr id="9" name="แผนภูมิ 2">
            <a:extLst>
              <a:ext uri="{FF2B5EF4-FFF2-40B4-BE49-F238E27FC236}">
                <a16:creationId xmlns:a16="http://schemas.microsoft.com/office/drawing/2014/main" id="{CD00EA51-7734-430B-86B3-1845F33D200B}"/>
              </a:ext>
            </a:extLst>
          </xdr:cNvPr>
          <xdr:cNvGraphicFramePr/>
        </xdr:nvGraphicFramePr>
        <xdr:xfrm>
          <a:off x="66675" y="1097572"/>
          <a:ext cx="10886276" cy="4925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10" name="ตัวเชื่อมต่อตรง 8">
            <a:extLst>
              <a:ext uri="{FF2B5EF4-FFF2-40B4-BE49-F238E27FC236}">
                <a16:creationId xmlns:a16="http://schemas.microsoft.com/office/drawing/2014/main" id="{B1CFF63F-8004-4E38-90D4-661E8FE25A9E}"/>
              </a:ext>
            </a:extLst>
          </xdr:cNvPr>
          <xdr:cNvCxnSpPr/>
        </xdr:nvCxnSpPr>
        <xdr:spPr>
          <a:xfrm flipH="1">
            <a:off x="7884084" y="2079224"/>
            <a:ext cx="15028" cy="3082468"/>
          </a:xfrm>
          <a:prstGeom prst="line">
            <a:avLst/>
          </a:prstGeom>
          <a:noFill/>
          <a:ln w="19050" cap="flat" cmpd="sng" algn="ctr">
            <a:solidFill>
              <a:srgbClr val="FF0000"/>
            </a:solidFill>
            <a:prstDash val="dash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9">
            <a:extLst>
              <a:ext uri="{FF2B5EF4-FFF2-40B4-BE49-F238E27FC236}">
                <a16:creationId xmlns:a16="http://schemas.microsoft.com/office/drawing/2014/main" id="{908C4F08-39E6-40E6-A33A-B4E63386E25C}"/>
              </a:ext>
            </a:extLst>
          </xdr:cNvPr>
          <xdr:cNvCxnSpPr/>
        </xdr:nvCxnSpPr>
        <xdr:spPr bwMode="auto">
          <a:xfrm flipV="1">
            <a:off x="896908" y="3275734"/>
            <a:ext cx="7576038" cy="7330"/>
          </a:xfrm>
          <a:prstGeom prst="straightConnector1">
            <a:avLst/>
          </a:prstGeom>
          <a:ln w="12700">
            <a:solidFill>
              <a:schemeClr val="tx1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9">
            <a:extLst>
              <a:ext uri="{FF2B5EF4-FFF2-40B4-BE49-F238E27FC236}">
                <a16:creationId xmlns:a16="http://schemas.microsoft.com/office/drawing/2014/main" id="{43352003-8EBD-43B9-B257-8BDE30F27053}"/>
              </a:ext>
            </a:extLst>
          </xdr:cNvPr>
          <xdr:cNvCxnSpPr/>
        </xdr:nvCxnSpPr>
        <xdr:spPr bwMode="auto">
          <a:xfrm flipV="1">
            <a:off x="885523" y="3484037"/>
            <a:ext cx="7561385" cy="7331"/>
          </a:xfrm>
          <a:prstGeom prst="straightConnector1">
            <a:avLst/>
          </a:prstGeom>
          <a:ln w="12700">
            <a:solidFill>
              <a:schemeClr val="tx1"/>
            </a:solidFill>
            <a:prstDash val="dash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0">
            <a:extLst>
              <a:ext uri="{FF2B5EF4-FFF2-40B4-BE49-F238E27FC236}">
                <a16:creationId xmlns:a16="http://schemas.microsoft.com/office/drawing/2014/main" id="{2F8B3797-888A-46C1-8772-1DB840704021}"/>
              </a:ext>
            </a:extLst>
          </xdr:cNvPr>
          <xdr:cNvCxnSpPr/>
        </xdr:nvCxnSpPr>
        <xdr:spPr bwMode="auto">
          <a:xfrm>
            <a:off x="861119" y="2969259"/>
            <a:ext cx="7546731" cy="7322"/>
          </a:xfrm>
          <a:prstGeom prst="straightConnector1">
            <a:avLst/>
          </a:prstGeom>
          <a:ln w="12700">
            <a:solidFill>
              <a:srgbClr val="FF0000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0.09028</cdr:x>
      <cdr:y>0.00395</cdr:y>
    </cdr:from>
    <cdr:to>
      <cdr:x>0.87226</cdr:x>
      <cdr:y>0.06872</cdr:y>
    </cdr:to>
    <cdr:sp macro="" textlink="">
      <cdr:nvSpPr>
        <cdr:cNvPr id="2" name="TextBox 15"/>
        <cdr:cNvSpPr txBox="1"/>
      </cdr:nvSpPr>
      <cdr:spPr bwMode="auto">
        <a:xfrm xmlns:a="http://schemas.openxmlformats.org/drawingml/2006/main">
          <a:off x="1000720" y="19369"/>
          <a:ext cx="8667956" cy="3174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ผลการเบิกจ่ายงบประมาณ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ปี 2564 กระทรวงทรัพยากรธรรมชาติและสิ่งแวดล้อม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(รายจ่ายลงทุน) </a:t>
          </a:r>
          <a:br>
            <a:rPr lang="th-TH" sz="1500" b="1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</a:br>
          <a:endParaRPr lang="th-TH" sz="1500" b="1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0.77274</cdr:x>
      <cdr:y>0.46032</cdr:y>
    </cdr:from>
    <cdr:to>
      <cdr:x>0.96471</cdr:x>
      <cdr:y>0.50229</cdr:y>
    </cdr:to>
    <cdr:sp macro="" textlink="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C8D88327-FF1F-4F48-A69B-09755BEF3A71}"/>
            </a:ext>
          </a:extLst>
        </cdr:cNvPr>
        <cdr:cNvSpPr txBox="1"/>
      </cdr:nvSpPr>
      <cdr:spPr bwMode="auto">
        <a:xfrm xmlns:a="http://schemas.openxmlformats.org/drawingml/2006/main">
          <a:off x="9720809" y="2278893"/>
          <a:ext cx="2414927" cy="207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 เม.ย.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51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0.77369</cdr:x>
      <cdr:y>0.42031</cdr:y>
    </cdr:from>
    <cdr:to>
      <cdr:x>0.9762</cdr:x>
      <cdr:y>0.46228</cdr:y>
    </cdr:to>
    <cdr:sp macro="" textlink="">
      <cdr:nvSpPr>
        <cdr:cNvPr id="5" name="TextBox 7">
          <a:extLst xmlns:a="http://schemas.openxmlformats.org/drawingml/2006/main">
            <a:ext uri="{FF2B5EF4-FFF2-40B4-BE49-F238E27FC236}">
              <a16:creationId xmlns:a16="http://schemas.microsoft.com/office/drawing/2014/main" id="{BC1E72C8-1F09-4FB7-855E-40BDBC673244}"/>
            </a:ext>
          </a:extLst>
        </cdr:cNvPr>
        <cdr:cNvSpPr txBox="1"/>
      </cdr:nvSpPr>
      <cdr:spPr bwMode="auto">
        <a:xfrm xmlns:a="http://schemas.openxmlformats.org/drawingml/2006/main">
          <a:off x="9732753" y="2080795"/>
          <a:ext cx="2547517" cy="207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เดือน พ.ค.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58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0.76954</cdr:x>
      <cdr:y>0.34599</cdr:y>
    </cdr:from>
    <cdr:to>
      <cdr:x>1</cdr:x>
      <cdr:y>0.38934</cdr:y>
    </cdr:to>
    <cdr:sp macro="" textlink="">
      <cdr:nvSpPr>
        <cdr:cNvPr id="6" name="TextBox 8">
          <a:extLst xmlns:a="http://schemas.openxmlformats.org/drawingml/2006/main">
            <a:ext uri="{FF2B5EF4-FFF2-40B4-BE49-F238E27FC236}">
              <a16:creationId xmlns:a16="http://schemas.microsoft.com/office/drawing/2014/main" id="{AFBE9AB8-A1B2-43B1-9713-D52F0C37480C}"/>
            </a:ext>
          </a:extLst>
        </cdr:cNvPr>
        <cdr:cNvSpPr txBox="1"/>
      </cdr:nvSpPr>
      <cdr:spPr bwMode="auto">
        <a:xfrm xmlns:a="http://schemas.openxmlformats.org/drawingml/2006/main">
          <a:off x="9680591" y="1712864"/>
          <a:ext cx="2899120" cy="2146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เป้าหมาย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ไตรมาสที่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3 มิ.ย. 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 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= </a:t>
          </a:r>
          <a:r>
            <a:rPr lang="th-TH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65</a:t>
          </a:r>
          <a:r>
            <a:rPr lang="en-US" sz="1400" b="1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%</a:t>
          </a:r>
          <a:endParaRPr lang="th-TH" sz="14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05;&#3633;&#3623;&#3594;&#3637;&#3657;&#3623;&#3633;&#3604;%2064\&#3627;&#3621;&#3633;&#3585;&#3600;&#3634;&#3609;&#3605;&#3633;&#3623;&#3594;&#3637;&#3657;&#3623;&#3633;&#3604;%202.1%20open%20data\3.&#3612;&#3621;&#3648;&#3610;&#3636;&#3585;&#3592;&#3656;&#3634;&#3618;&#3591;&#3610;&#3611;&#3619;&#3632;&#3617;&#3634;&#3603;&#3586;&#3629;&#3591;&#3627;&#3609;&#3656;&#3623;&#3618;&#3591;&#3634;&#3609;&#3651;&#3609;&#3626;&#3633;&#3591;&#3585;&#3633;&#3604;%20&#3607;&#3626;.%20&#3605;&#3634;&#3617;&#3619;&#3632;&#3610;&#3610;%20GFMIS\&#3586;&#3657;&#3629;&#3617;&#3641;&#3621;&#3594;&#3640;&#3604;&#3607;&#3637;&#3656;%203%20&#3612;&#3621;&#3585;&#3634;&#3619;&#3648;&#3610;&#3636;&#3585;&#3592;&#3656;&#3634;&#3618;%20&#3603;%20&#3626;&#3636;&#3657;&#3609;&#3652;&#3605;&#3619;&#3617;&#3634;&#3626;%203%20&#3585;&#3636;&#3658;&#3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าพรวม"/>
      <sheetName val="สรุปงบ ทส."/>
      <sheetName val="กราฟ %เบิกจ่าย (ภาพรวม) "/>
      <sheetName val="ภาพรวม 1+2"/>
      <sheetName val="กราฟ %เบิกจ่าย (ประจำ)  "/>
      <sheetName val="งบประจำ1"/>
      <sheetName val="กราฟ %เบิกจ่าย (ลงทุน)"/>
      <sheetName val="งบลงทุน2"/>
      <sheetName val="งบประจำ"/>
      <sheetName val="งบลงทุน"/>
      <sheetName val="ตาราง"/>
      <sheetName val="รัฐวิสาหกิจ"/>
      <sheetName val="องค์การมหาชน"/>
      <sheetName val="กราฟจัดสรร"/>
      <sheetName val="เป้าหมาย"/>
      <sheetName val="Sheet2 (2)"/>
      <sheetName val="Sheet2"/>
      <sheetName val="Sheet1"/>
    </sheetNames>
    <sheetDataSet>
      <sheetData sheetId="0">
        <row r="13">
          <cell r="F13">
            <v>2032.5807</v>
          </cell>
          <cell r="K13">
            <v>1710.831132</v>
          </cell>
        </row>
        <row r="14">
          <cell r="F14">
            <v>479.01060000000001</v>
          </cell>
          <cell r="K14">
            <v>345.11938300000003</v>
          </cell>
        </row>
        <row r="15">
          <cell r="F15">
            <v>1553.5700999999999</v>
          </cell>
          <cell r="K15">
            <v>1365.7117490000001</v>
          </cell>
        </row>
        <row r="16">
          <cell r="F16">
            <v>10915.4486</v>
          </cell>
          <cell r="K16">
            <v>7270.6621459999997</v>
          </cell>
        </row>
        <row r="17">
          <cell r="F17">
            <v>8354.2804120000001</v>
          </cell>
          <cell r="K17">
            <v>6012.3310579999998</v>
          </cell>
        </row>
        <row r="18">
          <cell r="F18">
            <v>2561.1681880000001</v>
          </cell>
          <cell r="K18">
            <v>1258.3310879999999</v>
          </cell>
        </row>
        <row r="19">
          <cell r="F19">
            <v>5177.3571000000002</v>
          </cell>
          <cell r="K19">
            <v>3376.9631870000003</v>
          </cell>
        </row>
        <row r="20">
          <cell r="F20">
            <v>3456.1946929999999</v>
          </cell>
          <cell r="K20">
            <v>2379.4325180000001</v>
          </cell>
        </row>
        <row r="21">
          <cell r="F21">
            <v>1721.162407</v>
          </cell>
          <cell r="K21">
            <v>997.53066899999999</v>
          </cell>
        </row>
        <row r="22">
          <cell r="F22">
            <v>1448.0562</v>
          </cell>
          <cell r="K22">
            <v>863.08052500000008</v>
          </cell>
        </row>
        <row r="23">
          <cell r="F23">
            <v>874.95514000000003</v>
          </cell>
          <cell r="K23">
            <v>589.73210700000004</v>
          </cell>
        </row>
        <row r="24">
          <cell r="F24">
            <v>573.10105999999996</v>
          </cell>
          <cell r="K24">
            <v>273.34841799999998</v>
          </cell>
        </row>
        <row r="25">
          <cell r="F25">
            <v>1638.5896</v>
          </cell>
          <cell r="K25">
            <v>959.27463399999999</v>
          </cell>
        </row>
        <row r="26">
          <cell r="F26">
            <v>1254.4101909999999</v>
          </cell>
          <cell r="K26">
            <v>901.24634500000002</v>
          </cell>
        </row>
        <row r="27">
          <cell r="F27">
            <v>384.17940900000002</v>
          </cell>
          <cell r="K27">
            <v>58.028289000000001</v>
          </cell>
        </row>
        <row r="28">
          <cell r="F28">
            <v>547.26149999999996</v>
          </cell>
          <cell r="K28">
            <v>307.98129399999999</v>
          </cell>
        </row>
        <row r="29">
          <cell r="F29">
            <v>503.59</v>
          </cell>
          <cell r="K29">
            <v>286.744372</v>
          </cell>
        </row>
        <row r="30">
          <cell r="F30">
            <v>43.671500000000002</v>
          </cell>
          <cell r="K30">
            <v>21.236922</v>
          </cell>
          <cell r="L30">
            <v>0.486287899430979</v>
          </cell>
        </row>
        <row r="31">
          <cell r="F31">
            <v>581.59590000000003</v>
          </cell>
          <cell r="K31">
            <v>302.71965</v>
          </cell>
        </row>
        <row r="32">
          <cell r="F32">
            <v>425.47156999999999</v>
          </cell>
          <cell r="K32">
            <v>262.89829099999997</v>
          </cell>
        </row>
        <row r="33">
          <cell r="F33">
            <v>156.12432999999999</v>
          </cell>
          <cell r="K33">
            <v>39.821359000000001</v>
          </cell>
        </row>
        <row r="34">
          <cell r="F34">
            <v>634.31690000000003</v>
          </cell>
          <cell r="K34">
            <v>303.65122000000002</v>
          </cell>
        </row>
        <row r="35">
          <cell r="F35">
            <v>359.47429599999998</v>
          </cell>
          <cell r="K35">
            <v>248.632598</v>
          </cell>
        </row>
        <row r="36">
          <cell r="F36">
            <v>274.84260399999999</v>
          </cell>
          <cell r="K36">
            <v>55.018622000000001</v>
          </cell>
        </row>
        <row r="37">
          <cell r="F37">
            <v>4882.4222</v>
          </cell>
          <cell r="K37">
            <v>2177.284075</v>
          </cell>
        </row>
        <row r="38">
          <cell r="F38">
            <v>955.75779999999997</v>
          </cell>
          <cell r="K38">
            <v>641.17933900000003</v>
          </cell>
        </row>
        <row r="39">
          <cell r="F39">
            <v>3926.6644000000001</v>
          </cell>
          <cell r="K39">
            <v>1536.104736</v>
          </cell>
        </row>
        <row r="40">
          <cell r="F40">
            <v>1179.9486999999999</v>
          </cell>
          <cell r="K40">
            <v>430.958034</v>
          </cell>
        </row>
        <row r="41">
          <cell r="F41">
            <v>438.04834399999999</v>
          </cell>
          <cell r="K41">
            <v>300.42172599999998</v>
          </cell>
        </row>
        <row r="42">
          <cell r="F42">
            <v>741.90035599999999</v>
          </cell>
          <cell r="K42">
            <v>130.53630799999999</v>
          </cell>
        </row>
        <row r="44">
          <cell r="F44">
            <v>239.15209999999999</v>
          </cell>
          <cell r="K44">
            <v>156.74419399999999</v>
          </cell>
        </row>
        <row r="45">
          <cell r="F45">
            <v>117.45728699999999</v>
          </cell>
          <cell r="K45">
            <v>82.563575</v>
          </cell>
        </row>
        <row r="46">
          <cell r="F46">
            <v>121.694813</v>
          </cell>
          <cell r="K46">
            <v>74.180618999999993</v>
          </cell>
        </row>
        <row r="47">
          <cell r="F47">
            <v>160.1806</v>
          </cell>
          <cell r="K47">
            <v>100.876955</v>
          </cell>
        </row>
        <row r="48">
          <cell r="F48">
            <v>160.1806</v>
          </cell>
          <cell r="K48">
            <v>100.876955</v>
          </cell>
        </row>
        <row r="49">
          <cell r="F49">
            <v>0</v>
          </cell>
          <cell r="K49">
            <v>0</v>
          </cell>
        </row>
        <row r="50">
          <cell r="F50">
            <v>806.31299999999999</v>
          </cell>
          <cell r="K50">
            <v>438.50630000000001</v>
          </cell>
        </row>
        <row r="51">
          <cell r="F51">
            <v>491.6703</v>
          </cell>
          <cell r="K51">
            <v>363.34969999999998</v>
          </cell>
        </row>
        <row r="52">
          <cell r="F52">
            <v>314.64269999999999</v>
          </cell>
          <cell r="K52">
            <v>75.156599999999997</v>
          </cell>
        </row>
        <row r="54">
          <cell r="F54">
            <v>141.0907</v>
          </cell>
          <cell r="K54">
            <v>90.59740699999999</v>
          </cell>
        </row>
        <row r="55">
          <cell r="F55">
            <v>139.6208</v>
          </cell>
          <cell r="K55">
            <v>89.127506999999994</v>
          </cell>
        </row>
        <row r="56">
          <cell r="F56">
            <v>1.4699</v>
          </cell>
          <cell r="K56">
            <v>1.4699</v>
          </cell>
        </row>
        <row r="57">
          <cell r="F57">
            <v>157.03880000000001</v>
          </cell>
          <cell r="K57">
            <v>66.563618000000005</v>
          </cell>
        </row>
        <row r="58">
          <cell r="F58">
            <v>153.76900000000001</v>
          </cell>
          <cell r="K58">
            <v>63.293818000000002</v>
          </cell>
        </row>
        <row r="59">
          <cell r="F59">
            <v>3.2698</v>
          </cell>
          <cell r="K59">
            <v>3.2698</v>
          </cell>
        </row>
        <row r="60">
          <cell r="F60">
            <v>30541.352600000002</v>
          </cell>
        </row>
      </sheetData>
      <sheetData sheetId="1"/>
      <sheetData sheetId="2">
        <row r="19">
          <cell r="C19" t="str">
            <v>ทบ.</v>
          </cell>
          <cell r="D19" t="str">
            <v>อส.</v>
          </cell>
          <cell r="E19" t="str">
            <v>ออป.</v>
          </cell>
          <cell r="F19" t="str">
            <v>ปม.</v>
          </cell>
          <cell r="G19" t="str">
            <v>อบก.</v>
          </cell>
          <cell r="H19" t="str">
            <v>อสพ.</v>
          </cell>
          <cell r="I19" t="str">
            <v>ทช.</v>
          </cell>
          <cell r="J19" t="str">
            <v>สป.ทส.</v>
          </cell>
          <cell r="K19" t="str">
            <v>สส.</v>
          </cell>
          <cell r="L19" t="str">
            <v>อสส.</v>
          </cell>
          <cell r="M19" t="str">
            <v>ทธ.</v>
          </cell>
          <cell r="N19" t="str">
            <v>คพ.</v>
          </cell>
          <cell r="O19" t="str">
            <v>ทน.</v>
          </cell>
          <cell r="P19" t="str">
            <v>สพภ.</v>
          </cell>
          <cell r="Q19" t="str">
            <v>สผ.</v>
          </cell>
          <cell r="R19" t="str">
            <v>รวมทั้งสิ้น</v>
          </cell>
        </row>
        <row r="23">
          <cell r="A23" t="str">
            <v>ผลเบิกจ่าย</v>
          </cell>
        </row>
        <row r="24">
          <cell r="C24">
            <v>0.84170391463423821</v>
          </cell>
          <cell r="D24">
            <v>0.66608917438354298</v>
          </cell>
          <cell r="E24">
            <v>0.65541633964326473</v>
          </cell>
          <cell r="F24">
            <v>0.652256184337758</v>
          </cell>
          <cell r="G24">
            <v>0.64212174863403459</v>
          </cell>
          <cell r="H24">
            <v>0.62977011573186759</v>
          </cell>
          <cell r="I24">
            <v>0.59602695323565491</v>
          </cell>
          <cell r="J24">
            <v>0.58542702455819318</v>
          </cell>
          <cell r="K24">
            <v>0.5627680624345035</v>
          </cell>
          <cell r="L24">
            <v>0.54384128744048532</v>
          </cell>
          <cell r="M24">
            <v>0.52049825316856602</v>
          </cell>
          <cell r="N24">
            <v>0.47870586452922825</v>
          </cell>
          <cell r="O24">
            <v>0.44594342435195383</v>
          </cell>
          <cell r="P24">
            <v>0.42386733724404413</v>
          </cell>
          <cell r="Q24">
            <v>0.36523455129871324</v>
          </cell>
          <cell r="R24">
            <v>0.60759242113592571</v>
          </cell>
        </row>
      </sheetData>
      <sheetData sheetId="3"/>
      <sheetData sheetId="4">
        <row r="19">
          <cell r="C19" t="str">
            <v>อสส.</v>
          </cell>
          <cell r="D19" t="str">
            <v>ทบ.</v>
          </cell>
          <cell r="E19" t="str">
            <v>อส.</v>
          </cell>
          <cell r="F19" t="str">
            <v>สป.ทส.</v>
          </cell>
          <cell r="G19" t="str">
            <v>ออป.</v>
          </cell>
          <cell r="H19" t="str">
            <v>คพ.</v>
          </cell>
          <cell r="I19" t="str">
            <v>ปม.</v>
          </cell>
          <cell r="J19" t="str">
            <v>สผ.</v>
          </cell>
          <cell r="K19" t="str">
            <v>ทช.</v>
          </cell>
          <cell r="L19" t="str">
            <v>ทน.</v>
          </cell>
          <cell r="M19" t="str">
            <v>อบก.</v>
          </cell>
          <cell r="N19" t="str">
            <v>อสพ.</v>
          </cell>
          <cell r="O19" t="str">
            <v>ทธ.</v>
          </cell>
          <cell r="P19" t="str">
            <v>สส.</v>
          </cell>
          <cell r="Q19" t="str">
            <v>สพภ.</v>
          </cell>
          <cell r="R19" t="str">
            <v>รวมทั้งสิ้น</v>
          </cell>
        </row>
        <row r="20">
          <cell r="C20">
            <v>491.6703</v>
          </cell>
          <cell r="D20">
            <v>479.01060000000001</v>
          </cell>
          <cell r="E20">
            <v>8354.2804120000001</v>
          </cell>
          <cell r="F20">
            <v>1254.4101909999999</v>
          </cell>
          <cell r="G20">
            <v>117.45728699999999</v>
          </cell>
          <cell r="H20">
            <v>359.47429599999998</v>
          </cell>
          <cell r="I20">
            <v>3456.1946929999999</v>
          </cell>
          <cell r="J20">
            <v>438.04834399999999</v>
          </cell>
          <cell r="K20">
            <v>874.95514000000003</v>
          </cell>
          <cell r="L20">
            <v>955.75779999999997</v>
          </cell>
          <cell r="M20">
            <v>139.6208</v>
          </cell>
          <cell r="N20">
            <v>160.1806</v>
          </cell>
          <cell r="O20">
            <v>425.47156999999999</v>
          </cell>
          <cell r="P20">
            <v>503.59</v>
          </cell>
          <cell r="Q20">
            <v>153.76900000000001</v>
          </cell>
          <cell r="R20">
            <v>17672.220733000002</v>
          </cell>
        </row>
        <row r="22">
          <cell r="A22" t="str">
            <v>ผลเบิกจ่าย</v>
          </cell>
        </row>
        <row r="23">
          <cell r="C23">
            <v>0.73901087781791985</v>
          </cell>
          <cell r="D23">
            <v>0.7204838118404896</v>
          </cell>
          <cell r="E23">
            <v>0.71967072703999146</v>
          </cell>
          <cell r="F23">
            <v>0.71846223146635779</v>
          </cell>
          <cell r="G23">
            <v>0.70292424683706511</v>
          </cell>
          <cell r="H23">
            <v>0.69165612330735327</v>
          </cell>
          <cell r="I23">
            <v>0.68845442151137526</v>
          </cell>
          <cell r="J23">
            <v>0.68581865475560388</v>
          </cell>
          <cell r="K23">
            <v>0.67401410659751082</v>
          </cell>
          <cell r="L23">
            <v>0.67085964561314593</v>
          </cell>
          <cell r="M23">
            <v>0.63835407761594254</v>
          </cell>
          <cell r="N23">
            <v>0.62977011573186759</v>
          </cell>
          <cell r="O23">
            <v>0.61789860836060084</v>
          </cell>
          <cell r="P23">
            <v>0.56940044877777563</v>
          </cell>
          <cell r="Q23">
            <v>0.41161624254563661</v>
          </cell>
          <cell r="R23">
            <v>0.69736981294298639</v>
          </cell>
        </row>
      </sheetData>
      <sheetData sheetId="5"/>
      <sheetData sheetId="6">
        <row r="20">
          <cell r="C20" t="str">
            <v>อบก.</v>
          </cell>
          <cell r="D20" t="str">
            <v>สพภ.</v>
          </cell>
          <cell r="E20" t="str">
            <v>ทบ.</v>
          </cell>
          <cell r="F20" t="str">
            <v>ออป.</v>
          </cell>
          <cell r="G20" t="str">
            <v>ปม.</v>
          </cell>
          <cell r="H20" t="str">
            <v>อส.</v>
          </cell>
          <cell r="I20" t="str">
            <v>สส.</v>
          </cell>
          <cell r="J20" t="str">
            <v>ทช.</v>
          </cell>
          <cell r="K20" t="str">
            <v>ทน.</v>
          </cell>
          <cell r="L20" t="str">
            <v>ทธ.</v>
          </cell>
          <cell r="M20" t="str">
            <v>อสส.</v>
          </cell>
          <cell r="N20" t="str">
            <v>คพ.</v>
          </cell>
          <cell r="O20" t="str">
            <v>สผ.</v>
          </cell>
          <cell r="P20" t="str">
            <v>สป.ทส.</v>
          </cell>
          <cell r="Q20" t="str">
            <v>อจน.</v>
          </cell>
          <cell r="R20" t="str">
            <v>อสพ.</v>
          </cell>
          <cell r="S20" t="str">
            <v>รวมทั้งสิ้น</v>
          </cell>
        </row>
        <row r="23">
          <cell r="A23" t="str">
            <v>ผลเบิกจ่าย</v>
          </cell>
        </row>
        <row r="24">
          <cell r="C24">
            <v>1</v>
          </cell>
          <cell r="D24">
            <v>1</v>
          </cell>
          <cell r="E24">
            <v>0.87907957870713405</v>
          </cell>
          <cell r="F24">
            <v>0.60956270173980209</v>
          </cell>
          <cell r="G24">
            <v>0.57956800877303849</v>
          </cell>
          <cell r="H24">
            <v>0.49131138435021038</v>
          </cell>
          <cell r="I24">
            <v>0.486287899430979</v>
          </cell>
          <cell r="J24">
            <v>0.47696372782838686</v>
          </cell>
          <cell r="K24">
            <v>0.3911983759039861</v>
          </cell>
          <cell r="L24">
            <v>0.25506184077779553</v>
          </cell>
          <cell r="M24">
            <v>0.23886332020415538</v>
          </cell>
          <cell r="N24">
            <v>0.20018229051562908</v>
          </cell>
          <cell r="O24">
            <v>0.17594857172436779</v>
          </cell>
          <cell r="P24">
            <v>0.15104476617069293</v>
          </cell>
          <cell r="Q24" t="e">
            <v>#REF!</v>
          </cell>
          <cell r="R24">
            <v>0</v>
          </cell>
          <cell r="S24">
            <v>0.4758443439406721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9C88-D0AD-48B9-BF87-635FAEF84D6C}">
  <dimension ref="A1:V32"/>
  <sheetViews>
    <sheetView view="pageBreakPreview" topLeftCell="A4" zoomScale="70" zoomScaleNormal="100" zoomScaleSheetLayoutView="70" workbookViewId="0">
      <selection activeCell="Z19" sqref="Z19"/>
    </sheetView>
  </sheetViews>
  <sheetFormatPr defaultRowHeight="24.6"/>
  <cols>
    <col min="1" max="1" width="20.88671875" style="4" customWidth="1"/>
    <col min="2" max="2" width="9.88671875" style="4" customWidth="1"/>
    <col min="3" max="3" width="9.88671875" style="6" customWidth="1"/>
    <col min="4" max="4" width="11" style="6" customWidth="1"/>
    <col min="5" max="5" width="9.109375" style="1"/>
    <col min="6" max="6" width="10" style="6" bestFit="1" customWidth="1"/>
    <col min="7" max="7" width="9.6640625" style="7" customWidth="1"/>
    <col min="8" max="8" width="9.5546875" style="1" customWidth="1"/>
    <col min="9" max="9" width="10.109375" style="6" customWidth="1"/>
    <col min="10" max="10" width="10" style="7" bestFit="1" customWidth="1"/>
    <col min="11" max="12" width="9.5546875" style="1" customWidth="1"/>
    <col min="13" max="13" width="10.44140625" style="6" customWidth="1"/>
    <col min="14" max="14" width="8.6640625" style="1" customWidth="1"/>
    <col min="15" max="15" width="9.6640625" style="4" customWidth="1"/>
    <col min="16" max="16" width="9.44140625" style="1" customWidth="1"/>
    <col min="17" max="17" width="10" style="6" bestFit="1" customWidth="1"/>
    <col min="18" max="18" width="11.109375" style="1" bestFit="1" customWidth="1"/>
    <col min="19" max="19" width="8.5546875" style="1" customWidth="1"/>
    <col min="20" max="22" width="9" style="1" customWidth="1"/>
  </cols>
  <sheetData>
    <row r="1" spans="1:22" ht="30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2" ht="30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2" s="3" customFormat="1">
      <c r="A3" s="2"/>
      <c r="B3" s="2"/>
      <c r="N3" s="4" t="s">
        <v>33</v>
      </c>
      <c r="U3" s="5"/>
      <c r="V3" s="5"/>
    </row>
    <row r="4" spans="1:22">
      <c r="C4" s="1"/>
      <c r="G4" s="6"/>
      <c r="I4" s="7"/>
      <c r="K4" s="7"/>
      <c r="O4" s="6"/>
      <c r="P4" s="6"/>
      <c r="Q4" s="4"/>
    </row>
    <row r="17" spans="1:19" s="1" customFormat="1">
      <c r="A17" s="4"/>
      <c r="B17" s="4"/>
      <c r="C17" s="8"/>
      <c r="D17" s="8"/>
      <c r="E17" s="8"/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</row>
    <row r="18" spans="1:19" s="1" customFormat="1" ht="22.8">
      <c r="A18" s="61" t="s">
        <v>2</v>
      </c>
      <c r="B18" s="61"/>
      <c r="C18" s="10">
        <v>1</v>
      </c>
      <c r="D18" s="10">
        <v>2</v>
      </c>
      <c r="E18" s="10">
        <v>3</v>
      </c>
      <c r="F18" s="10">
        <v>4</v>
      </c>
      <c r="G18" s="10">
        <v>5</v>
      </c>
      <c r="H18" s="10">
        <v>6</v>
      </c>
      <c r="I18" s="10">
        <v>7</v>
      </c>
      <c r="J18" s="10">
        <v>8</v>
      </c>
      <c r="K18" s="10">
        <v>9</v>
      </c>
      <c r="L18" s="9">
        <v>10</v>
      </c>
      <c r="M18" s="10">
        <v>11</v>
      </c>
      <c r="N18" s="10">
        <v>12</v>
      </c>
      <c r="O18" s="10">
        <v>13</v>
      </c>
      <c r="P18" s="10">
        <v>14</v>
      </c>
      <c r="Q18" s="10">
        <v>15</v>
      </c>
      <c r="R18" s="11"/>
    </row>
    <row r="19" spans="1:19" s="15" customFormat="1" ht="22.8">
      <c r="A19" s="62" t="s">
        <v>3</v>
      </c>
      <c r="B19" s="63"/>
      <c r="C19" s="12" t="s">
        <v>5</v>
      </c>
      <c r="D19" s="12" t="s">
        <v>6</v>
      </c>
      <c r="E19" s="12" t="s">
        <v>13</v>
      </c>
      <c r="F19" s="9" t="s">
        <v>9</v>
      </c>
      <c r="G19" s="9" t="s">
        <v>7</v>
      </c>
      <c r="H19" s="9" t="s">
        <v>8</v>
      </c>
      <c r="I19" s="13" t="s">
        <v>12</v>
      </c>
      <c r="J19" s="12" t="s">
        <v>10</v>
      </c>
      <c r="K19" s="12" t="s">
        <v>11</v>
      </c>
      <c r="L19" s="12" t="s">
        <v>4</v>
      </c>
      <c r="M19" s="12" t="s">
        <v>14</v>
      </c>
      <c r="N19" s="13" t="s">
        <v>15</v>
      </c>
      <c r="O19" s="12" t="s">
        <v>18</v>
      </c>
      <c r="P19" s="12" t="s">
        <v>17</v>
      </c>
      <c r="Q19" s="12" t="s">
        <v>16</v>
      </c>
      <c r="R19" s="14" t="s">
        <v>19</v>
      </c>
    </row>
    <row r="20" spans="1:19" s="15" customFormat="1" ht="22.8" hidden="1">
      <c r="A20" s="16" t="s">
        <v>20</v>
      </c>
      <c r="B20" s="17" t="s">
        <v>21</v>
      </c>
      <c r="C20" s="18" t="e">
        <f>SUM(#REF!)</f>
        <v>#REF!</v>
      </c>
      <c r="D20" s="18" t="e">
        <f>SUM(#REF!)</f>
        <v>#REF!</v>
      </c>
      <c r="E20" s="18" t="e">
        <f>SUM(#REF!)</f>
        <v>#REF!</v>
      </c>
      <c r="F20" s="18" t="e">
        <f>SUM(#REF!)</f>
        <v>#REF!</v>
      </c>
      <c r="G20" s="18" t="e">
        <f>SUM(#REF!)</f>
        <v>#REF!</v>
      </c>
      <c r="H20" s="18" t="e">
        <f>SUM(#REF!)</f>
        <v>#REF!</v>
      </c>
      <c r="I20" s="18" t="e">
        <f>SUM(#REF!)</f>
        <v>#REF!</v>
      </c>
      <c r="J20" s="18" t="e">
        <f>SUM(#REF!)</f>
        <v>#REF!</v>
      </c>
      <c r="K20" s="18" t="e">
        <f>SUM(#REF!)</f>
        <v>#REF!</v>
      </c>
      <c r="L20" s="18" t="e">
        <f>SUM(#REF!)</f>
        <v>#REF!</v>
      </c>
      <c r="M20" s="18" t="e">
        <f>SUM(#REF!)</f>
        <v>#REF!</v>
      </c>
      <c r="N20" s="18" t="e">
        <f>SUM(#REF!)</f>
        <v>#REF!</v>
      </c>
      <c r="O20" s="18" t="e">
        <f>SUM(#REF!)</f>
        <v>#REF!</v>
      </c>
      <c r="P20" s="18" t="e">
        <f>SUM(#REF!)</f>
        <v>#REF!</v>
      </c>
      <c r="Q20" s="18" t="e">
        <f>SUM(#REF!)</f>
        <v>#REF!</v>
      </c>
      <c r="R20" s="18" t="e">
        <f>SUM(#REF!)</f>
        <v>#REF!</v>
      </c>
    </row>
    <row r="21" spans="1:19" s="15" customFormat="1" ht="22.8" hidden="1">
      <c r="A21" s="19" t="s">
        <v>22</v>
      </c>
      <c r="B21" s="20" t="s">
        <v>23</v>
      </c>
      <c r="C21" s="21">
        <f>SUM([1]ภาพรวม!F13)</f>
        <v>2032.5807</v>
      </c>
      <c r="D21" s="21">
        <f>SUM([1]ภาพรวม!F16)</f>
        <v>10915.4486</v>
      </c>
      <c r="E21" s="21">
        <f>SUM([1]ภาพรวม!F44)</f>
        <v>239.15209999999999</v>
      </c>
      <c r="F21" s="21">
        <f>SUM([1]ภาพรวม!F19)</f>
        <v>5177.3571000000002</v>
      </c>
      <c r="G21" s="21">
        <f>SUM([1]ภาพรวม!F54)</f>
        <v>141.0907</v>
      </c>
      <c r="H21" s="21">
        <f>SUM([1]ภาพรวม!F47)</f>
        <v>160.1806</v>
      </c>
      <c r="I21" s="21">
        <f>SUM([1]ภาพรวม!F22)</f>
        <v>1448.0562</v>
      </c>
      <c r="J21" s="21">
        <f>SUM([1]ภาพรวม!F25)</f>
        <v>1638.5896</v>
      </c>
      <c r="K21" s="21">
        <f>SUM([1]ภาพรวม!F28)</f>
        <v>547.26149999999996</v>
      </c>
      <c r="L21" s="21">
        <f>SUM([1]ภาพรวม!F50)</f>
        <v>806.31299999999999</v>
      </c>
      <c r="M21" s="21">
        <f>SUM([1]ภาพรวม!F31)</f>
        <v>581.59590000000003</v>
      </c>
      <c r="N21" s="21">
        <f>SUM([1]ภาพรวม!F34)</f>
        <v>634.31690000000003</v>
      </c>
      <c r="O21" s="21">
        <f>SUM([1]ภาพรวม!F37)</f>
        <v>4882.4222</v>
      </c>
      <c r="P21" s="21">
        <f>SUM([1]ภาพรวม!F57)</f>
        <v>157.03880000000001</v>
      </c>
      <c r="Q21" s="21">
        <f>SUM([1]ภาพรวม!F40)</f>
        <v>1179.9486999999999</v>
      </c>
      <c r="R21" s="21">
        <f>SUM([1]ภาพรวม!F60)</f>
        <v>30541.352600000002</v>
      </c>
      <c r="S21" s="22"/>
    </row>
    <row r="22" spans="1:19" s="15" customFormat="1" ht="22.8">
      <c r="A22" s="19" t="s">
        <v>24</v>
      </c>
      <c r="B22" s="20" t="s">
        <v>23</v>
      </c>
      <c r="C22" s="21">
        <f>SUM([1]ภาพรวม!F13)</f>
        <v>2032.5807</v>
      </c>
      <c r="D22" s="21">
        <f>SUM([1]ภาพรวม!F16)</f>
        <v>10915.4486</v>
      </c>
      <c r="E22" s="21">
        <f>SUM([1]ภาพรวม!F44)</f>
        <v>239.15209999999999</v>
      </c>
      <c r="F22" s="21">
        <f>SUM([1]ภาพรวม!F19)</f>
        <v>5177.3571000000002</v>
      </c>
      <c r="G22" s="21">
        <f>SUM([1]ภาพรวม!F54)</f>
        <v>141.0907</v>
      </c>
      <c r="H22" s="21">
        <f>SUM([1]ภาพรวม!F47)</f>
        <v>160.1806</v>
      </c>
      <c r="I22" s="21">
        <f>SUM([1]ภาพรวม!F22)</f>
        <v>1448.0562</v>
      </c>
      <c r="J22" s="21">
        <f>SUM([1]ภาพรวม!F25)</f>
        <v>1638.5896</v>
      </c>
      <c r="K22" s="21">
        <f>SUM([1]ภาพรวม!F28)</f>
        <v>547.26149999999996</v>
      </c>
      <c r="L22" s="21">
        <f>SUM([1]ภาพรวม!F50)</f>
        <v>806.31299999999999</v>
      </c>
      <c r="M22" s="21">
        <f>SUM([1]ภาพรวม!F31)</f>
        <v>581.59590000000003</v>
      </c>
      <c r="N22" s="21">
        <f>SUM([1]ภาพรวม!F34)</f>
        <v>634.31690000000003</v>
      </c>
      <c r="O22" s="21">
        <f>SUM([1]ภาพรวม!F37)</f>
        <v>4882.4222</v>
      </c>
      <c r="P22" s="21">
        <f>SUM([1]ภาพรวม!F57)</f>
        <v>157.03880000000001</v>
      </c>
      <c r="Q22" s="21">
        <f>SUM([1]ภาพรวม!F40)</f>
        <v>1179.9486999999999</v>
      </c>
      <c r="R22" s="21">
        <f>SUM(H22+L22+Q22+E22+C22+P22+G22+O22+I22+D22+J22+F22+M22+K22+N22)</f>
        <v>30541.352600000002</v>
      </c>
      <c r="S22" s="22"/>
    </row>
    <row r="23" spans="1:19" s="23" customFormat="1" ht="22.8">
      <c r="A23" s="64" t="s">
        <v>25</v>
      </c>
      <c r="B23" s="59" t="s">
        <v>23</v>
      </c>
      <c r="C23" s="21">
        <f>SUM([1]ภาพรวม!K13)</f>
        <v>1710.831132</v>
      </c>
      <c r="D23" s="21">
        <f>SUM([1]ภาพรวม!K16)</f>
        <v>7270.6621459999997</v>
      </c>
      <c r="E23" s="21">
        <f>SUM([1]ภาพรวม!K44)</f>
        <v>156.74419399999999</v>
      </c>
      <c r="F23" s="21">
        <f>SUM([1]ภาพรวม!K19)</f>
        <v>3376.9631870000003</v>
      </c>
      <c r="G23" s="21">
        <f>SUM([1]ภาพรวม!K54)</f>
        <v>90.59740699999999</v>
      </c>
      <c r="H23" s="21">
        <f>SUM([1]ภาพรวม!K47)</f>
        <v>100.876955</v>
      </c>
      <c r="I23" s="21">
        <f>SUM([1]ภาพรวม!K22)</f>
        <v>863.08052500000008</v>
      </c>
      <c r="J23" s="21">
        <f>SUM([1]ภาพรวม!K25)</f>
        <v>959.27463399999999</v>
      </c>
      <c r="K23" s="21">
        <f>SUM([1]ภาพรวม!K28)</f>
        <v>307.98129399999999</v>
      </c>
      <c r="L23" s="21">
        <f>SUM([1]ภาพรวม!K50)</f>
        <v>438.50630000000001</v>
      </c>
      <c r="M23" s="21">
        <f>SUM([1]ภาพรวม!K31)</f>
        <v>302.71965</v>
      </c>
      <c r="N23" s="21">
        <f>SUM([1]ภาพรวม!K34)</f>
        <v>303.65122000000002</v>
      </c>
      <c r="O23" s="21">
        <f>SUM([1]ภาพรวม!K37)</f>
        <v>2177.284075</v>
      </c>
      <c r="P23" s="21">
        <f>SUM([1]ภาพรวม!K57)</f>
        <v>66.563618000000005</v>
      </c>
      <c r="Q23" s="21">
        <f>SUM([1]ภาพรวม!K40)</f>
        <v>430.958034</v>
      </c>
      <c r="R23" s="21">
        <f>SUM(H23+L23+Q23+E23+C23+P23+G23+O23+I23+D23+J23+F23+M23+K23+N23)</f>
        <v>18556.694371000001</v>
      </c>
    </row>
    <row r="24" spans="1:19" s="23" customFormat="1" ht="22.8">
      <c r="A24" s="65"/>
      <c r="B24" s="59" t="s">
        <v>21</v>
      </c>
      <c r="C24" s="24">
        <f>SUM(C23/C22)</f>
        <v>0.84170391463423821</v>
      </c>
      <c r="D24" s="24">
        <f>SUM(D23/D22)</f>
        <v>0.66608917438354298</v>
      </c>
      <c r="E24" s="24">
        <f>SUM(E23/E22)</f>
        <v>0.65541633964326473</v>
      </c>
      <c r="F24" s="24">
        <f>SUM(F23/F22)</f>
        <v>0.652256184337758</v>
      </c>
      <c r="G24" s="24">
        <f>SUM(G23/G22)</f>
        <v>0.64212174863403459</v>
      </c>
      <c r="H24" s="24">
        <f t="shared" ref="H24" si="0">SUM(H23/H22)</f>
        <v>0.62977011573186759</v>
      </c>
      <c r="I24" s="24">
        <f>SUM(I23/I22)</f>
        <v>0.59602695323565491</v>
      </c>
      <c r="J24" s="24">
        <f>SUM(J23/J22)</f>
        <v>0.58542702455819318</v>
      </c>
      <c r="K24" s="24">
        <f t="shared" ref="K24:M24" si="1">SUM(K23/K22)</f>
        <v>0.5627680624345035</v>
      </c>
      <c r="L24" s="24">
        <f t="shared" si="1"/>
        <v>0.54384128744048532</v>
      </c>
      <c r="M24" s="24">
        <f t="shared" si="1"/>
        <v>0.52049825316856602</v>
      </c>
      <c r="N24" s="24">
        <f>SUM(N23/N22)</f>
        <v>0.47870586452922825</v>
      </c>
      <c r="O24" s="24">
        <f>SUM(O23/O22)</f>
        <v>0.44594342435195383</v>
      </c>
      <c r="P24" s="24">
        <f t="shared" ref="P24" si="2">SUM(P23/P22)</f>
        <v>0.42386733724404413</v>
      </c>
      <c r="Q24" s="24">
        <f>SUM(Q23/Q22)</f>
        <v>0.36523455129871324</v>
      </c>
      <c r="R24" s="25">
        <f t="shared" ref="R24" si="3">SUM(R23/R22)</f>
        <v>0.60759242113592571</v>
      </c>
    </row>
    <row r="25" spans="1:19">
      <c r="A25" s="26" t="s">
        <v>26</v>
      </c>
      <c r="B25" s="26"/>
      <c r="L25" s="27"/>
    </row>
    <row r="26" spans="1:19">
      <c r="E26" s="30"/>
      <c r="F26" s="29"/>
      <c r="G26" s="28"/>
      <c r="O26" s="31"/>
    </row>
    <row r="27" spans="1:19">
      <c r="C27" s="33"/>
      <c r="D27" s="33"/>
      <c r="E27" s="30"/>
      <c r="F27" s="33"/>
      <c r="G27" s="33"/>
      <c r="H27" s="32"/>
      <c r="I27" s="33"/>
      <c r="J27" s="33"/>
      <c r="K27" s="32"/>
      <c r="L27" s="32"/>
      <c r="M27" s="33"/>
      <c r="N27" s="32"/>
      <c r="O27" s="34"/>
      <c r="P27" s="32"/>
      <c r="Q27" s="33"/>
      <c r="R27" s="32"/>
    </row>
    <row r="28" spans="1:19">
      <c r="C28" s="36"/>
      <c r="D28" s="36"/>
      <c r="E28" s="36"/>
      <c r="F28" s="35"/>
      <c r="G28" s="36"/>
      <c r="H28" s="36"/>
      <c r="I28" s="35"/>
      <c r="J28" s="36"/>
      <c r="K28" s="35"/>
      <c r="L28" s="35"/>
      <c r="M28" s="35"/>
      <c r="N28" s="36"/>
      <c r="O28" s="36"/>
      <c r="P28" s="36"/>
      <c r="Q28" s="35"/>
      <c r="R28" s="36"/>
    </row>
    <row r="30" spans="1:19">
      <c r="R30" s="37"/>
    </row>
    <row r="31" spans="1:19">
      <c r="L31" s="38"/>
    </row>
    <row r="32" spans="1:19">
      <c r="L32" s="38"/>
    </row>
  </sheetData>
  <mergeCells count="3">
    <mergeCell ref="A18:B18"/>
    <mergeCell ref="A19:B19"/>
    <mergeCell ref="A23:A24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8CDF-497B-42D2-BB65-3DF2E48F21BC}">
  <dimension ref="A1:V27"/>
  <sheetViews>
    <sheetView view="pageBreakPreview" zoomScale="90" zoomScaleNormal="100" zoomScaleSheetLayoutView="90" workbookViewId="0">
      <selection activeCell="T16" sqref="T16"/>
    </sheetView>
  </sheetViews>
  <sheetFormatPr defaultRowHeight="24.6"/>
  <cols>
    <col min="1" max="1" width="21.88671875" style="4" customWidth="1"/>
    <col min="2" max="2" width="7.88671875" style="4" customWidth="1"/>
    <col min="3" max="3" width="9.5546875" style="1" customWidth="1"/>
    <col min="4" max="4" width="9.44140625" style="6" customWidth="1"/>
    <col min="5" max="5" width="10.33203125" style="6" customWidth="1"/>
    <col min="6" max="6" width="9.6640625" style="7" customWidth="1"/>
    <col min="7" max="7" width="8.5546875" style="1" customWidth="1"/>
    <col min="8" max="8" width="9.44140625" style="1" customWidth="1"/>
    <col min="9" max="9" width="10.109375" style="6" customWidth="1"/>
    <col min="10" max="10" width="10" style="6" customWidth="1"/>
    <col min="11" max="11" width="9.44140625" style="6" customWidth="1"/>
    <col min="12" max="12" width="9.5546875" style="4" customWidth="1"/>
    <col min="13" max="13" width="9" style="7" customWidth="1"/>
    <col min="14" max="14" width="9.33203125" style="1" customWidth="1"/>
    <col min="15" max="15" width="9.6640625" style="6" customWidth="1"/>
    <col min="16" max="16" width="9.6640625" style="1" customWidth="1"/>
    <col min="17" max="17" width="8.88671875" style="1" customWidth="1"/>
    <col min="18" max="18" width="11.44140625" style="1" customWidth="1"/>
    <col min="19" max="19" width="8.5546875" style="1" customWidth="1"/>
    <col min="20" max="22" width="9" style="1" customWidth="1"/>
  </cols>
  <sheetData>
    <row r="1" spans="1:22" ht="30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2" ht="30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2" ht="30">
      <c r="A3" s="39"/>
      <c r="B3" s="39"/>
      <c r="C3" s="40"/>
      <c r="H3" s="6"/>
      <c r="M3" s="6"/>
      <c r="N3" s="4" t="s">
        <v>34</v>
      </c>
      <c r="O3" s="7"/>
      <c r="P3" s="4"/>
    </row>
    <row r="4" spans="1:22" s="3" customFormat="1">
      <c r="A4" s="2"/>
      <c r="B4" s="2"/>
      <c r="C4" s="2"/>
      <c r="E4" s="2"/>
      <c r="F4" s="2"/>
      <c r="G4" s="5"/>
      <c r="I4" s="2"/>
      <c r="P4" s="2"/>
      <c r="Q4" s="2"/>
      <c r="V4" s="5"/>
    </row>
    <row r="17" spans="1:19" s="1" customFormat="1">
      <c r="A17" s="4"/>
      <c r="B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9" s="1" customFormat="1" ht="22.8">
      <c r="A18" s="61" t="s">
        <v>2</v>
      </c>
      <c r="B18" s="61"/>
      <c r="C18" s="9">
        <v>1</v>
      </c>
      <c r="D18" s="10">
        <v>2</v>
      </c>
      <c r="E18" s="10">
        <v>3</v>
      </c>
      <c r="F18" s="10">
        <v>4</v>
      </c>
      <c r="G18" s="10">
        <v>5</v>
      </c>
      <c r="H18" s="10">
        <v>6</v>
      </c>
      <c r="I18" s="10">
        <v>7</v>
      </c>
      <c r="J18" s="10">
        <v>8</v>
      </c>
      <c r="K18" s="10">
        <v>9</v>
      </c>
      <c r="L18" s="10">
        <v>10</v>
      </c>
      <c r="M18" s="10">
        <v>11</v>
      </c>
      <c r="N18" s="10">
        <v>12</v>
      </c>
      <c r="O18" s="10">
        <v>13</v>
      </c>
      <c r="P18" s="10">
        <v>14</v>
      </c>
      <c r="Q18" s="10">
        <v>15</v>
      </c>
      <c r="R18" s="11"/>
    </row>
    <row r="19" spans="1:19" s="15" customFormat="1" ht="22.8">
      <c r="A19" s="62" t="s">
        <v>3</v>
      </c>
      <c r="B19" s="63"/>
      <c r="C19" s="9" t="s">
        <v>4</v>
      </c>
      <c r="D19" s="9" t="s">
        <v>5</v>
      </c>
      <c r="E19" s="9" t="s">
        <v>6</v>
      </c>
      <c r="F19" s="9" t="s">
        <v>10</v>
      </c>
      <c r="G19" s="9" t="s">
        <v>13</v>
      </c>
      <c r="H19" s="18" t="s">
        <v>15</v>
      </c>
      <c r="I19" s="9" t="s">
        <v>9</v>
      </c>
      <c r="J19" s="9" t="s">
        <v>16</v>
      </c>
      <c r="K19" s="18" t="s">
        <v>12</v>
      </c>
      <c r="L19" s="9" t="s">
        <v>18</v>
      </c>
      <c r="M19" s="9" t="s">
        <v>7</v>
      </c>
      <c r="N19" s="9" t="s">
        <v>8</v>
      </c>
      <c r="O19" s="9" t="s">
        <v>14</v>
      </c>
      <c r="P19" s="9" t="s">
        <v>11</v>
      </c>
      <c r="Q19" s="9" t="s">
        <v>17</v>
      </c>
      <c r="R19" s="14" t="s">
        <v>19</v>
      </c>
      <c r="S19" s="1"/>
    </row>
    <row r="20" spans="1:19" s="15" customFormat="1" ht="22.8" hidden="1">
      <c r="A20" s="19" t="s">
        <v>28</v>
      </c>
      <c r="B20" s="20" t="s">
        <v>23</v>
      </c>
      <c r="C20" s="21">
        <f>SUM([1]ภาพรวม!F51)</f>
        <v>491.6703</v>
      </c>
      <c r="D20" s="21">
        <f>SUM([1]ภาพรวม!F14)</f>
        <v>479.01060000000001</v>
      </c>
      <c r="E20" s="21">
        <f>SUM([1]ภาพรวม!F17)</f>
        <v>8354.2804120000001</v>
      </c>
      <c r="F20" s="21">
        <f>SUM([1]ภาพรวม!F26)</f>
        <v>1254.4101909999999</v>
      </c>
      <c r="G20" s="21">
        <f>SUM([1]ภาพรวม!F45)</f>
        <v>117.45728699999999</v>
      </c>
      <c r="H20" s="21">
        <f>SUM([1]ภาพรวม!F35)</f>
        <v>359.47429599999998</v>
      </c>
      <c r="I20" s="21">
        <f>SUM([1]ภาพรวม!F20)</f>
        <v>3456.1946929999999</v>
      </c>
      <c r="J20" s="21">
        <f>SUM([1]ภาพรวม!F41)</f>
        <v>438.04834399999999</v>
      </c>
      <c r="K20" s="21">
        <f>SUM([1]ภาพรวม!F23)</f>
        <v>874.95514000000003</v>
      </c>
      <c r="L20" s="21">
        <f>SUM([1]ภาพรวม!F38)</f>
        <v>955.75779999999997</v>
      </c>
      <c r="M20" s="21">
        <f>SUM([1]ภาพรวม!F55)</f>
        <v>139.6208</v>
      </c>
      <c r="N20" s="21">
        <f>SUM([1]ภาพรวม!F48)</f>
        <v>160.1806</v>
      </c>
      <c r="O20" s="21">
        <f>SUM([1]ภาพรวม!F32)</f>
        <v>425.47156999999999</v>
      </c>
      <c r="P20" s="21">
        <f>SUM([1]ภาพรวม!F29)</f>
        <v>503.59</v>
      </c>
      <c r="Q20" s="21">
        <f>SUM([1]ภาพรวม!F58)</f>
        <v>153.76900000000001</v>
      </c>
      <c r="R20" s="21">
        <f>SUM(D20:Q20)</f>
        <v>17672.220733000002</v>
      </c>
      <c r="S20" s="22"/>
    </row>
    <row r="21" spans="1:19" s="15" customFormat="1" ht="22.8">
      <c r="A21" s="19" t="s">
        <v>24</v>
      </c>
      <c r="B21" s="20" t="s">
        <v>23</v>
      </c>
      <c r="C21" s="21">
        <f>SUM([1]ภาพรวม!F51)</f>
        <v>491.6703</v>
      </c>
      <c r="D21" s="21">
        <f>SUM([1]ภาพรวม!F14)</f>
        <v>479.01060000000001</v>
      </c>
      <c r="E21" s="21">
        <f>SUM([1]ภาพรวม!F17)</f>
        <v>8354.2804120000001</v>
      </c>
      <c r="F21" s="21">
        <f>SUM([1]ภาพรวม!F26)</f>
        <v>1254.4101909999999</v>
      </c>
      <c r="G21" s="21">
        <f>SUM([1]ภาพรวม!F45)</f>
        <v>117.45728699999999</v>
      </c>
      <c r="H21" s="21">
        <f>SUM([1]ภาพรวม!F35)</f>
        <v>359.47429599999998</v>
      </c>
      <c r="I21" s="21">
        <f>SUM([1]ภาพรวม!F20)</f>
        <v>3456.1946929999999</v>
      </c>
      <c r="J21" s="21">
        <f>SUM([1]ภาพรวม!F41)</f>
        <v>438.04834399999999</v>
      </c>
      <c r="K21" s="21">
        <f>SUM([1]ภาพรวม!F23)</f>
        <v>874.95514000000003</v>
      </c>
      <c r="L21" s="21">
        <f>SUM([1]ภาพรวม!F38)</f>
        <v>955.75779999999997</v>
      </c>
      <c r="M21" s="21">
        <f>SUM([1]ภาพรวม!F55)</f>
        <v>139.6208</v>
      </c>
      <c r="N21" s="21">
        <f>SUM([1]ภาพรวม!F48)</f>
        <v>160.1806</v>
      </c>
      <c r="O21" s="21">
        <f>SUM([1]ภาพรวม!F32)</f>
        <v>425.47156999999999</v>
      </c>
      <c r="P21" s="21">
        <f>SUM([1]ภาพรวม!F29)</f>
        <v>503.59</v>
      </c>
      <c r="Q21" s="21">
        <f>SUM([1]ภาพรวม!F58)</f>
        <v>153.76900000000001</v>
      </c>
      <c r="R21" s="21">
        <f>SUM(N21+C21+H21+G21+M21+F21+Q21+D21+L21+E21+I21+K21+O21+P21+J21)</f>
        <v>18163.891033</v>
      </c>
      <c r="S21" s="22"/>
    </row>
    <row r="22" spans="1:19" s="23" customFormat="1" ht="22.8">
      <c r="A22" s="64" t="s">
        <v>25</v>
      </c>
      <c r="B22" s="59" t="s">
        <v>23</v>
      </c>
      <c r="C22" s="21">
        <f>SUM([1]ภาพรวม!K51)</f>
        <v>363.34969999999998</v>
      </c>
      <c r="D22" s="21">
        <f>SUM([1]ภาพรวม!K14)</f>
        <v>345.11938300000003</v>
      </c>
      <c r="E22" s="21">
        <f>SUM([1]ภาพรวม!K17)</f>
        <v>6012.3310579999998</v>
      </c>
      <c r="F22" s="21">
        <f>SUM([1]ภาพรวม!K26)</f>
        <v>901.24634500000002</v>
      </c>
      <c r="G22" s="21">
        <f>SUM([1]ภาพรวม!K45)</f>
        <v>82.563575</v>
      </c>
      <c r="H22" s="21">
        <f>SUM([1]ภาพรวม!K35)</f>
        <v>248.632598</v>
      </c>
      <c r="I22" s="21">
        <f>SUM([1]ภาพรวม!K20)</f>
        <v>2379.4325180000001</v>
      </c>
      <c r="J22" s="21">
        <f>SUM([1]ภาพรวม!K41)</f>
        <v>300.42172599999998</v>
      </c>
      <c r="K22" s="21">
        <f>SUM([1]ภาพรวม!K23)</f>
        <v>589.73210700000004</v>
      </c>
      <c r="L22" s="21">
        <f>SUM([1]ภาพรวม!K38)</f>
        <v>641.17933900000003</v>
      </c>
      <c r="M22" s="21">
        <f>SUM([1]ภาพรวม!K55)</f>
        <v>89.127506999999994</v>
      </c>
      <c r="N22" s="21">
        <f>SUM([1]ภาพรวม!K48)</f>
        <v>100.876955</v>
      </c>
      <c r="O22" s="21">
        <f>SUM([1]ภาพรวม!K32)</f>
        <v>262.89829099999997</v>
      </c>
      <c r="P22" s="21">
        <f>SUM([1]ภาพรวม!K29)</f>
        <v>286.744372</v>
      </c>
      <c r="Q22" s="21">
        <f>SUM([1]ภาพรวม!K58)</f>
        <v>63.293818000000002</v>
      </c>
      <c r="R22" s="21">
        <f>SUM(C22:Q22)</f>
        <v>12666.949291999998</v>
      </c>
    </row>
    <row r="23" spans="1:19" s="23" customFormat="1" ht="22.8">
      <c r="A23" s="65"/>
      <c r="B23" s="59" t="s">
        <v>21</v>
      </c>
      <c r="C23" s="25">
        <f>SUM(C22/C21)</f>
        <v>0.73901087781791985</v>
      </c>
      <c r="D23" s="25">
        <f>SUM(D22/D21)</f>
        <v>0.7204838118404896</v>
      </c>
      <c r="E23" s="25">
        <f t="shared" ref="E23:F23" si="0">SUM(E22/E21)</f>
        <v>0.71967072703999146</v>
      </c>
      <c r="F23" s="25">
        <f t="shared" si="0"/>
        <v>0.71846223146635779</v>
      </c>
      <c r="G23" s="25">
        <f>SUM(G22/G21)</f>
        <v>0.70292424683706511</v>
      </c>
      <c r="H23" s="25">
        <f>SUM(H22/H21)</f>
        <v>0.69165612330735327</v>
      </c>
      <c r="I23" s="25">
        <f>SUM(I22/I21)</f>
        <v>0.68845442151137526</v>
      </c>
      <c r="J23" s="25">
        <f>SUM(J22/J21)</f>
        <v>0.68581865475560388</v>
      </c>
      <c r="K23" s="25">
        <f>SUM(K22/K21)</f>
        <v>0.67401410659751082</v>
      </c>
      <c r="L23" s="25">
        <f t="shared" ref="L23" si="1">SUM(L22/L21)</f>
        <v>0.67085964561314593</v>
      </c>
      <c r="M23" s="25">
        <f>SUM(M22/M21)</f>
        <v>0.63835407761594254</v>
      </c>
      <c r="N23" s="25">
        <f>SUM(N22/N21)</f>
        <v>0.62977011573186759</v>
      </c>
      <c r="O23" s="25">
        <f t="shared" ref="O23:Q23" si="2">SUM(O22/O21)</f>
        <v>0.61789860836060084</v>
      </c>
      <c r="P23" s="25">
        <f t="shared" si="2"/>
        <v>0.56940044877777563</v>
      </c>
      <c r="Q23" s="25">
        <f t="shared" si="2"/>
        <v>0.41161624254563661</v>
      </c>
      <c r="R23" s="25">
        <f>SUM(R22/R21)</f>
        <v>0.69736981294298639</v>
      </c>
    </row>
    <row r="24" spans="1:19">
      <c r="A24" s="26" t="s">
        <v>26</v>
      </c>
      <c r="B24" s="26"/>
    </row>
    <row r="25" spans="1:19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9">
      <c r="C26" s="30"/>
      <c r="D26" s="41"/>
      <c r="E26" s="41"/>
      <c r="F26" s="41"/>
      <c r="G26" s="30"/>
      <c r="H26" s="42"/>
      <c r="I26" s="41"/>
      <c r="J26" s="41"/>
      <c r="K26" s="41"/>
      <c r="L26" s="34"/>
      <c r="M26" s="41"/>
      <c r="N26" s="30"/>
      <c r="O26" s="41"/>
      <c r="P26" s="30"/>
      <c r="Q26" s="30"/>
      <c r="R26" s="30"/>
    </row>
    <row r="27" spans="1:19">
      <c r="C27" s="43"/>
      <c r="D27" s="43"/>
      <c r="E27" s="44"/>
      <c r="F27" s="43"/>
      <c r="G27" s="43"/>
      <c r="H27" s="44"/>
      <c r="I27" s="43"/>
      <c r="J27" s="43"/>
      <c r="K27" s="43"/>
      <c r="L27" s="43"/>
      <c r="M27" s="44"/>
      <c r="N27" s="43"/>
      <c r="O27" s="43"/>
      <c r="P27" s="43"/>
      <c r="Q27" s="44"/>
      <c r="R27" s="44"/>
    </row>
  </sheetData>
  <mergeCells count="3">
    <mergeCell ref="A18:B18"/>
    <mergeCell ref="A19:B19"/>
    <mergeCell ref="A22:A23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3BA7-F050-43E6-A619-9BCBF273E5A5}">
  <dimension ref="A1:W29"/>
  <sheetViews>
    <sheetView tabSelected="1" view="pageBreakPreview" topLeftCell="B8" zoomScale="92" zoomScaleNormal="100" zoomScaleSheetLayoutView="92" workbookViewId="0">
      <selection activeCell="Y10" sqref="Y10"/>
    </sheetView>
  </sheetViews>
  <sheetFormatPr defaultRowHeight="24.6"/>
  <cols>
    <col min="1" max="1" width="21.44140625" style="4" customWidth="1"/>
    <col min="2" max="2" width="7.6640625" style="4" customWidth="1"/>
    <col min="3" max="3" width="8.44140625" style="1" customWidth="1"/>
    <col min="4" max="4" width="8.109375" style="1" customWidth="1"/>
    <col min="5" max="5" width="10" style="1" customWidth="1"/>
    <col min="6" max="6" width="8.33203125" style="4" bestFit="1" customWidth="1"/>
    <col min="7" max="7" width="10.33203125" style="6" customWidth="1"/>
    <col min="8" max="8" width="10.44140625" style="6" customWidth="1"/>
    <col min="9" max="9" width="9.109375" style="6"/>
    <col min="10" max="10" width="8.6640625" style="6" customWidth="1"/>
    <col min="11" max="11" width="10.33203125" style="6" customWidth="1"/>
    <col min="12" max="12" width="9" style="7" customWidth="1"/>
    <col min="13" max="13" width="8.6640625" style="1" customWidth="1"/>
    <col min="14" max="14" width="9.33203125" style="7" customWidth="1"/>
    <col min="15" max="15" width="9.109375" style="6"/>
    <col min="16" max="16" width="8.5546875" style="1" customWidth="1"/>
    <col min="17" max="17" width="6.44140625" style="1" hidden="1" customWidth="1"/>
    <col min="18" max="18" width="8.109375" style="1" customWidth="1"/>
    <col min="19" max="19" width="11.88671875" style="1" customWidth="1"/>
    <col min="20" max="20" width="8.5546875" style="1" customWidth="1"/>
    <col min="21" max="23" width="9" style="1" customWidth="1"/>
  </cols>
  <sheetData>
    <row r="1" spans="1:23" s="46" customFormat="1" ht="30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5"/>
      <c r="U1" s="45"/>
      <c r="V1" s="45"/>
      <c r="W1" s="45"/>
    </row>
    <row r="2" spans="1:23" s="46" customFormat="1" ht="30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5"/>
      <c r="U2" s="45"/>
      <c r="V2" s="45"/>
      <c r="W2" s="45"/>
    </row>
    <row r="3" spans="1:23" s="46" customFormat="1" ht="30">
      <c r="A3" s="39"/>
      <c r="B3" s="39"/>
      <c r="N3" s="4" t="s">
        <v>35</v>
      </c>
      <c r="W3" s="45"/>
    </row>
    <row r="4" spans="1:23" s="46" customFormat="1" ht="30">
      <c r="A4" s="39"/>
      <c r="B4" s="39"/>
      <c r="C4" s="39"/>
      <c r="D4" s="39"/>
      <c r="G4" s="39"/>
      <c r="H4" s="39"/>
      <c r="I4" s="39"/>
      <c r="J4" s="39"/>
      <c r="K4" s="39"/>
      <c r="N4" s="39"/>
      <c r="U4" s="45"/>
      <c r="V4" s="45"/>
      <c r="W4" s="45"/>
    </row>
    <row r="5" spans="1:23" s="47" customFormat="1">
      <c r="A5" s="6"/>
      <c r="B5" s="6"/>
      <c r="C5" s="6"/>
      <c r="G5" s="6"/>
      <c r="H5" s="6"/>
      <c r="I5" s="6"/>
      <c r="J5" s="6"/>
      <c r="K5" s="6"/>
      <c r="N5" s="6"/>
      <c r="O5" s="6"/>
      <c r="P5" s="6"/>
      <c r="T5" s="48"/>
      <c r="U5" s="48"/>
      <c r="V5" s="48"/>
      <c r="W5" s="48"/>
    </row>
    <row r="18" spans="1:20" s="1" customFormat="1">
      <c r="A18" s="4"/>
      <c r="B18" s="4"/>
      <c r="C18" s="8"/>
      <c r="D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20" s="1" customFormat="1" ht="21.75" customHeight="1">
      <c r="A19" s="62" t="s">
        <v>2</v>
      </c>
      <c r="B19" s="63"/>
      <c r="C19" s="10">
        <v>1</v>
      </c>
      <c r="D19" s="10">
        <v>2</v>
      </c>
      <c r="E19" s="9">
        <v>3</v>
      </c>
      <c r="F19" s="10">
        <v>4</v>
      </c>
      <c r="G19" s="10">
        <v>5</v>
      </c>
      <c r="H19" s="10">
        <v>6</v>
      </c>
      <c r="I19" s="10">
        <v>7</v>
      </c>
      <c r="J19" s="10">
        <v>8</v>
      </c>
      <c r="K19" s="10">
        <v>9</v>
      </c>
      <c r="L19" s="10">
        <v>10</v>
      </c>
      <c r="M19" s="10">
        <v>11</v>
      </c>
      <c r="N19" s="10">
        <v>12</v>
      </c>
      <c r="O19" s="10">
        <v>13</v>
      </c>
      <c r="P19" s="10">
        <v>14</v>
      </c>
      <c r="Q19" s="10">
        <v>6</v>
      </c>
      <c r="R19" s="10">
        <v>15</v>
      </c>
      <c r="S19" s="11"/>
    </row>
    <row r="20" spans="1:20" s="15" customFormat="1" ht="22.8">
      <c r="A20" s="62" t="s">
        <v>3</v>
      </c>
      <c r="B20" s="63"/>
      <c r="C20" s="9" t="s">
        <v>7</v>
      </c>
      <c r="D20" s="9" t="s">
        <v>17</v>
      </c>
      <c r="E20" s="9" t="s">
        <v>5</v>
      </c>
      <c r="F20" s="9" t="s">
        <v>13</v>
      </c>
      <c r="G20" s="9" t="s">
        <v>9</v>
      </c>
      <c r="H20" s="9" t="s">
        <v>6</v>
      </c>
      <c r="I20" s="9" t="s">
        <v>11</v>
      </c>
      <c r="J20" s="18" t="s">
        <v>12</v>
      </c>
      <c r="K20" s="9" t="s">
        <v>18</v>
      </c>
      <c r="L20" s="9" t="s">
        <v>14</v>
      </c>
      <c r="M20" s="9" t="s">
        <v>4</v>
      </c>
      <c r="N20" s="18" t="s">
        <v>15</v>
      </c>
      <c r="O20" s="9" t="s">
        <v>16</v>
      </c>
      <c r="P20" s="9" t="s">
        <v>10</v>
      </c>
      <c r="Q20" s="9" t="s">
        <v>30</v>
      </c>
      <c r="R20" s="9" t="s">
        <v>8</v>
      </c>
      <c r="S20" s="14" t="s">
        <v>19</v>
      </c>
    </row>
    <row r="21" spans="1:20" s="15" customFormat="1" ht="22.8" hidden="1">
      <c r="A21" s="60" t="s">
        <v>28</v>
      </c>
      <c r="B21" s="17" t="s">
        <v>23</v>
      </c>
      <c r="C21" s="21">
        <f>SUM([1]ภาพรวม!F56)</f>
        <v>1.4699</v>
      </c>
      <c r="D21" s="21">
        <f>SUM([1]ภาพรวม!F59)</f>
        <v>3.2698</v>
      </c>
      <c r="E21" s="21">
        <f>SUM([1]ภาพรวม!F15)</f>
        <v>1553.5700999999999</v>
      </c>
      <c r="F21" s="21">
        <f>SUM([1]ภาพรวม!F46)</f>
        <v>121.694813</v>
      </c>
      <c r="G21" s="21">
        <f>SUM([1]ภาพรวม!F21)</f>
        <v>1721.162407</v>
      </c>
      <c r="H21" s="21">
        <f>SUM([1]ภาพรวม!F18)</f>
        <v>2561.1681880000001</v>
      </c>
      <c r="I21" s="21">
        <f>SUM([1]ภาพรวม!F30)</f>
        <v>43.671500000000002</v>
      </c>
      <c r="J21" s="21">
        <f>SUM([1]ภาพรวม!F24)</f>
        <v>573.10105999999996</v>
      </c>
      <c r="K21" s="21">
        <f>SUM([1]ภาพรวม!F39)</f>
        <v>3926.6644000000001</v>
      </c>
      <c r="L21" s="21">
        <f>SUM([1]ภาพรวม!F33)</f>
        <v>156.12432999999999</v>
      </c>
      <c r="M21" s="21">
        <f>SUM([1]ภาพรวม!F52)</f>
        <v>314.64269999999999</v>
      </c>
      <c r="N21" s="21">
        <f>SUM([1]ภาพรวม!F36)</f>
        <v>274.84260399999999</v>
      </c>
      <c r="O21" s="21">
        <f>SUM([1]ภาพรวม!F42)</f>
        <v>741.90035599999999</v>
      </c>
      <c r="P21" s="21">
        <f>SUM([1]ภาพรวม!F27)</f>
        <v>384.17940900000002</v>
      </c>
      <c r="Q21" s="21" t="e">
        <f>SUM([1]ภาพรวม!#REF!)</f>
        <v>#REF!</v>
      </c>
      <c r="R21" s="21">
        <f>SUM([1]ภาพรวม!F49)</f>
        <v>0</v>
      </c>
      <c r="S21" s="21">
        <f>SUM(O21+F21+E21+K21+C21+N21+M21+P21+G21+H21+R21+J21+D21+I21+L21)</f>
        <v>12377.461567000002</v>
      </c>
      <c r="T21" s="22"/>
    </row>
    <row r="22" spans="1:20" s="15" customFormat="1" ht="22.8">
      <c r="A22" s="60" t="s">
        <v>24</v>
      </c>
      <c r="B22" s="17" t="s">
        <v>23</v>
      </c>
      <c r="C22" s="21">
        <f>SUM([1]ภาพรวม!F56)</f>
        <v>1.4699</v>
      </c>
      <c r="D22" s="21">
        <f>SUM([1]ภาพรวม!F59)</f>
        <v>3.2698</v>
      </c>
      <c r="E22" s="21">
        <f>SUM([1]ภาพรวม!F15)</f>
        <v>1553.5700999999999</v>
      </c>
      <c r="F22" s="21">
        <f>SUM([1]ภาพรวม!F46)</f>
        <v>121.694813</v>
      </c>
      <c r="G22" s="21">
        <f>SUM([1]ภาพรวม!F21)</f>
        <v>1721.162407</v>
      </c>
      <c r="H22" s="21">
        <f>SUM([1]ภาพรวม!F18)</f>
        <v>2561.1681880000001</v>
      </c>
      <c r="I22" s="21">
        <f>SUM([1]ภาพรวม!F30)</f>
        <v>43.671500000000002</v>
      </c>
      <c r="J22" s="21">
        <f>SUM([1]ภาพรวม!F24)</f>
        <v>573.10105999999996</v>
      </c>
      <c r="K22" s="21">
        <f>SUM([1]ภาพรวม!F39)</f>
        <v>3926.6644000000001</v>
      </c>
      <c r="L22" s="21">
        <f>SUM([1]ภาพรวม!F33)</f>
        <v>156.12432999999999</v>
      </c>
      <c r="M22" s="21">
        <f>SUM([1]ภาพรวม!F52)</f>
        <v>314.64269999999999</v>
      </c>
      <c r="N22" s="21">
        <f>SUM([1]ภาพรวม!F36)</f>
        <v>274.84260399999999</v>
      </c>
      <c r="O22" s="21">
        <f>SUM([1]ภาพรวม!F42)</f>
        <v>741.90035599999999</v>
      </c>
      <c r="P22" s="21">
        <f>SUM([1]ภาพรวม!F27)</f>
        <v>384.17940900000002</v>
      </c>
      <c r="Q22" s="21"/>
      <c r="R22" s="21">
        <f>SUM([1]ภาพรวม!F49)</f>
        <v>0</v>
      </c>
      <c r="S22" s="21">
        <f>SUM(C22:R22)</f>
        <v>12377.461567000002</v>
      </c>
      <c r="T22" s="22"/>
    </row>
    <row r="23" spans="1:20" s="23" customFormat="1" ht="22.8">
      <c r="A23" s="64" t="s">
        <v>25</v>
      </c>
      <c r="B23" s="59" t="s">
        <v>23</v>
      </c>
      <c r="C23" s="49">
        <f>SUM([1]ภาพรวม!K56)</f>
        <v>1.4699</v>
      </c>
      <c r="D23" s="49">
        <f>SUM([1]ภาพรวม!K59)</f>
        <v>3.2698</v>
      </c>
      <c r="E23" s="49">
        <f>SUM([1]ภาพรวม!K15)</f>
        <v>1365.7117490000001</v>
      </c>
      <c r="F23" s="49">
        <f>SUM([1]ภาพรวม!K46)</f>
        <v>74.180618999999993</v>
      </c>
      <c r="G23" s="50">
        <f>SUM([1]ภาพรวม!K21)</f>
        <v>997.53066899999999</v>
      </c>
      <c r="H23" s="49">
        <f>SUM([1]ภาพรวม!K18)</f>
        <v>1258.3310879999999</v>
      </c>
      <c r="I23" s="49">
        <f>SUM([1]ภาพรวม!K30)</f>
        <v>21.236922</v>
      </c>
      <c r="J23" s="49">
        <f>SUM([1]ภาพรวม!K24)</f>
        <v>273.34841799999998</v>
      </c>
      <c r="K23" s="49">
        <f>SUM([1]ภาพรวม!K39)</f>
        <v>1536.104736</v>
      </c>
      <c r="L23" s="51">
        <f>SUM([1]ภาพรวม!K33)</f>
        <v>39.821359000000001</v>
      </c>
      <c r="M23" s="49">
        <f>SUM([1]ภาพรวม!K52)</f>
        <v>75.156599999999997</v>
      </c>
      <c r="N23" s="49">
        <f>SUM([1]ภาพรวม!K36)</f>
        <v>55.018622000000001</v>
      </c>
      <c r="O23" s="49">
        <f>SUM([1]ภาพรวม!K42)</f>
        <v>130.53630799999999</v>
      </c>
      <c r="P23" s="49">
        <f>SUM([1]ภาพรวม!K27)</f>
        <v>58.028289000000001</v>
      </c>
      <c r="Q23" s="49" t="e">
        <f>SUM([1]ภาพรวม!#REF!)</f>
        <v>#REF!</v>
      </c>
      <c r="R23" s="49">
        <f>SUM([1]ภาพรวม!K49)</f>
        <v>0</v>
      </c>
      <c r="S23" s="49">
        <f>SUM(O23+J23+F23+H23+E23+K23+C23+N23+M23+P23+G23+R23+D23+I23+L23)</f>
        <v>5889.7450789999994</v>
      </c>
    </row>
    <row r="24" spans="1:20" s="23" customFormat="1" ht="22.8">
      <c r="A24" s="65"/>
      <c r="B24" s="59" t="s">
        <v>21</v>
      </c>
      <c r="C24" s="25">
        <f>SUM(C23/C22)</f>
        <v>1</v>
      </c>
      <c r="D24" s="25">
        <f>SUM(D23/D22)</f>
        <v>1</v>
      </c>
      <c r="E24" s="25">
        <f t="shared" ref="E24" si="0">SUM(E23/E22)</f>
        <v>0.87907957870713405</v>
      </c>
      <c r="F24" s="25">
        <f>SUM(F23/F22)</f>
        <v>0.60956270173980209</v>
      </c>
      <c r="G24" s="25">
        <f t="shared" ref="G24" si="1">SUM(G23/G22)</f>
        <v>0.57956800877303849</v>
      </c>
      <c r="H24" s="25">
        <f>SUM(H23/H22)</f>
        <v>0.49131138435021038</v>
      </c>
      <c r="I24" s="52">
        <f>SUM([1]ภาพรวม!L30)</f>
        <v>0.486287899430979</v>
      </c>
      <c r="J24" s="25">
        <f>SUM(J23/J22)</f>
        <v>0.47696372782838686</v>
      </c>
      <c r="K24" s="25">
        <f>SUM(K23/K22)</f>
        <v>0.3911983759039861</v>
      </c>
      <c r="L24" s="25">
        <f>SUM(L23/L22)</f>
        <v>0.25506184077779553</v>
      </c>
      <c r="M24" s="25">
        <f>SUM(M23/M22)</f>
        <v>0.23886332020415538</v>
      </c>
      <c r="N24" s="25">
        <f>SUM(N23/N22)</f>
        <v>0.20018229051562908</v>
      </c>
      <c r="O24" s="25">
        <f t="shared" ref="O24:S24" si="2">SUM(O23/O22)</f>
        <v>0.17594857172436779</v>
      </c>
      <c r="P24" s="25">
        <f t="shared" si="2"/>
        <v>0.15104476617069293</v>
      </c>
      <c r="Q24" s="25" t="e">
        <f t="shared" si="2"/>
        <v>#REF!</v>
      </c>
      <c r="R24" s="25">
        <v>0</v>
      </c>
      <c r="S24" s="25">
        <f t="shared" si="2"/>
        <v>0.4758443439406721</v>
      </c>
    </row>
    <row r="25" spans="1:20" s="23" customFormat="1" ht="18.600000000000001" hidden="1">
      <c r="A25" s="53" t="s">
        <v>31</v>
      </c>
      <c r="B25" s="54" t="s">
        <v>21</v>
      </c>
      <c r="C25" s="55">
        <v>0</v>
      </c>
      <c r="D25" s="55">
        <v>0</v>
      </c>
      <c r="E25" s="55">
        <v>0.06</v>
      </c>
      <c r="F25" s="55">
        <v>0.01</v>
      </c>
      <c r="G25" s="56">
        <v>2E-3</v>
      </c>
      <c r="H25" s="56">
        <v>3.0000000000000001E-3</v>
      </c>
      <c r="I25" s="55">
        <v>2E-3</v>
      </c>
      <c r="J25" s="55">
        <v>0</v>
      </c>
      <c r="K25" s="55">
        <v>0.02</v>
      </c>
      <c r="L25" s="55">
        <v>0</v>
      </c>
      <c r="M25" s="55">
        <v>2E-3</v>
      </c>
      <c r="N25" s="55">
        <v>7.0000000000000007E-2</v>
      </c>
      <c r="O25" s="55">
        <v>3.0000000000000001E-3</v>
      </c>
      <c r="P25" s="55">
        <v>0.1</v>
      </c>
      <c r="Q25" s="56">
        <v>1E-3</v>
      </c>
      <c r="R25" s="55">
        <v>0.21</v>
      </c>
      <c r="S25" s="55">
        <v>0.02</v>
      </c>
    </row>
    <row r="26" spans="1:20">
      <c r="A26" s="26" t="s">
        <v>32</v>
      </c>
      <c r="B26" s="26"/>
      <c r="S26" s="57"/>
    </row>
    <row r="27" spans="1:20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20">
      <c r="C28" s="30"/>
      <c r="D28" s="30"/>
      <c r="E28" s="30"/>
      <c r="F28" s="34"/>
      <c r="G28" s="41"/>
      <c r="H28" s="58"/>
      <c r="I28" s="41"/>
      <c r="J28" s="41"/>
      <c r="K28" s="41"/>
      <c r="L28" s="41"/>
      <c r="M28" s="30"/>
      <c r="N28" s="41"/>
      <c r="O28" s="41"/>
      <c r="P28" s="30"/>
      <c r="Q28" s="30"/>
      <c r="R28" s="30"/>
      <c r="S28" s="42"/>
    </row>
    <row r="29" spans="1:20">
      <c r="C29" s="44"/>
      <c r="D29" s="44"/>
      <c r="E29" s="44"/>
      <c r="F29" s="44"/>
      <c r="G29" s="43"/>
      <c r="H29" s="43"/>
      <c r="I29" s="43"/>
      <c r="J29" s="43"/>
      <c r="K29" s="44"/>
      <c r="L29" s="43"/>
      <c r="M29" s="43"/>
      <c r="N29" s="44"/>
      <c r="O29" s="43"/>
      <c r="P29" s="44"/>
      <c r="Q29" s="43"/>
      <c r="R29" s="44"/>
      <c r="S29" s="37"/>
    </row>
  </sheetData>
  <mergeCells count="3">
    <mergeCell ref="A19:B19"/>
    <mergeCell ref="A20:B20"/>
    <mergeCell ref="A23:A24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ภาพรวม</vt:lpstr>
      <vt:lpstr>รายจ่ายประจำ</vt:lpstr>
      <vt:lpstr>งบลงทุน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SPD_1</dc:creator>
  <cp:lastModifiedBy>User</cp:lastModifiedBy>
  <cp:lastPrinted>2021-06-22T13:03:16Z</cp:lastPrinted>
  <dcterms:created xsi:type="dcterms:W3CDTF">2021-05-30T04:15:57Z</dcterms:created>
  <dcterms:modified xsi:type="dcterms:W3CDTF">2021-10-08T08:32:02Z</dcterms:modified>
</cp:coreProperties>
</file>