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EROTHAI\Desktop\OpenGovData\"/>
    </mc:Choice>
  </mc:AlternateContent>
  <bookViews>
    <workbookView xWindow="165" yWindow="525" windowWidth="19995" windowHeight="5505" activeTab="1"/>
  </bookViews>
  <sheets>
    <sheet name="Flight Type" sheetId="1" r:id="rId1"/>
    <sheet name="Type of Operation" sheetId="2" r:id="rId2"/>
    <sheet name="Flight Rule" sheetId="3" r:id="rId3"/>
    <sheet name="MetaData" sheetId="4" r:id="rId4"/>
  </sheets>
  <calcPr calcId="152511"/>
</workbook>
</file>

<file path=xl/calcChain.xml><?xml version="1.0" encoding="utf-8"?>
<calcChain xmlns="http://schemas.openxmlformats.org/spreadsheetml/2006/main">
  <c r="J6" i="1" l="1"/>
  <c r="W9" i="1" l="1"/>
  <c r="W11" i="2" l="1"/>
  <c r="W8" i="3"/>
  <c r="Q8" i="3"/>
  <c r="P8" i="3"/>
  <c r="O8" i="3"/>
  <c r="M8" i="3"/>
  <c r="L8" i="3"/>
  <c r="K8" i="3"/>
  <c r="I8" i="3"/>
  <c r="H8" i="3"/>
  <c r="G8" i="3"/>
  <c r="E8" i="3"/>
  <c r="D8" i="3"/>
  <c r="C8" i="3"/>
  <c r="R7" i="3"/>
  <c r="N7" i="3"/>
  <c r="N8" i="3" s="1"/>
  <c r="J7" i="3"/>
  <c r="F7" i="3"/>
  <c r="R6" i="3"/>
  <c r="N6" i="3"/>
  <c r="J6" i="3"/>
  <c r="F6" i="3"/>
  <c r="Q11" i="2"/>
  <c r="P11" i="2"/>
  <c r="O11" i="2"/>
  <c r="M11" i="2"/>
  <c r="L11" i="2"/>
  <c r="K11" i="2"/>
  <c r="I11" i="2"/>
  <c r="H11" i="2"/>
  <c r="G11" i="2"/>
  <c r="E11" i="2"/>
  <c r="D11" i="2"/>
  <c r="C11" i="2"/>
  <c r="R10" i="2"/>
  <c r="N10" i="2"/>
  <c r="J10" i="2"/>
  <c r="F10" i="2"/>
  <c r="R9" i="2"/>
  <c r="N9" i="2"/>
  <c r="J9" i="2"/>
  <c r="F9" i="2"/>
  <c r="R8" i="2"/>
  <c r="S8" i="2" s="1"/>
  <c r="X8" i="2" s="1"/>
  <c r="N8" i="2"/>
  <c r="J8" i="2"/>
  <c r="F8" i="2"/>
  <c r="R7" i="2"/>
  <c r="N7" i="2"/>
  <c r="J7" i="2"/>
  <c r="F7" i="2"/>
  <c r="R6" i="2"/>
  <c r="N6" i="2"/>
  <c r="J6" i="2"/>
  <c r="F6" i="2"/>
  <c r="R7" i="1"/>
  <c r="R8" i="1"/>
  <c r="R6" i="1"/>
  <c r="P9" i="1"/>
  <c r="Q9" i="1"/>
  <c r="O9" i="1"/>
  <c r="N7" i="1"/>
  <c r="N8" i="1"/>
  <c r="N6" i="1"/>
  <c r="L9" i="1"/>
  <c r="M9" i="1"/>
  <c r="K9" i="1"/>
  <c r="J7" i="1"/>
  <c r="J8" i="1"/>
  <c r="I9" i="1"/>
  <c r="H9" i="1"/>
  <c r="G9" i="1"/>
  <c r="F7" i="1"/>
  <c r="F8" i="1"/>
  <c r="F6" i="1"/>
  <c r="E9" i="1"/>
  <c r="D9" i="1"/>
  <c r="C9" i="1"/>
  <c r="S7" i="2" l="1"/>
  <c r="X7" i="2" s="1"/>
  <c r="S9" i="2"/>
  <c r="T9" i="2" s="1"/>
  <c r="N9" i="1"/>
  <c r="N11" i="2"/>
  <c r="J8" i="3"/>
  <c r="J11" i="2"/>
  <c r="S10" i="2"/>
  <c r="T10" i="2" s="1"/>
  <c r="F11" i="2"/>
  <c r="F9" i="1"/>
  <c r="J9" i="1"/>
  <c r="F8" i="3"/>
  <c r="S6" i="3"/>
  <c r="T6" i="3" s="1"/>
  <c r="R8" i="3"/>
  <c r="S7" i="3"/>
  <c r="S6" i="2"/>
  <c r="T6" i="2" s="1"/>
  <c r="S6" i="1"/>
  <c r="T6" i="1" s="1"/>
  <c r="S7" i="1"/>
  <c r="X7" i="1" s="1"/>
  <c r="S8" i="1"/>
  <c r="T8" i="1" s="1"/>
  <c r="R11" i="2"/>
  <c r="T8" i="2"/>
  <c r="R9" i="1"/>
  <c r="X10" i="2" l="1"/>
  <c r="T7" i="2"/>
  <c r="X9" i="2"/>
  <c r="S11" i="2"/>
  <c r="T11" i="2" s="1"/>
  <c r="S9" i="1"/>
  <c r="X9" i="1" s="1"/>
  <c r="S8" i="3"/>
  <c r="T8" i="3" s="1"/>
  <c r="X7" i="3"/>
  <c r="T7" i="3"/>
  <c r="X6" i="3"/>
  <c r="X6" i="2"/>
  <c r="T7" i="1"/>
  <c r="X8" i="1"/>
  <c r="X6" i="1"/>
  <c r="X11" i="2" l="1"/>
  <c r="T9" i="1"/>
  <c r="X8" i="3"/>
</calcChain>
</file>

<file path=xl/sharedStrings.xml><?xml version="1.0" encoding="utf-8"?>
<sst xmlns="http://schemas.openxmlformats.org/spreadsheetml/2006/main" count="200" uniqueCount="125">
  <si>
    <t>Oct.</t>
  </si>
  <si>
    <t>Nov.</t>
  </si>
  <si>
    <t>Dec.</t>
  </si>
  <si>
    <t>Q1</t>
  </si>
  <si>
    <t>Jan.</t>
  </si>
  <si>
    <t>Feb.</t>
  </si>
  <si>
    <t>Mar.</t>
  </si>
  <si>
    <t>Q2</t>
  </si>
  <si>
    <t>Apr.</t>
  </si>
  <si>
    <t>May.</t>
  </si>
  <si>
    <t>Jun.</t>
  </si>
  <si>
    <t>Q3</t>
  </si>
  <si>
    <t>Jul.</t>
  </si>
  <si>
    <t>Aug.</t>
  </si>
  <si>
    <t>Sep.</t>
  </si>
  <si>
    <t>Q4</t>
  </si>
  <si>
    <t>Total</t>
  </si>
  <si>
    <t>แบ่งประเภทตามประเภทการบิน</t>
  </si>
  <si>
    <t>ปริมาณเที่ยวบินภายใน Bangkok FIR ปีงบประมาณ 2558</t>
  </si>
  <si>
    <t>แบ่งประเภทตามประเภทการดำเนินการ</t>
  </si>
  <si>
    <t>Schedule</t>
  </si>
  <si>
    <t>Non-Schedule</t>
  </si>
  <si>
    <t>General</t>
  </si>
  <si>
    <t>Military</t>
  </si>
  <si>
    <t>Others</t>
  </si>
  <si>
    <t>แบ่งประเภทตามกฎการบิน</t>
  </si>
  <si>
    <t>IFR</t>
  </si>
  <si>
    <t>VFR</t>
  </si>
  <si>
    <t>เฉลี่ย/วัน</t>
  </si>
  <si>
    <t>การเปลี่ยนแปลง</t>
  </si>
  <si>
    <t>International Flight</t>
  </si>
  <si>
    <t>Domestic Flight</t>
  </si>
  <si>
    <t>Overflight</t>
  </si>
  <si>
    <t>ลำดับที่</t>
  </si>
  <si>
    <t>ชื่อรายการ (ภาษาอังกฤษ)</t>
  </si>
  <si>
    <t>ชื่อรายการ (ภาษาไทย)</t>
  </si>
  <si>
    <t>คำอธิบาย (Definition)</t>
  </si>
  <si>
    <t>รูปแบบ (Format)</t>
  </si>
  <si>
    <t>ต้องมี (Required)</t>
  </si>
  <si>
    <t>Unique Identifer</t>
  </si>
  <si>
    <t>รหัสชุดข้อมูล</t>
  </si>
  <si>
    <t>รหัส (ID) สำหรับข้อมูลในแต่ละชุด (Auto-generated)</t>
  </si>
  <si>
    <t>Yes</t>
  </si>
  <si>
    <t>Title</t>
  </si>
  <si>
    <t>ชื่อข้อมูล</t>
  </si>
  <si>
    <t>ชื่อหัวข้อมูลของชุดข้อมูลที่นำเสนอ พร้อมอธิบานสั้น ๆ</t>
  </si>
  <si>
    <t>Description</t>
  </si>
  <si>
    <t>รายละเอียด</t>
  </si>
  <si>
    <t>Tags</t>
  </si>
  <si>
    <t>ป้ายกำกับ</t>
  </si>
  <si>
    <t>Tag หรือ Keywords ที่เกี่ยวข้องกับชุดข้อมูล สำหรับการค้นหา</t>
  </si>
  <si>
    <t>แยกแต่ละ Keywaords ด้วย "," (comma)</t>
  </si>
  <si>
    <t>Last Updated</t>
  </si>
  <si>
    <t>วันที่เผยแพร่ข้อมูล</t>
  </si>
  <si>
    <t>วันที่ทำการเปลี่ยนแปลงหรืออัพเดตข้อมูลครั้งล่าสุด</t>
  </si>
  <si>
    <t>รูปแบบ YYYY-MM-DD เช่น 2015-02-25</t>
  </si>
  <si>
    <t>Publisher</t>
  </si>
  <si>
    <t>ผู้จัดทำข้อมูล</t>
  </si>
  <si>
    <t>ชื่อหน่วยงานเจ้าของชุดข้อมูลที่เผยแพร่</t>
  </si>
  <si>
    <t>Contact Name</t>
  </si>
  <si>
    <t>ชื่อผู้ติดต่อ</t>
  </si>
  <si>
    <t>ชื่อผู้ติดต่อหลักสำหรับข้อมูลที่นำมาเผยแพร่</t>
  </si>
  <si>
    <t>Contact Email</t>
  </si>
  <si>
    <t>อีเมล์ผู้ติดต่อ</t>
  </si>
  <si>
    <t>E-mail ของผู้ติดต่อหลัก</t>
  </si>
  <si>
    <t>Email address</t>
  </si>
  <si>
    <t>Contact Number</t>
  </si>
  <si>
    <t>เบอร์โทรผู้ติดต่อ</t>
  </si>
  <si>
    <t>Format</t>
  </si>
  <si>
    <t>รูปแบบของไฟล์ข้อมูล</t>
  </si>
  <si>
    <t>เบอร์โทรศัพท์ของผู้ติดต่อหลัก</t>
  </si>
  <si>
    <t>รูปแบบของไฟล์ข้อมูล หรือประเภทของ API ที่ใช้ในการเผยแพร่</t>
  </si>
  <si>
    <t>เลือกรายการตามที่ระบุไว้</t>
  </si>
  <si>
    <t>Frequency</t>
  </si>
  <si>
    <t>ความถี่ในการเผยแพร่ข้อมูล</t>
  </si>
  <si>
    <t>Category</t>
  </si>
  <si>
    <t>หมวดหมู่</t>
  </si>
  <si>
    <t>หมวดหมู่ของชุดข้อมูล</t>
  </si>
  <si>
    <t>Language</t>
  </si>
  <si>
    <t>ภาษา</t>
  </si>
  <si>
    <t>ภาษาของชุดข้อมูล[1]</t>
  </si>
  <si>
    <t>Th = ไทย, En = อังกฤษ</t>
  </si>
  <si>
    <t>Public Access Level</t>
  </si>
  <si>
    <t>ระดับในการเข้าถึงข้อมูล</t>
  </si>
  <si>
    <t>URL</t>
  </si>
  <si>
    <t>ชื่อลิงค์</t>
  </si>
  <si>
    <t>ระบุ URL ของชุดข้อมูล</t>
  </si>
  <si>
    <t xml:space="preserve">Restricted Public = ชุดข้อมูลนั้นมีข้อจำกัดการใช้งาน </t>
  </si>
  <si>
    <t xml:space="preserve">Public = สามารถใช้งานได้โดยไม่มีข้อจำกัด </t>
  </si>
  <si>
    <t>Non-Public = ชุดข้อมูลนั้นไม่สามารถเข้าถึงได้โดยสาธารณะ</t>
  </si>
  <si>
    <t>01 = Not updates (historical only)</t>
  </si>
  <si>
    <t xml:space="preserve">02 =  Annual </t>
  </si>
  <si>
    <t>03 = Quarterly</t>
  </si>
  <si>
    <t>04 = Bi-monthly</t>
  </si>
  <si>
    <t>05 = Monthly</t>
  </si>
  <si>
    <t xml:space="preserve">06 = Bi-weekly </t>
  </si>
  <si>
    <t xml:space="preserve">07 = Weekly </t>
  </si>
  <si>
    <t xml:space="preserve">08 = Daily </t>
  </si>
  <si>
    <t xml:space="preserve">09 = Hourly </t>
  </si>
  <si>
    <t xml:space="preserve">ระบุความถี่ดังนี้     </t>
  </si>
  <si>
    <t>10 = Continuous</t>
  </si>
  <si>
    <t>License</t>
  </si>
  <si>
    <t>ลิขสิทธิ์</t>
  </si>
  <si>
    <t>การประกาศสิทธิหรือข้อตกลงในการใช้ชุดข้อมูลหรือ API ที่เผยแพร่</t>
  </si>
  <si>
    <t>ระบบจะกำหนดเป็น Open Government License - Thailand</t>
  </si>
  <si>
    <t>Rights</t>
  </si>
  <si>
    <t>สิทธิ์ในการเข้าถึงข้อมูล</t>
  </si>
  <si>
    <t>อธิบายเพิ่มเติมจากการเลือกระดับการเข้าถึง (Public Access  รวมถึงคำแนะนำสำหรับวิธีการเข้าถึงชุดข้อมูลที่เป็น Restricted Public และ Non-Public</t>
  </si>
  <si>
    <t>รายละเอียดที่จะบันทึกในระบบ</t>
  </si>
  <si>
    <t>(Auto-generated)</t>
  </si>
  <si>
    <t>บทคัดย่อของข้อมูลหรือ Abstract 1 ที่บ่งบอกถึงเนื้อความในข้อมูลอย่างสี้น</t>
  </si>
  <si>
    <t>ปริมาณเที่ยวบินที่ บวท. ให้บริการควบคุมจราจรทางอากาศภายในเขตแถลงข่าวการบินกรุงเทพ (Bangkok FIR)</t>
  </si>
  <si>
    <t>2016-07-13</t>
  </si>
  <si>
    <t>บริษัท วิทยุการบินแห่งประทศไทย จำกัด</t>
  </si>
  <si>
    <t>นางขนิษฐา คงถาวรวัฒนา</t>
  </si>
  <si>
    <t>kanittha.ko@aerothai.co.th</t>
  </si>
  <si>
    <t>02-287-8246</t>
  </si>
  <si>
    <t>ปริมาณเที่ยวบิน,จำนวนเที่ยวบิน,ปริมาณจราจรทางอากาศ,เขตแถลงข่าวการบิน,Bangkok FIR</t>
  </si>
  <si>
    <t>.xlsx</t>
  </si>
  <si>
    <t>Th</t>
  </si>
  <si>
    <t>คมนาคม และโลจิสติกส์</t>
  </si>
  <si>
    <t>Public</t>
  </si>
  <si>
    <t>01</t>
  </si>
  <si>
    <t>ปี 2560</t>
  </si>
  <si>
    <t>ปริมาณเที่ยวบินภายใน Bangkok FIR ปีงบประมาณ 2561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</si>
</sst>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9">
    <font>
      <sz val="11"/>
      <color theme="1"/>
      <name val="Calibri"/>
      <family val="2"/>
      <charset val="222"/>
    </font>
    <font>
      <sz val="11"/>
      <color indexed="8"/>
      <name val="Calibri"/>
      <family val="2"/>
      <charset val="222"/>
    </font>
    <font>
      <sz val="11"/>
      <color indexed="62"/>
      <name val="Calibri"/>
      <family val="2"/>
      <charset val="222"/>
    </font>
    <font>
      <sz val="11"/>
      <color indexed="62"/>
      <name val="Calibri"/>
      <family val="2"/>
      <charset val="222"/>
    </font>
    <font>
      <sz val="16"/>
      <color indexed="8"/>
      <name val="TH SarabunPSK"/>
      <family val="2"/>
    </font>
    <font>
      <i/>
      <sz val="16"/>
      <color indexed="8"/>
      <name val="TH SarabunPSK"/>
      <family val="2"/>
    </font>
    <font>
      <sz val="8"/>
      <name val="Calibri"/>
      <family val="2"/>
      <charset val="222"/>
    </font>
    <font>
      <u/>
      <sz val="11"/>
      <color theme="10"/>
      <name val="Calibri"/>
      <family val="2"/>
      <charset val="222"/>
    </font>
    <font>
      <sz val="11"/>
      <color rgb="FFFF0000"/>
      <name val="Calibri"/>
      <family val="2"/>
      <charset val="222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87">
    <xf numFmtId="0" fontId="0" fillId="0" borderId="0" xfId="0"/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/>
    <xf numFmtId="0" fontId="0" fillId="3" borderId="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87" fontId="1" fillId="2" borderId="1" xfId="1" applyNumberFormat="1" applyFont="1" applyFill="1" applyBorder="1"/>
    <xf numFmtId="187" fontId="1" fillId="0" borderId="1" xfId="1" applyNumberFormat="1" applyFont="1" applyBorder="1"/>
    <xf numFmtId="0" fontId="0" fillId="4" borderId="1" xfId="0" applyFill="1" applyBorder="1" applyAlignment="1">
      <alignment horizontal="center" vertical="center"/>
    </xf>
    <xf numFmtId="187" fontId="1" fillId="4" borderId="1" xfId="1" applyNumberFormat="1" applyFont="1" applyFill="1" applyBorder="1"/>
    <xf numFmtId="0" fontId="0" fillId="0" borderId="0" xfId="0" applyBorder="1"/>
    <xf numFmtId="0" fontId="0" fillId="2" borderId="1" xfId="0" applyFill="1" applyBorder="1" applyAlignment="1">
      <alignment horizontal="right" vertical="center"/>
    </xf>
    <xf numFmtId="0" fontId="0" fillId="3" borderId="1" xfId="0" applyFill="1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/>
    </xf>
    <xf numFmtId="187" fontId="2" fillId="5" borderId="1" xfId="1" applyNumberFormat="1" applyFont="1" applyFill="1" applyBorder="1"/>
    <xf numFmtId="0" fontId="2" fillId="5" borderId="1" xfId="0" applyFont="1" applyFill="1" applyBorder="1" applyAlignment="1">
      <alignment horizontal="center" vertical="center"/>
    </xf>
    <xf numFmtId="187" fontId="2" fillId="5" borderId="1" xfId="0" applyNumberFormat="1" applyFont="1" applyFill="1" applyBorder="1"/>
    <xf numFmtId="187" fontId="2" fillId="2" borderId="1" xfId="0" applyNumberFormat="1" applyFont="1" applyFill="1" applyBorder="1"/>
    <xf numFmtId="187" fontId="1" fillId="5" borderId="1" xfId="1" applyNumberFormat="1" applyFont="1" applyFill="1" applyBorder="1"/>
    <xf numFmtId="187" fontId="2" fillId="2" borderId="1" xfId="1" applyNumberFormat="1" applyFont="1" applyFill="1" applyBorder="1"/>
    <xf numFmtId="187" fontId="0" fillId="2" borderId="1" xfId="0" applyNumberFormat="1" applyFill="1" applyBorder="1"/>
    <xf numFmtId="10" fontId="1" fillId="6" borderId="1" xfId="3" applyNumberFormat="1" applyFont="1" applyFill="1" applyBorder="1"/>
    <xf numFmtId="187" fontId="0" fillId="0" borderId="0" xfId="0" applyNumberFormat="1" applyFill="1" applyBorder="1"/>
    <xf numFmtId="0" fontId="0" fillId="3" borderId="1" xfId="0" applyFill="1" applyBorder="1" applyAlignment="1">
      <alignment vertical="center"/>
    </xf>
    <xf numFmtId="187" fontId="1" fillId="4" borderId="1" xfId="1" applyNumberFormat="1" applyFont="1" applyFill="1" applyBorder="1" applyAlignment="1">
      <alignment vertical="center"/>
    </xf>
    <xf numFmtId="10" fontId="1" fillId="6" borderId="1" xfId="3" applyNumberFormat="1" applyFont="1" applyFill="1" applyBorder="1" applyAlignment="1">
      <alignment vertical="center"/>
    </xf>
    <xf numFmtId="0" fontId="0" fillId="6" borderId="1" xfId="0" applyFill="1" applyBorder="1" applyAlignment="1">
      <alignment horizontal="right" vertical="center"/>
    </xf>
    <xf numFmtId="187" fontId="1" fillId="6" borderId="1" xfId="1" applyNumberFormat="1" applyFont="1" applyFill="1" applyBorder="1" applyAlignment="1">
      <alignment vertical="center"/>
    </xf>
    <xf numFmtId="10" fontId="1" fillId="4" borderId="1" xfId="3" applyNumberFormat="1" applyFont="1" applyFill="1" applyBorder="1" applyAlignment="1">
      <alignment vertical="center"/>
    </xf>
    <xf numFmtId="0" fontId="0" fillId="5" borderId="1" xfId="0" applyFill="1" applyBorder="1" applyAlignment="1">
      <alignment horizontal="center" vertical="center"/>
    </xf>
    <xf numFmtId="187" fontId="3" fillId="2" borderId="1" xfId="1" applyNumberFormat="1" applyFont="1" applyFill="1" applyBorder="1"/>
    <xf numFmtId="187" fontId="0" fillId="6" borderId="1" xfId="0" applyNumberFormat="1" applyFill="1" applyBorder="1"/>
    <xf numFmtId="10" fontId="1" fillId="4" borderId="1" xfId="3" applyNumberFormat="1" applyFont="1" applyFill="1" applyBorder="1"/>
    <xf numFmtId="187" fontId="1" fillId="6" borderId="1" xfId="1" applyNumberFormat="1" applyFont="1" applyFill="1" applyBorder="1"/>
    <xf numFmtId="0" fontId="4" fillId="0" borderId="0" xfId="0" applyFont="1"/>
    <xf numFmtId="0" fontId="4" fillId="0" borderId="1" xfId="0" applyFont="1" applyBorder="1"/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left" vertical="top"/>
    </xf>
    <xf numFmtId="0" fontId="4" fillId="0" borderId="2" xfId="0" applyFont="1" applyBorder="1"/>
    <xf numFmtId="0" fontId="4" fillId="0" borderId="3" xfId="0" applyFont="1" applyBorder="1"/>
    <xf numFmtId="0" fontId="4" fillId="0" borderId="2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3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left" vertical="top"/>
    </xf>
    <xf numFmtId="0" fontId="4" fillId="5" borderId="1" xfId="0" applyFont="1" applyFill="1" applyBorder="1" applyAlignment="1">
      <alignment horizontal="left" vertical="top" wrapText="1"/>
    </xf>
    <xf numFmtId="0" fontId="5" fillId="5" borderId="1" xfId="0" applyFont="1" applyFill="1" applyBorder="1" applyAlignment="1">
      <alignment horizontal="center" vertical="top"/>
    </xf>
    <xf numFmtId="49" fontId="4" fillId="5" borderId="1" xfId="0" applyNumberFormat="1" applyFont="1" applyFill="1" applyBorder="1" applyAlignment="1">
      <alignment horizontal="left" vertical="top"/>
    </xf>
    <xf numFmtId="0" fontId="7" fillId="5" borderId="1" xfId="2" applyFill="1" applyBorder="1" applyAlignment="1">
      <alignment horizontal="left" vertical="top"/>
    </xf>
    <xf numFmtId="187" fontId="1" fillId="0" borderId="0" xfId="1" applyNumberFormat="1" applyFont="1"/>
    <xf numFmtId="187" fontId="0" fillId="0" borderId="0" xfId="1" applyNumberFormat="1" applyFont="1"/>
    <xf numFmtId="187" fontId="0" fillId="0" borderId="0" xfId="0" applyNumberFormat="1"/>
    <xf numFmtId="43" fontId="1" fillId="2" borderId="1" xfId="1" applyNumberFormat="1" applyFont="1" applyFill="1" applyBorder="1"/>
    <xf numFmtId="187" fontId="1" fillId="0" borderId="0" xfId="1" applyNumberFormat="1" applyFont="1" applyFill="1" applyBorder="1"/>
    <xf numFmtId="187" fontId="1" fillId="0" borderId="4" xfId="1" applyNumberFormat="1" applyFont="1" applyFill="1" applyBorder="1"/>
    <xf numFmtId="187" fontId="8" fillId="0" borderId="0" xfId="1" applyNumberFormat="1" applyFont="1"/>
    <xf numFmtId="49" fontId="4" fillId="5" borderId="2" xfId="0" applyNumberFormat="1" applyFont="1" applyFill="1" applyBorder="1" applyAlignment="1">
      <alignment horizontal="left" vertical="top"/>
    </xf>
    <xf numFmtId="49" fontId="4" fillId="5" borderId="4" xfId="0" applyNumberFormat="1" applyFont="1" applyFill="1" applyBorder="1" applyAlignment="1">
      <alignment horizontal="left" vertical="top"/>
    </xf>
    <xf numFmtId="49" fontId="4" fillId="5" borderId="3" xfId="0" applyNumberFormat="1" applyFont="1" applyFill="1" applyBorder="1" applyAlignment="1">
      <alignment horizontal="left" vertical="top"/>
    </xf>
    <xf numFmtId="0" fontId="4" fillId="5" borderId="2" xfId="0" applyFont="1" applyFill="1" applyBorder="1" applyAlignment="1">
      <alignment horizontal="left" vertical="top"/>
    </xf>
    <xf numFmtId="0" fontId="4" fillId="5" borderId="4" xfId="0" applyFont="1" applyFill="1" applyBorder="1" applyAlignment="1">
      <alignment horizontal="left" vertical="top"/>
    </xf>
    <xf numFmtId="0" fontId="4" fillId="5" borderId="3" xfId="0" applyFont="1" applyFill="1" applyBorder="1" applyAlignment="1">
      <alignment horizontal="left" vertical="top"/>
    </xf>
    <xf numFmtId="0" fontId="4" fillId="0" borderId="2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4" fillId="0" borderId="2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3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/>
    </xf>
    <xf numFmtId="0" fontId="4" fillId="0" borderId="9" xfId="0" applyFont="1" applyBorder="1" applyAlignment="1">
      <alignment horizontal="left" vertical="top"/>
    </xf>
    <xf numFmtId="0" fontId="4" fillId="0" borderId="5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0" fontId="4" fillId="0" borderId="10" xfId="0" applyFont="1" applyBorder="1" applyAlignment="1">
      <alignment horizontal="center" vertical="top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</cellXfs>
  <cellStyles count="4">
    <cellStyle name="Comma" xfId="1" builtinId="3"/>
    <cellStyle name="Hyperlink" xfId="2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kanittha.ko@aerothai.co.t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8"/>
  <sheetViews>
    <sheetView zoomScaleNormal="100" workbookViewId="0">
      <selection activeCell="O26" sqref="O26"/>
    </sheetView>
  </sheetViews>
  <sheetFormatPr defaultRowHeight="15"/>
  <cols>
    <col min="2" max="2" width="16.140625" customWidth="1"/>
    <col min="3" max="5" width="8" bestFit="1" customWidth="1"/>
    <col min="7" max="8" width="8" bestFit="1" customWidth="1"/>
    <col min="11" max="13" width="8" bestFit="1" customWidth="1"/>
    <col min="14" max="14" width="10.140625" customWidth="1"/>
    <col min="15" max="17" width="8" bestFit="1" customWidth="1"/>
    <col min="19" max="19" width="10.5703125" bestFit="1" customWidth="1"/>
    <col min="20" max="20" width="9.28515625" bestFit="1" customWidth="1"/>
    <col min="21" max="21" width="9.28515625" customWidth="1"/>
    <col min="22" max="22" width="16.7109375" customWidth="1"/>
    <col min="23" max="23" width="12.5703125" customWidth="1"/>
    <col min="24" max="24" width="15" bestFit="1" customWidth="1"/>
  </cols>
  <sheetData>
    <row r="1" spans="1:24">
      <c r="A1" t="s">
        <v>124</v>
      </c>
    </row>
    <row r="3" spans="1:24">
      <c r="A3" t="s">
        <v>17</v>
      </c>
    </row>
    <row r="5" spans="1:24">
      <c r="A5" s="5"/>
      <c r="B5" s="3"/>
      <c r="C5" s="1" t="s">
        <v>0</v>
      </c>
      <c r="D5" s="1" t="s">
        <v>1</v>
      </c>
      <c r="E5" s="1" t="s">
        <v>2</v>
      </c>
      <c r="F5" s="15" t="s">
        <v>3</v>
      </c>
      <c r="G5" s="1" t="s">
        <v>4</v>
      </c>
      <c r="H5" s="1" t="s">
        <v>5</v>
      </c>
      <c r="I5" s="1" t="s">
        <v>6</v>
      </c>
      <c r="J5" s="15" t="s">
        <v>7</v>
      </c>
      <c r="K5" s="1" t="s">
        <v>8</v>
      </c>
      <c r="L5" s="1" t="s">
        <v>9</v>
      </c>
      <c r="M5" s="1" t="s">
        <v>10</v>
      </c>
      <c r="N5" s="15" t="s">
        <v>11</v>
      </c>
      <c r="O5" s="1" t="s">
        <v>12</v>
      </c>
      <c r="P5" s="1" t="s">
        <v>13</v>
      </c>
      <c r="Q5" s="1" t="s">
        <v>14</v>
      </c>
      <c r="R5" s="15" t="s">
        <v>15</v>
      </c>
      <c r="S5" s="2" t="s">
        <v>16</v>
      </c>
      <c r="T5" s="2" t="s">
        <v>28</v>
      </c>
      <c r="U5" s="5"/>
      <c r="V5" s="23"/>
      <c r="W5" s="8" t="s">
        <v>123</v>
      </c>
      <c r="X5" s="8" t="s">
        <v>29</v>
      </c>
    </row>
    <row r="6" spans="1:24" ht="30">
      <c r="B6" s="12" t="s">
        <v>30</v>
      </c>
      <c r="C6" s="7">
        <v>38576</v>
      </c>
      <c r="D6" s="7">
        <v>38434</v>
      </c>
      <c r="E6" s="7">
        <v>41241</v>
      </c>
      <c r="F6" s="16">
        <f>SUM(C6:E6)</f>
        <v>118251</v>
      </c>
      <c r="G6" s="7">
        <v>42538</v>
      </c>
      <c r="H6" s="7">
        <v>40703</v>
      </c>
      <c r="I6" s="7">
        <v>43147</v>
      </c>
      <c r="J6" s="16">
        <f>SUM(G6:I6)</f>
        <v>126388</v>
      </c>
      <c r="K6" s="58">
        <v>40948</v>
      </c>
      <c r="L6" s="7">
        <v>40399</v>
      </c>
      <c r="M6" s="7">
        <v>39294</v>
      </c>
      <c r="N6" s="14">
        <f>SUM(K6:M6)</f>
        <v>120641</v>
      </c>
      <c r="O6" s="7">
        <v>41440</v>
      </c>
      <c r="P6" s="7">
        <v>41225</v>
      </c>
      <c r="Q6" s="7">
        <v>38132</v>
      </c>
      <c r="R6" s="14">
        <f>SUM(O6:Q6)</f>
        <v>120797</v>
      </c>
      <c r="S6" s="20">
        <f>SUM(R6,N6,J6,F6)</f>
        <v>486077</v>
      </c>
      <c r="T6" s="20">
        <f>S6/365</f>
        <v>1331.7178082191781</v>
      </c>
      <c r="U6" s="22"/>
      <c r="V6" s="12" t="s">
        <v>30</v>
      </c>
      <c r="W6" s="24">
        <v>435085</v>
      </c>
      <c r="X6" s="28">
        <f>(S6-W6)/W6</f>
        <v>0.11720008733925555</v>
      </c>
    </row>
    <row r="7" spans="1:24">
      <c r="B7" s="12" t="s">
        <v>31</v>
      </c>
      <c r="C7" s="7">
        <v>33772</v>
      </c>
      <c r="D7" s="7">
        <v>34407</v>
      </c>
      <c r="E7" s="7">
        <v>35447</v>
      </c>
      <c r="F7" s="16">
        <f>SUM(C7:E7)</f>
        <v>103626</v>
      </c>
      <c r="G7" s="7">
        <v>38228</v>
      </c>
      <c r="H7" s="7">
        <v>35239</v>
      </c>
      <c r="I7" s="7">
        <v>38640</v>
      </c>
      <c r="J7" s="16">
        <f>SUM(G7:I7)</f>
        <v>112107</v>
      </c>
      <c r="K7" s="7">
        <v>36314</v>
      </c>
      <c r="L7" s="7">
        <v>38649</v>
      </c>
      <c r="M7" s="7">
        <v>35187</v>
      </c>
      <c r="N7" s="14">
        <f>SUM(K7:M7)</f>
        <v>110150</v>
      </c>
      <c r="O7" s="7">
        <v>36869</v>
      </c>
      <c r="P7" s="7">
        <v>38020</v>
      </c>
      <c r="Q7" s="7">
        <v>34175</v>
      </c>
      <c r="R7" s="14">
        <f>SUM(O7:Q7)</f>
        <v>109064</v>
      </c>
      <c r="S7" s="20">
        <f>SUM(R7,N7,J7,F7)</f>
        <v>434947</v>
      </c>
      <c r="T7" s="20">
        <f>S7/365</f>
        <v>1191.6356164383562</v>
      </c>
      <c r="U7" s="22"/>
      <c r="V7" s="12" t="s">
        <v>31</v>
      </c>
      <c r="W7" s="24">
        <v>415662</v>
      </c>
      <c r="X7" s="28">
        <f>(S7-W7)/W7</f>
        <v>4.6395869721071445E-2</v>
      </c>
    </row>
    <row r="8" spans="1:24">
      <c r="B8" s="13" t="s">
        <v>32</v>
      </c>
      <c r="C8" s="7">
        <v>8526</v>
      </c>
      <c r="D8" s="7">
        <v>8642</v>
      </c>
      <c r="E8" s="7">
        <v>9321</v>
      </c>
      <c r="F8" s="16">
        <f>SUM(C8:E8)</f>
        <v>26489</v>
      </c>
      <c r="G8" s="7">
        <v>9384</v>
      </c>
      <c r="H8" s="7">
        <v>8683</v>
      </c>
      <c r="I8" s="7">
        <v>9318</v>
      </c>
      <c r="J8" s="16">
        <f>SUM(G8:I8)</f>
        <v>27385</v>
      </c>
      <c r="K8" s="7">
        <v>8640</v>
      </c>
      <c r="L8" s="7">
        <v>8619</v>
      </c>
      <c r="M8" s="7">
        <v>8431</v>
      </c>
      <c r="N8" s="14">
        <f>SUM(K8:M8)</f>
        <v>25690</v>
      </c>
      <c r="O8" s="7">
        <v>9077</v>
      </c>
      <c r="P8" s="7">
        <v>9281</v>
      </c>
      <c r="Q8" s="7">
        <v>8743</v>
      </c>
      <c r="R8" s="14">
        <f>SUM(O8:Q8)</f>
        <v>27101</v>
      </c>
      <c r="S8" s="20">
        <f>SUM(R8,N8,J8,F8)</f>
        <v>106665</v>
      </c>
      <c r="T8" s="20">
        <f>S8/365</f>
        <v>292.23287671232879</v>
      </c>
      <c r="U8" s="22"/>
      <c r="V8" s="13" t="s">
        <v>32</v>
      </c>
      <c r="W8" s="24">
        <v>99914</v>
      </c>
      <c r="X8" s="28">
        <f>(S8-W8)/W8</f>
        <v>6.7568108573373101E-2</v>
      </c>
    </row>
    <row r="9" spans="1:24">
      <c r="B9" s="11" t="s">
        <v>16</v>
      </c>
      <c r="C9" s="6">
        <f>SUM(C6:C8)</f>
        <v>80874</v>
      </c>
      <c r="D9" s="6">
        <f>SUM(D6:D8)</f>
        <v>81483</v>
      </c>
      <c r="E9" s="6">
        <f>SUM(E6:E8)</f>
        <v>86009</v>
      </c>
      <c r="F9" s="17">
        <f>SUM(C9:E9)</f>
        <v>248366</v>
      </c>
      <c r="G9" s="6">
        <f t="shared" ref="G9:R9" si="0">SUM(G6:G8)</f>
        <v>90150</v>
      </c>
      <c r="H9" s="6">
        <f t="shared" si="0"/>
        <v>84625</v>
      </c>
      <c r="I9" s="6">
        <f t="shared" si="0"/>
        <v>91105</v>
      </c>
      <c r="J9" s="30">
        <f t="shared" si="0"/>
        <v>265880</v>
      </c>
      <c r="K9" s="6">
        <f>SUM(K6:K8)</f>
        <v>85902</v>
      </c>
      <c r="L9" s="6">
        <f t="shared" si="0"/>
        <v>87667</v>
      </c>
      <c r="M9" s="6">
        <f t="shared" si="0"/>
        <v>82912</v>
      </c>
      <c r="N9" s="30">
        <f t="shared" si="0"/>
        <v>256481</v>
      </c>
      <c r="O9" s="6">
        <f t="shared" si="0"/>
        <v>87386</v>
      </c>
      <c r="P9" s="6">
        <f t="shared" si="0"/>
        <v>88526</v>
      </c>
      <c r="Q9" s="6">
        <f t="shared" si="0"/>
        <v>81050</v>
      </c>
      <c r="R9" s="30">
        <f t="shared" si="0"/>
        <v>256962</v>
      </c>
      <c r="S9" s="20">
        <f>SUM(R9,N9,J9,F9)</f>
        <v>1027689</v>
      </c>
      <c r="T9" s="20">
        <f>S9/365</f>
        <v>2815.5863013698631</v>
      </c>
      <c r="U9" s="22"/>
      <c r="V9" s="26" t="s">
        <v>16</v>
      </c>
      <c r="W9" s="27">
        <f>SUM(W6:W8)</f>
        <v>950661</v>
      </c>
      <c r="X9" s="25">
        <f>(S9-W9)/W9</f>
        <v>8.1025728414229684E-2</v>
      </c>
    </row>
    <row r="11" spans="1:24">
      <c r="H11" s="57"/>
      <c r="I11" s="55"/>
      <c r="K11" s="55"/>
    </row>
    <row r="12" spans="1:24">
      <c r="C12" s="55"/>
      <c r="H12" s="57"/>
      <c r="I12" s="55"/>
      <c r="K12" s="55"/>
      <c r="M12" s="55"/>
    </row>
    <row r="13" spans="1:24">
      <c r="C13" s="55"/>
      <c r="H13" s="57"/>
      <c r="I13" s="55"/>
      <c r="K13" s="55"/>
      <c r="M13" s="55"/>
      <c r="R13" s="10"/>
    </row>
    <row r="14" spans="1:24">
      <c r="C14" s="55"/>
      <c r="M14" s="55"/>
      <c r="O14" s="54"/>
      <c r="P14" s="54"/>
      <c r="Q14" s="54"/>
    </row>
    <row r="15" spans="1:24">
      <c r="O15" s="54"/>
      <c r="P15" s="54"/>
      <c r="Q15" s="54"/>
    </row>
    <row r="16" spans="1:24">
      <c r="K16" s="54"/>
      <c r="L16" s="59"/>
      <c r="M16" s="54"/>
      <c r="N16" s="59"/>
      <c r="O16" s="54"/>
      <c r="P16" s="54"/>
      <c r="Q16" s="54"/>
    </row>
    <row r="17" spans="11:17">
      <c r="K17" s="54"/>
      <c r="L17" s="59"/>
      <c r="M17" s="54"/>
      <c r="N17" s="59"/>
      <c r="O17" s="54"/>
      <c r="P17" s="54"/>
      <c r="Q17" s="54"/>
    </row>
    <row r="18" spans="11:17">
      <c r="K18" s="54"/>
      <c r="L18" s="59"/>
      <c r="M18" s="54"/>
      <c r="N18" s="59"/>
      <c r="O18" s="54"/>
      <c r="P18" s="55"/>
      <c r="Q18" s="55"/>
    </row>
    <row r="19" spans="11:17">
      <c r="K19" s="54"/>
      <c r="L19" s="59"/>
      <c r="M19" s="54"/>
      <c r="N19" s="59"/>
      <c r="O19" s="54"/>
      <c r="P19" s="55"/>
      <c r="Q19" s="55"/>
    </row>
    <row r="20" spans="11:17">
      <c r="K20" s="54"/>
      <c r="L20" s="59"/>
      <c r="M20" s="54"/>
      <c r="N20" s="59"/>
      <c r="O20" s="54"/>
      <c r="P20" s="55"/>
      <c r="Q20" s="55"/>
    </row>
    <row r="21" spans="11:17">
      <c r="K21" s="54"/>
      <c r="L21" s="59"/>
      <c r="M21" s="54"/>
      <c r="N21" s="59"/>
      <c r="O21" s="54"/>
    </row>
    <row r="22" spans="11:17">
      <c r="K22" s="54"/>
      <c r="L22" s="59"/>
      <c r="M22" s="54"/>
      <c r="N22" s="59"/>
      <c r="O22" s="54"/>
    </row>
    <row r="23" spans="11:17">
      <c r="K23" s="54"/>
      <c r="L23" s="59"/>
      <c r="M23" s="54"/>
      <c r="N23" s="59"/>
      <c r="O23" s="54"/>
    </row>
    <row r="24" spans="11:17">
      <c r="K24" s="54"/>
      <c r="L24" s="59"/>
      <c r="M24" s="54"/>
      <c r="N24" s="59"/>
      <c r="O24" s="54"/>
    </row>
    <row r="25" spans="11:17">
      <c r="K25" s="54"/>
      <c r="L25" s="59"/>
      <c r="M25" s="54"/>
      <c r="N25" s="59"/>
      <c r="O25" s="54"/>
    </row>
    <row r="26" spans="11:17">
      <c r="K26" s="54"/>
      <c r="L26" s="59"/>
      <c r="M26" s="54"/>
      <c r="N26" s="59"/>
      <c r="O26" s="54"/>
    </row>
    <row r="27" spans="11:17">
      <c r="K27" s="54"/>
      <c r="L27" s="59"/>
      <c r="M27" s="54"/>
      <c r="N27" s="59"/>
      <c r="O27" s="54"/>
    </row>
    <row r="28" spans="11:17">
      <c r="K28" s="54"/>
      <c r="L28" s="54"/>
      <c r="M28" s="54"/>
      <c r="N28" s="54"/>
      <c r="O28" s="54"/>
    </row>
  </sheetData>
  <phoneticPr fontId="6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0"/>
  <sheetViews>
    <sheetView tabSelected="1" workbookViewId="0">
      <selection activeCell="K26" sqref="K26"/>
    </sheetView>
  </sheetViews>
  <sheetFormatPr defaultRowHeight="15"/>
  <cols>
    <col min="2" max="2" width="14.140625" customWidth="1"/>
    <col min="3" max="5" width="8" bestFit="1" customWidth="1"/>
    <col min="7" max="7" width="8" bestFit="1" customWidth="1"/>
    <col min="9" max="9" width="8" bestFit="1" customWidth="1"/>
    <col min="10" max="10" width="11.5703125" bestFit="1" customWidth="1"/>
    <col min="12" max="12" width="8" bestFit="1" customWidth="1"/>
    <col min="14" max="14" width="10.28515625" customWidth="1"/>
    <col min="15" max="15" width="8" bestFit="1" customWidth="1"/>
    <col min="18" max="18" width="10.85546875" customWidth="1"/>
    <col min="19" max="19" width="10.42578125" customWidth="1"/>
    <col min="22" max="22" width="13.42578125" customWidth="1"/>
    <col min="23" max="23" width="12.7109375" customWidth="1"/>
    <col min="24" max="24" width="15" bestFit="1" customWidth="1"/>
  </cols>
  <sheetData>
    <row r="1" spans="1:24">
      <c r="A1" t="s">
        <v>124</v>
      </c>
    </row>
    <row r="3" spans="1:24">
      <c r="A3" t="s">
        <v>19</v>
      </c>
    </row>
    <row r="5" spans="1:24">
      <c r="B5" s="4"/>
      <c r="C5" s="1" t="s">
        <v>0</v>
      </c>
      <c r="D5" s="1" t="s">
        <v>1</v>
      </c>
      <c r="E5" s="1" t="s">
        <v>2</v>
      </c>
      <c r="F5" s="15" t="s">
        <v>3</v>
      </c>
      <c r="G5" s="1" t="s">
        <v>4</v>
      </c>
      <c r="H5" s="1" t="s">
        <v>5</v>
      </c>
      <c r="I5" s="1" t="s">
        <v>6</v>
      </c>
      <c r="J5" s="15" t="s">
        <v>7</v>
      </c>
      <c r="K5" s="1" t="s">
        <v>8</v>
      </c>
      <c r="L5" s="1" t="s">
        <v>9</v>
      </c>
      <c r="M5" s="1" t="s">
        <v>10</v>
      </c>
      <c r="N5" s="29" t="s">
        <v>11</v>
      </c>
      <c r="O5" s="1" t="s">
        <v>12</v>
      </c>
      <c r="P5" s="1" t="s">
        <v>13</v>
      </c>
      <c r="Q5" s="1" t="s">
        <v>14</v>
      </c>
      <c r="R5" s="15" t="s">
        <v>15</v>
      </c>
      <c r="S5" s="2" t="s">
        <v>16</v>
      </c>
      <c r="T5" s="2" t="s">
        <v>28</v>
      </c>
      <c r="V5" s="4"/>
      <c r="W5" s="8" t="s">
        <v>123</v>
      </c>
      <c r="X5" s="8" t="s">
        <v>29</v>
      </c>
    </row>
    <row r="6" spans="1:24">
      <c r="B6" s="13" t="s">
        <v>20</v>
      </c>
      <c r="C6" s="7">
        <v>68667</v>
      </c>
      <c r="D6" s="7">
        <v>68035</v>
      </c>
      <c r="E6" s="7">
        <v>72638</v>
      </c>
      <c r="F6" s="14">
        <f t="shared" ref="F6:F11" si="0">SUM(C6:E6)</f>
        <v>209340</v>
      </c>
      <c r="G6" s="7">
        <v>74064</v>
      </c>
      <c r="H6" s="7">
        <v>68129</v>
      </c>
      <c r="I6" s="7">
        <v>74744</v>
      </c>
      <c r="J6" s="16">
        <f t="shared" ref="J6:J11" si="1">SUM(G6:I6)</f>
        <v>216937</v>
      </c>
      <c r="K6" s="7">
        <v>72066</v>
      </c>
      <c r="L6" s="7">
        <v>72254</v>
      </c>
      <c r="M6" s="7">
        <v>69924</v>
      </c>
      <c r="N6" s="18">
        <f t="shared" ref="N6:N11" si="2">SUM(K6:M6)</f>
        <v>214244</v>
      </c>
      <c r="O6" s="7">
        <v>73696</v>
      </c>
      <c r="P6" s="7">
        <v>73494</v>
      </c>
      <c r="Q6" s="7">
        <v>68007</v>
      </c>
      <c r="R6" s="14">
        <f t="shared" ref="R6:R11" si="3">SUM(O6:Q6)</f>
        <v>215197</v>
      </c>
      <c r="S6" s="6">
        <f t="shared" ref="S6:S11" si="4">SUM(R6,N6,J6,F6)</f>
        <v>855718</v>
      </c>
      <c r="T6" s="6">
        <f t="shared" ref="T6:T11" si="5">S6/365</f>
        <v>2344.4328767123288</v>
      </c>
      <c r="V6" s="13" t="s">
        <v>20</v>
      </c>
      <c r="W6" s="9">
        <v>794229</v>
      </c>
      <c r="X6" s="32">
        <f t="shared" ref="X6:X11" si="6">(S6-W6)/W6</f>
        <v>7.7419736625079158E-2</v>
      </c>
    </row>
    <row r="7" spans="1:24">
      <c r="B7" s="13" t="s">
        <v>21</v>
      </c>
      <c r="C7" s="7">
        <v>1926</v>
      </c>
      <c r="D7" s="7">
        <v>2077</v>
      </c>
      <c r="E7" s="7">
        <v>2414</v>
      </c>
      <c r="F7" s="14">
        <f t="shared" si="0"/>
        <v>6417</v>
      </c>
      <c r="G7" s="7">
        <v>2516</v>
      </c>
      <c r="H7" s="7">
        <v>3190</v>
      </c>
      <c r="I7" s="7">
        <v>2557</v>
      </c>
      <c r="J7" s="16">
        <f t="shared" si="1"/>
        <v>8263</v>
      </c>
      <c r="K7" s="7">
        <v>2062</v>
      </c>
      <c r="L7" s="7">
        <v>1387</v>
      </c>
      <c r="M7" s="7">
        <v>1233</v>
      </c>
      <c r="N7" s="18">
        <f t="shared" si="2"/>
        <v>4682</v>
      </c>
      <c r="O7" s="7">
        <v>1495</v>
      </c>
      <c r="P7" s="7">
        <v>1796</v>
      </c>
      <c r="Q7" s="7">
        <v>1708</v>
      </c>
      <c r="R7" s="14">
        <f t="shared" si="3"/>
        <v>4999</v>
      </c>
      <c r="S7" s="6">
        <f t="shared" si="4"/>
        <v>24361</v>
      </c>
      <c r="T7" s="6">
        <f t="shared" si="5"/>
        <v>66.742465753424653</v>
      </c>
      <c r="V7" s="13" t="s">
        <v>21</v>
      </c>
      <c r="W7" s="9">
        <v>23482</v>
      </c>
      <c r="X7" s="32">
        <f t="shared" si="6"/>
        <v>3.7432927348607446E-2</v>
      </c>
    </row>
    <row r="8" spans="1:24">
      <c r="B8" s="13" t="s">
        <v>22</v>
      </c>
      <c r="C8" s="7">
        <v>6372</v>
      </c>
      <c r="D8" s="7">
        <v>7174</v>
      </c>
      <c r="E8" s="7">
        <v>6844</v>
      </c>
      <c r="F8" s="14">
        <f t="shared" si="0"/>
        <v>20390</v>
      </c>
      <c r="G8" s="7">
        <v>8065</v>
      </c>
      <c r="H8" s="7">
        <v>8173</v>
      </c>
      <c r="I8" s="7">
        <v>8799</v>
      </c>
      <c r="J8" s="16">
        <f t="shared" si="1"/>
        <v>25037</v>
      </c>
      <c r="K8" s="7">
        <v>7173</v>
      </c>
      <c r="L8" s="7">
        <v>8624</v>
      </c>
      <c r="M8" s="7">
        <v>7057</v>
      </c>
      <c r="N8" s="18">
        <f t="shared" si="2"/>
        <v>22854</v>
      </c>
      <c r="O8" s="7">
        <v>7509</v>
      </c>
      <c r="P8" s="7">
        <v>8066</v>
      </c>
      <c r="Q8" s="7">
        <v>7071</v>
      </c>
      <c r="R8" s="14">
        <f t="shared" si="3"/>
        <v>22646</v>
      </c>
      <c r="S8" s="6">
        <f t="shared" si="4"/>
        <v>90927</v>
      </c>
      <c r="T8" s="6">
        <f t="shared" si="5"/>
        <v>249.11506849315069</v>
      </c>
      <c r="V8" s="13" t="s">
        <v>22</v>
      </c>
      <c r="W8" s="9">
        <v>79623</v>
      </c>
      <c r="X8" s="32">
        <f t="shared" si="6"/>
        <v>0.14196902904939526</v>
      </c>
    </row>
    <row r="9" spans="1:24">
      <c r="B9" s="13" t="s">
        <v>23</v>
      </c>
      <c r="C9" s="7">
        <v>2742</v>
      </c>
      <c r="D9" s="7">
        <v>3342</v>
      </c>
      <c r="E9" s="7">
        <v>2978</v>
      </c>
      <c r="F9" s="14">
        <f t="shared" si="0"/>
        <v>9062</v>
      </c>
      <c r="G9" s="7">
        <v>3991</v>
      </c>
      <c r="H9" s="7">
        <v>3895</v>
      </c>
      <c r="I9" s="7">
        <v>3728</v>
      </c>
      <c r="J9" s="16">
        <f t="shared" si="1"/>
        <v>11614</v>
      </c>
      <c r="K9" s="7">
        <v>3291</v>
      </c>
      <c r="L9" s="7">
        <v>4017</v>
      </c>
      <c r="M9" s="7">
        <v>3445</v>
      </c>
      <c r="N9" s="18">
        <f t="shared" si="2"/>
        <v>10753</v>
      </c>
      <c r="O9" s="7">
        <v>3503</v>
      </c>
      <c r="P9" s="7">
        <v>3754</v>
      </c>
      <c r="Q9" s="7">
        <v>2731</v>
      </c>
      <c r="R9" s="14">
        <f t="shared" si="3"/>
        <v>9988</v>
      </c>
      <c r="S9" s="6">
        <f t="shared" si="4"/>
        <v>41417</v>
      </c>
      <c r="T9" s="6">
        <f t="shared" si="5"/>
        <v>113.47123287671234</v>
      </c>
      <c r="V9" s="13" t="s">
        <v>23</v>
      </c>
      <c r="W9" s="9">
        <v>40608</v>
      </c>
      <c r="X9" s="32">
        <f t="shared" si="6"/>
        <v>1.9922182821118992E-2</v>
      </c>
    </row>
    <row r="10" spans="1:24">
      <c r="B10" s="13" t="s">
        <v>24</v>
      </c>
      <c r="C10" s="7">
        <v>1167</v>
      </c>
      <c r="D10" s="7">
        <v>855</v>
      </c>
      <c r="E10" s="7">
        <v>1135</v>
      </c>
      <c r="F10" s="14">
        <f t="shared" si="0"/>
        <v>3157</v>
      </c>
      <c r="G10" s="7">
        <v>1514</v>
      </c>
      <c r="H10" s="7">
        <v>1238</v>
      </c>
      <c r="I10" s="7">
        <v>1317</v>
      </c>
      <c r="J10" s="16">
        <f t="shared" si="1"/>
        <v>4069</v>
      </c>
      <c r="K10" s="7">
        <v>1270</v>
      </c>
      <c r="L10" s="7">
        <v>1385</v>
      </c>
      <c r="M10" s="7">
        <v>1253</v>
      </c>
      <c r="N10" s="18">
        <f t="shared" si="2"/>
        <v>3908</v>
      </c>
      <c r="O10" s="7">
        <v>1183</v>
      </c>
      <c r="P10" s="7">
        <v>1416</v>
      </c>
      <c r="Q10" s="7">
        <v>1533</v>
      </c>
      <c r="R10" s="14">
        <f t="shared" si="3"/>
        <v>4132</v>
      </c>
      <c r="S10" s="6">
        <f t="shared" si="4"/>
        <v>15266</v>
      </c>
      <c r="T10" s="6">
        <f t="shared" si="5"/>
        <v>41.824657534246576</v>
      </c>
      <c r="V10" s="13" t="s">
        <v>24</v>
      </c>
      <c r="W10" s="9">
        <v>12719</v>
      </c>
      <c r="X10" s="32">
        <f t="shared" si="6"/>
        <v>0.20025159210629767</v>
      </c>
    </row>
    <row r="11" spans="1:24">
      <c r="B11" s="11" t="s">
        <v>16</v>
      </c>
      <c r="C11" s="6">
        <f>SUM(C6:C10)</f>
        <v>80874</v>
      </c>
      <c r="D11" s="6">
        <f>SUM(D6:D10)</f>
        <v>81483</v>
      </c>
      <c r="E11" s="6">
        <f>SUM(E6:E10)</f>
        <v>86009</v>
      </c>
      <c r="F11" s="19">
        <f t="shared" si="0"/>
        <v>248366</v>
      </c>
      <c r="G11" s="6">
        <f>SUM(G6:G10)</f>
        <v>90150</v>
      </c>
      <c r="H11" s="6">
        <f>SUM(H6:H10)</f>
        <v>84625</v>
      </c>
      <c r="I11" s="6">
        <f>SUM(I6:I10)</f>
        <v>91145</v>
      </c>
      <c r="J11" s="17">
        <f t="shared" si="1"/>
        <v>265920</v>
      </c>
      <c r="K11" s="6">
        <f>SUM(K6:K10)</f>
        <v>85862</v>
      </c>
      <c r="L11" s="6">
        <f>SUM(L6:L10)</f>
        <v>87667</v>
      </c>
      <c r="M11" s="6">
        <f>SUM(M6:M10)</f>
        <v>82912</v>
      </c>
      <c r="N11" s="30">
        <f t="shared" si="2"/>
        <v>256441</v>
      </c>
      <c r="O11" s="6">
        <f>SUM(O6:O10)</f>
        <v>87386</v>
      </c>
      <c r="P11" s="6">
        <f>SUM(P6:P10)</f>
        <v>88526</v>
      </c>
      <c r="Q11" s="6">
        <f>SUM(Q6:Q10)</f>
        <v>81050</v>
      </c>
      <c r="R11" s="30">
        <f t="shared" si="3"/>
        <v>256962</v>
      </c>
      <c r="S11" s="6">
        <f t="shared" si="4"/>
        <v>1027689</v>
      </c>
      <c r="T11" s="6">
        <f t="shared" si="5"/>
        <v>2815.5863013698631</v>
      </c>
      <c r="V11" s="26" t="s">
        <v>16</v>
      </c>
      <c r="W11" s="31">
        <f>SUM(W6:W10)</f>
        <v>950661</v>
      </c>
      <c r="X11" s="21">
        <f t="shared" si="6"/>
        <v>8.1025728414229684E-2</v>
      </c>
    </row>
    <row r="13" spans="1:24">
      <c r="E13" s="57"/>
      <c r="G13" s="57"/>
      <c r="I13" s="55"/>
      <c r="J13" s="54"/>
      <c r="K13" s="55"/>
      <c r="M13" s="55"/>
    </row>
    <row r="14" spans="1:24">
      <c r="G14" s="57"/>
      <c r="I14" s="55"/>
      <c r="J14" s="55"/>
      <c r="K14" s="55"/>
      <c r="M14" s="55"/>
    </row>
    <row r="15" spans="1:24">
      <c r="G15" s="57"/>
      <c r="I15" s="55"/>
      <c r="J15" s="55"/>
      <c r="K15" s="55"/>
      <c r="M15" s="55"/>
    </row>
    <row r="16" spans="1:24">
      <c r="G16" s="57"/>
      <c r="I16" s="55"/>
      <c r="J16" s="55"/>
      <c r="K16" s="55"/>
      <c r="M16" s="55"/>
    </row>
    <row r="17" spans="5:18">
      <c r="G17" s="57"/>
      <c r="I17" s="55"/>
      <c r="J17" s="55"/>
      <c r="K17" s="55"/>
      <c r="M17" s="55"/>
    </row>
    <row r="18" spans="5:18">
      <c r="E18" s="55"/>
      <c r="H18" s="55"/>
      <c r="O18" s="54"/>
      <c r="P18" s="54"/>
      <c r="Q18" s="54"/>
    </row>
    <row r="19" spans="5:18">
      <c r="E19" s="55"/>
      <c r="H19" s="55"/>
      <c r="O19" s="54"/>
      <c r="P19" s="59"/>
      <c r="Q19" s="54"/>
      <c r="R19" s="59"/>
    </row>
    <row r="20" spans="5:18">
      <c r="E20" s="55"/>
      <c r="H20" s="55"/>
      <c r="O20" s="54"/>
      <c r="P20" s="59"/>
      <c r="Q20" s="54"/>
      <c r="R20" s="59"/>
    </row>
    <row r="21" spans="5:18">
      <c r="O21" s="54"/>
      <c r="P21" s="59"/>
      <c r="Q21" s="54"/>
      <c r="R21" s="59"/>
    </row>
    <row r="22" spans="5:18">
      <c r="O22" s="54"/>
      <c r="P22" s="59"/>
      <c r="Q22" s="54"/>
      <c r="R22" s="59"/>
    </row>
    <row r="23" spans="5:18">
      <c r="O23" s="54"/>
      <c r="P23" s="59"/>
      <c r="Q23" s="54"/>
      <c r="R23" s="59"/>
    </row>
    <row r="24" spans="5:18">
      <c r="N24" s="54"/>
      <c r="O24" s="54"/>
      <c r="P24" s="54"/>
      <c r="Q24" s="59"/>
    </row>
    <row r="25" spans="5:18">
      <c r="N25" s="54"/>
      <c r="O25" s="54"/>
      <c r="P25" s="54"/>
      <c r="Q25" s="59"/>
    </row>
    <row r="26" spans="5:18">
      <c r="N26" s="54"/>
      <c r="O26" s="54"/>
      <c r="P26" s="54"/>
      <c r="Q26" s="59"/>
    </row>
    <row r="27" spans="5:18">
      <c r="N27" s="54"/>
      <c r="O27" s="54"/>
      <c r="P27" s="54"/>
      <c r="Q27" s="59"/>
    </row>
    <row r="28" spans="5:18">
      <c r="N28" s="54"/>
      <c r="O28" s="54"/>
      <c r="P28" s="54"/>
      <c r="Q28" s="59"/>
    </row>
    <row r="29" spans="5:18">
      <c r="N29" s="54"/>
      <c r="O29" s="54"/>
      <c r="P29" s="54"/>
      <c r="Q29" s="59"/>
    </row>
    <row r="30" spans="5:18">
      <c r="N30" s="54"/>
      <c r="O30" s="54"/>
      <c r="P30" s="54"/>
      <c r="Q30" s="59"/>
    </row>
  </sheetData>
  <phoneticPr fontId="6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7"/>
  <sheetViews>
    <sheetView topLeftCell="A10" zoomScaleNormal="100" workbookViewId="0">
      <selection activeCell="V24" sqref="V24"/>
    </sheetView>
  </sheetViews>
  <sheetFormatPr defaultRowHeight="15"/>
  <cols>
    <col min="3" max="4" width="8" bestFit="1" customWidth="1"/>
    <col min="7" max="9" width="8" bestFit="1" customWidth="1"/>
    <col min="11" max="13" width="8" bestFit="1" customWidth="1"/>
    <col min="15" max="17" width="8" bestFit="1" customWidth="1"/>
    <col min="19" max="19" width="11.140625" customWidth="1"/>
    <col min="23" max="23" width="9" bestFit="1" customWidth="1"/>
    <col min="24" max="24" width="15" bestFit="1" customWidth="1"/>
  </cols>
  <sheetData>
    <row r="1" spans="1:24">
      <c r="A1" t="s">
        <v>124</v>
      </c>
    </row>
    <row r="3" spans="1:24">
      <c r="A3" t="s">
        <v>25</v>
      </c>
    </row>
    <row r="5" spans="1:24">
      <c r="B5" s="3"/>
      <c r="C5" s="1" t="s">
        <v>0</v>
      </c>
      <c r="D5" s="1" t="s">
        <v>1</v>
      </c>
      <c r="E5" s="1" t="s">
        <v>2</v>
      </c>
      <c r="F5" s="15" t="s">
        <v>3</v>
      </c>
      <c r="G5" s="1" t="s">
        <v>4</v>
      </c>
      <c r="H5" s="1" t="s">
        <v>5</v>
      </c>
      <c r="I5" s="1" t="s">
        <v>6</v>
      </c>
      <c r="J5" s="15" t="s">
        <v>7</v>
      </c>
      <c r="K5" s="1" t="s">
        <v>8</v>
      </c>
      <c r="L5" s="1" t="s">
        <v>9</v>
      </c>
      <c r="M5" s="1" t="s">
        <v>10</v>
      </c>
      <c r="N5" s="15" t="s">
        <v>11</v>
      </c>
      <c r="O5" s="1" t="s">
        <v>12</v>
      </c>
      <c r="P5" s="1" t="s">
        <v>13</v>
      </c>
      <c r="Q5" s="1" t="s">
        <v>14</v>
      </c>
      <c r="R5" s="15" t="s">
        <v>15</v>
      </c>
      <c r="S5" s="2" t="s">
        <v>16</v>
      </c>
      <c r="T5" s="2" t="s">
        <v>28</v>
      </c>
      <c r="V5" s="3"/>
      <c r="W5" s="8" t="s">
        <v>123</v>
      </c>
      <c r="X5" s="8" t="s">
        <v>29</v>
      </c>
    </row>
    <row r="6" spans="1:24">
      <c r="B6" s="13" t="s">
        <v>26</v>
      </c>
      <c r="C6" s="7">
        <v>73815</v>
      </c>
      <c r="D6" s="7">
        <v>73884</v>
      </c>
      <c r="E6" s="7">
        <v>78404</v>
      </c>
      <c r="F6" s="14">
        <f>SUM(C6:E6)</f>
        <v>226103</v>
      </c>
      <c r="G6" s="7">
        <v>80096</v>
      </c>
      <c r="H6" s="7">
        <v>75040</v>
      </c>
      <c r="I6" s="7">
        <v>80897</v>
      </c>
      <c r="J6" s="16">
        <f>SUM(G6:I6)</f>
        <v>236033</v>
      </c>
      <c r="K6" s="7">
        <v>77334</v>
      </c>
      <c r="L6" s="7">
        <v>77058</v>
      </c>
      <c r="M6" s="7">
        <v>74188</v>
      </c>
      <c r="N6" s="14">
        <f>SUM(K6:M6)</f>
        <v>228580</v>
      </c>
      <c r="O6" s="7">
        <v>77840</v>
      </c>
      <c r="P6" s="7">
        <v>78321</v>
      </c>
      <c r="Q6" s="7">
        <v>71917</v>
      </c>
      <c r="R6" s="14">
        <f>SUM(O6:Q6)</f>
        <v>228078</v>
      </c>
      <c r="S6" s="6">
        <f>SUM(R6,N6,J6,F6)</f>
        <v>918794</v>
      </c>
      <c r="T6" s="6">
        <f>S6/365</f>
        <v>2517.2438356164384</v>
      </c>
      <c r="V6" s="13" t="s">
        <v>26</v>
      </c>
      <c r="W6" s="9">
        <v>857080</v>
      </c>
      <c r="X6" s="32">
        <f>(S6-W6)/W6</f>
        <v>7.2004947029448832E-2</v>
      </c>
    </row>
    <row r="7" spans="1:24">
      <c r="B7" s="13" t="s">
        <v>27</v>
      </c>
      <c r="C7" s="7">
        <v>7059</v>
      </c>
      <c r="D7" s="7">
        <v>7599</v>
      </c>
      <c r="E7" s="7">
        <v>7605</v>
      </c>
      <c r="F7" s="14">
        <f>SUM(C7:E7)</f>
        <v>22263</v>
      </c>
      <c r="G7" s="7">
        <v>10054</v>
      </c>
      <c r="H7" s="7">
        <v>9585</v>
      </c>
      <c r="I7" s="7">
        <v>10248</v>
      </c>
      <c r="J7" s="16">
        <f>SUM(G7:I7)</f>
        <v>29887</v>
      </c>
      <c r="K7" s="7">
        <v>8528</v>
      </c>
      <c r="L7" s="7">
        <v>10609</v>
      </c>
      <c r="M7" s="7">
        <v>8724</v>
      </c>
      <c r="N7" s="14">
        <f>SUM(K7:M7)</f>
        <v>27861</v>
      </c>
      <c r="O7" s="7">
        <v>9546</v>
      </c>
      <c r="P7" s="7">
        <v>10205</v>
      </c>
      <c r="Q7" s="7">
        <v>9133</v>
      </c>
      <c r="R7" s="14">
        <f>SUM(O7:Q7)</f>
        <v>28884</v>
      </c>
      <c r="S7" s="6">
        <f>SUM(R7,N7,J7,F7)</f>
        <v>108895</v>
      </c>
      <c r="T7" s="56">
        <f>S7/365</f>
        <v>298.34246575342468</v>
      </c>
      <c r="V7" s="13" t="s">
        <v>27</v>
      </c>
      <c r="W7" s="9">
        <v>93581</v>
      </c>
      <c r="X7" s="32">
        <f>(S7-W7)/W7</f>
        <v>0.16364432951133243</v>
      </c>
    </row>
    <row r="8" spans="1:24">
      <c r="B8" s="11" t="s">
        <v>16</v>
      </c>
      <c r="C8" s="6">
        <f>SUM(C6:C7)</f>
        <v>80874</v>
      </c>
      <c r="D8" s="6">
        <f>SUM(D6:D7)</f>
        <v>81483</v>
      </c>
      <c r="E8" s="6">
        <f>SUM(E6:E7)</f>
        <v>86009</v>
      </c>
      <c r="F8" s="19">
        <f>SUM(C8:E8)</f>
        <v>248366</v>
      </c>
      <c r="G8" s="6">
        <f>SUM(G6:G7)</f>
        <v>90150</v>
      </c>
      <c r="H8" s="6">
        <f>SUM(H6:H7)</f>
        <v>84625</v>
      </c>
      <c r="I8" s="6">
        <f>SUM(I6:I7)</f>
        <v>91145</v>
      </c>
      <c r="J8" s="17">
        <f>SUM(G8:I8)</f>
        <v>265920</v>
      </c>
      <c r="K8" s="6">
        <f t="shared" ref="K8:Q8" si="0">SUM(K6:K7)</f>
        <v>85862</v>
      </c>
      <c r="L8" s="6">
        <f t="shared" si="0"/>
        <v>87667</v>
      </c>
      <c r="M8" s="6">
        <f t="shared" si="0"/>
        <v>82912</v>
      </c>
      <c r="N8" s="30">
        <f t="shared" si="0"/>
        <v>256441</v>
      </c>
      <c r="O8" s="6">
        <f t="shared" si="0"/>
        <v>87386</v>
      </c>
      <c r="P8" s="6">
        <f t="shared" si="0"/>
        <v>88526</v>
      </c>
      <c r="Q8" s="6">
        <f t="shared" si="0"/>
        <v>81050</v>
      </c>
      <c r="R8" s="19">
        <f>SUM(O8:Q8)</f>
        <v>256962</v>
      </c>
      <c r="S8" s="6">
        <f>SUM(R8,N8,J8,F8)</f>
        <v>1027689</v>
      </c>
      <c r="T8" s="6">
        <f>S8/365</f>
        <v>2815.5863013698631</v>
      </c>
      <c r="V8" s="26" t="s">
        <v>16</v>
      </c>
      <c r="W8" s="33">
        <f>SUM(W6:W7)</f>
        <v>950661</v>
      </c>
      <c r="X8" s="21">
        <f>(S8-W8)/W8</f>
        <v>8.1025728414229684E-2</v>
      </c>
    </row>
    <row r="12" spans="1:24">
      <c r="C12" s="53"/>
      <c r="D12" s="53"/>
      <c r="E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</row>
    <row r="13" spans="1:24">
      <c r="C13" s="53"/>
      <c r="D13" s="53"/>
      <c r="E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</row>
    <row r="16" spans="1:24">
      <c r="E16" s="54"/>
      <c r="F16" s="59"/>
      <c r="G16" s="54"/>
      <c r="H16" s="59"/>
      <c r="P16" s="55"/>
      <c r="Q16" s="55"/>
    </row>
    <row r="17" spans="5:17">
      <c r="E17" s="54"/>
      <c r="F17" s="59"/>
      <c r="G17" s="54"/>
      <c r="H17" s="59"/>
      <c r="P17" s="55"/>
      <c r="Q17" s="55"/>
    </row>
  </sheetData>
  <phoneticPr fontId="6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1"/>
  <sheetViews>
    <sheetView workbookViewId="0">
      <selection activeCell="H4" sqref="H4"/>
    </sheetView>
  </sheetViews>
  <sheetFormatPr defaultColWidth="8.7109375" defaultRowHeight="21"/>
  <cols>
    <col min="1" max="1" width="8.7109375" style="34"/>
    <col min="2" max="2" width="6.85546875" style="36" customWidth="1"/>
    <col min="3" max="3" width="15.7109375" style="34" customWidth="1"/>
    <col min="4" max="4" width="16.7109375" style="34" customWidth="1"/>
    <col min="5" max="5" width="26.28515625" style="34" customWidth="1"/>
    <col min="6" max="6" width="19.85546875" style="34" customWidth="1"/>
    <col min="7" max="7" width="13.42578125" style="34" customWidth="1"/>
    <col min="8" max="8" width="28.5703125" style="34" customWidth="1"/>
    <col min="9" max="16384" width="8.7109375" style="34"/>
  </cols>
  <sheetData>
    <row r="2" spans="2:8" ht="42">
      <c r="B2" s="47" t="s">
        <v>33</v>
      </c>
      <c r="C2" s="47" t="s">
        <v>34</v>
      </c>
      <c r="D2" s="47" t="s">
        <v>35</v>
      </c>
      <c r="E2" s="47" t="s">
        <v>36</v>
      </c>
      <c r="F2" s="47" t="s">
        <v>37</v>
      </c>
      <c r="G2" s="47" t="s">
        <v>38</v>
      </c>
      <c r="H2" s="46" t="s">
        <v>108</v>
      </c>
    </row>
    <row r="3" spans="2:8" ht="42">
      <c r="B3" s="39">
        <v>1</v>
      </c>
      <c r="C3" s="37" t="s">
        <v>39</v>
      </c>
      <c r="D3" s="37" t="s">
        <v>40</v>
      </c>
      <c r="E3" s="37" t="s">
        <v>41</v>
      </c>
      <c r="F3" s="37"/>
      <c r="G3" s="38" t="s">
        <v>42</v>
      </c>
      <c r="H3" s="50" t="s">
        <v>109</v>
      </c>
    </row>
    <row r="4" spans="2:8" ht="42">
      <c r="B4" s="39">
        <v>2</v>
      </c>
      <c r="C4" s="37" t="s">
        <v>43</v>
      </c>
      <c r="D4" s="37" t="s">
        <v>44</v>
      </c>
      <c r="E4" s="37" t="s">
        <v>45</v>
      </c>
      <c r="F4" s="37"/>
      <c r="G4" s="38" t="s">
        <v>42</v>
      </c>
      <c r="H4" s="49" t="s">
        <v>18</v>
      </c>
    </row>
    <row r="5" spans="2:8" ht="84">
      <c r="B5" s="39">
        <v>3</v>
      </c>
      <c r="C5" s="37" t="s">
        <v>46</v>
      </c>
      <c r="D5" s="37" t="s">
        <v>47</v>
      </c>
      <c r="E5" s="37" t="s">
        <v>110</v>
      </c>
      <c r="F5" s="37"/>
      <c r="G5" s="38" t="s">
        <v>42</v>
      </c>
      <c r="H5" s="49" t="s">
        <v>111</v>
      </c>
    </row>
    <row r="6" spans="2:8" ht="63">
      <c r="B6" s="39">
        <v>4</v>
      </c>
      <c r="C6" s="37" t="s">
        <v>48</v>
      </c>
      <c r="D6" s="37" t="s">
        <v>49</v>
      </c>
      <c r="E6" s="37" t="s">
        <v>50</v>
      </c>
      <c r="F6" s="37" t="s">
        <v>51</v>
      </c>
      <c r="G6" s="38" t="s">
        <v>42</v>
      </c>
      <c r="H6" s="49" t="s">
        <v>117</v>
      </c>
    </row>
    <row r="7" spans="2:8" ht="63">
      <c r="B7" s="39">
        <v>5</v>
      </c>
      <c r="C7" s="37" t="s">
        <v>52</v>
      </c>
      <c r="D7" s="37" t="s">
        <v>53</v>
      </c>
      <c r="E7" s="37" t="s">
        <v>54</v>
      </c>
      <c r="F7" s="37" t="s">
        <v>55</v>
      </c>
      <c r="G7" s="38" t="s">
        <v>42</v>
      </c>
      <c r="H7" s="51" t="s">
        <v>112</v>
      </c>
    </row>
    <row r="8" spans="2:8" ht="42">
      <c r="B8" s="39">
        <v>6</v>
      </c>
      <c r="C8" s="37" t="s">
        <v>56</v>
      </c>
      <c r="D8" s="37" t="s">
        <v>57</v>
      </c>
      <c r="E8" s="37" t="s">
        <v>58</v>
      </c>
      <c r="F8" s="37"/>
      <c r="G8" s="38" t="s">
        <v>42</v>
      </c>
      <c r="H8" s="49" t="s">
        <v>113</v>
      </c>
    </row>
    <row r="9" spans="2:8" ht="42">
      <c r="B9" s="39">
        <v>7</v>
      </c>
      <c r="C9" s="37" t="s">
        <v>59</v>
      </c>
      <c r="D9" s="37" t="s">
        <v>60</v>
      </c>
      <c r="E9" s="37" t="s">
        <v>61</v>
      </c>
      <c r="F9" s="37"/>
      <c r="G9" s="38" t="s">
        <v>42</v>
      </c>
      <c r="H9" s="48" t="s">
        <v>114</v>
      </c>
    </row>
    <row r="10" spans="2:8">
      <c r="B10" s="39">
        <v>8</v>
      </c>
      <c r="C10" s="37" t="s">
        <v>62</v>
      </c>
      <c r="D10" s="37" t="s">
        <v>63</v>
      </c>
      <c r="E10" s="37" t="s">
        <v>64</v>
      </c>
      <c r="F10" s="37" t="s">
        <v>65</v>
      </c>
      <c r="G10" s="38" t="s">
        <v>42</v>
      </c>
      <c r="H10" s="52" t="s">
        <v>115</v>
      </c>
    </row>
    <row r="11" spans="2:8" ht="42">
      <c r="B11" s="39">
        <v>9</v>
      </c>
      <c r="C11" s="37" t="s">
        <v>66</v>
      </c>
      <c r="D11" s="37" t="s">
        <v>67</v>
      </c>
      <c r="E11" s="37" t="s">
        <v>70</v>
      </c>
      <c r="F11" s="37"/>
      <c r="G11" s="38" t="s">
        <v>42</v>
      </c>
      <c r="H11" s="48" t="s">
        <v>116</v>
      </c>
    </row>
    <row r="12" spans="2:8" ht="63">
      <c r="B12" s="39">
        <v>10</v>
      </c>
      <c r="C12" s="37" t="s">
        <v>68</v>
      </c>
      <c r="D12" s="37" t="s">
        <v>69</v>
      </c>
      <c r="E12" s="37" t="s">
        <v>71</v>
      </c>
      <c r="F12" s="43" t="s">
        <v>72</v>
      </c>
      <c r="G12" s="38" t="s">
        <v>42</v>
      </c>
      <c r="H12" s="48" t="s">
        <v>118</v>
      </c>
    </row>
    <row r="13" spans="2:8" ht="42" customHeight="1">
      <c r="B13" s="66">
        <v>11</v>
      </c>
      <c r="C13" s="84" t="s">
        <v>73</v>
      </c>
      <c r="D13" s="84" t="s">
        <v>74</v>
      </c>
      <c r="E13" s="81" t="s">
        <v>74</v>
      </c>
      <c r="F13" s="43" t="s">
        <v>99</v>
      </c>
      <c r="G13" s="78" t="s">
        <v>42</v>
      </c>
      <c r="H13" s="60" t="s">
        <v>122</v>
      </c>
    </row>
    <row r="14" spans="2:8" ht="42">
      <c r="B14" s="67"/>
      <c r="C14" s="85"/>
      <c r="D14" s="85"/>
      <c r="E14" s="82"/>
      <c r="F14" s="44" t="s">
        <v>90</v>
      </c>
      <c r="G14" s="79"/>
      <c r="H14" s="61"/>
    </row>
    <row r="15" spans="2:8">
      <c r="B15" s="67"/>
      <c r="C15" s="85"/>
      <c r="D15" s="85"/>
      <c r="E15" s="82"/>
      <c r="F15" s="44" t="s">
        <v>91</v>
      </c>
      <c r="G15" s="79"/>
      <c r="H15" s="61"/>
    </row>
    <row r="16" spans="2:8">
      <c r="B16" s="67"/>
      <c r="C16" s="85"/>
      <c r="D16" s="85"/>
      <c r="E16" s="82"/>
      <c r="F16" s="44" t="s">
        <v>92</v>
      </c>
      <c r="G16" s="79"/>
      <c r="H16" s="61"/>
    </row>
    <row r="17" spans="2:8">
      <c r="B17" s="67"/>
      <c r="C17" s="85"/>
      <c r="D17" s="85"/>
      <c r="E17" s="82"/>
      <c r="F17" s="44" t="s">
        <v>93</v>
      </c>
      <c r="G17" s="79"/>
      <c r="H17" s="61"/>
    </row>
    <row r="18" spans="2:8">
      <c r="B18" s="67"/>
      <c r="C18" s="85"/>
      <c r="D18" s="85"/>
      <c r="E18" s="82"/>
      <c r="F18" s="44" t="s">
        <v>94</v>
      </c>
      <c r="G18" s="79"/>
      <c r="H18" s="61"/>
    </row>
    <row r="19" spans="2:8">
      <c r="B19" s="67"/>
      <c r="C19" s="85"/>
      <c r="D19" s="85"/>
      <c r="E19" s="82"/>
      <c r="F19" s="44" t="s">
        <v>95</v>
      </c>
      <c r="G19" s="79"/>
      <c r="H19" s="61"/>
    </row>
    <row r="20" spans="2:8">
      <c r="B20" s="67"/>
      <c r="C20" s="85"/>
      <c r="D20" s="85"/>
      <c r="E20" s="82"/>
      <c r="F20" s="44" t="s">
        <v>96</v>
      </c>
      <c r="G20" s="79"/>
      <c r="H20" s="61"/>
    </row>
    <row r="21" spans="2:8">
      <c r="B21" s="67"/>
      <c r="C21" s="85"/>
      <c r="D21" s="85"/>
      <c r="E21" s="82"/>
      <c r="F21" s="44" t="s">
        <v>97</v>
      </c>
      <c r="G21" s="79"/>
      <c r="H21" s="61"/>
    </row>
    <row r="22" spans="2:8">
      <c r="B22" s="67"/>
      <c r="C22" s="85"/>
      <c r="D22" s="85"/>
      <c r="E22" s="82"/>
      <c r="F22" s="44" t="s">
        <v>98</v>
      </c>
      <c r="G22" s="79"/>
      <c r="H22" s="61"/>
    </row>
    <row r="23" spans="2:8">
      <c r="B23" s="68"/>
      <c r="C23" s="86"/>
      <c r="D23" s="86"/>
      <c r="E23" s="83"/>
      <c r="F23" s="45" t="s">
        <v>100</v>
      </c>
      <c r="G23" s="80"/>
      <c r="H23" s="62"/>
    </row>
    <row r="24" spans="2:8" ht="42">
      <c r="B24" s="39">
        <v>12</v>
      </c>
      <c r="C24" s="37" t="s">
        <v>75</v>
      </c>
      <c r="D24" s="37" t="s">
        <v>76</v>
      </c>
      <c r="E24" s="37" t="s">
        <v>77</v>
      </c>
      <c r="F24" s="45" t="s">
        <v>72</v>
      </c>
      <c r="G24" s="38" t="s">
        <v>42</v>
      </c>
      <c r="H24" s="48" t="s">
        <v>120</v>
      </c>
    </row>
    <row r="25" spans="2:8">
      <c r="B25" s="39">
        <v>13</v>
      </c>
      <c r="C25" s="35" t="s">
        <v>78</v>
      </c>
      <c r="D25" s="35" t="s">
        <v>79</v>
      </c>
      <c r="E25" s="35" t="s">
        <v>80</v>
      </c>
      <c r="F25" s="41" t="s">
        <v>81</v>
      </c>
      <c r="G25" s="39" t="s">
        <v>42</v>
      </c>
      <c r="H25" s="48" t="s">
        <v>119</v>
      </c>
    </row>
    <row r="26" spans="2:8" ht="42">
      <c r="B26" s="66">
        <v>14</v>
      </c>
      <c r="C26" s="69" t="s">
        <v>82</v>
      </c>
      <c r="D26" s="69" t="s">
        <v>83</v>
      </c>
      <c r="E26" s="72" t="s">
        <v>83</v>
      </c>
      <c r="F26" s="43" t="s">
        <v>88</v>
      </c>
      <c r="G26" s="75" t="s">
        <v>42</v>
      </c>
      <c r="H26" s="63" t="s">
        <v>121</v>
      </c>
    </row>
    <row r="27" spans="2:8" ht="63">
      <c r="B27" s="67"/>
      <c r="C27" s="70"/>
      <c r="D27" s="70"/>
      <c r="E27" s="73"/>
      <c r="F27" s="44" t="s">
        <v>87</v>
      </c>
      <c r="G27" s="76"/>
      <c r="H27" s="64"/>
    </row>
    <row r="28" spans="2:8" ht="63">
      <c r="B28" s="68"/>
      <c r="C28" s="71"/>
      <c r="D28" s="71"/>
      <c r="E28" s="74"/>
      <c r="F28" s="45" t="s">
        <v>89</v>
      </c>
      <c r="G28" s="77"/>
      <c r="H28" s="65"/>
    </row>
    <row r="29" spans="2:8">
      <c r="B29" s="39">
        <v>15</v>
      </c>
      <c r="C29" s="35" t="s">
        <v>84</v>
      </c>
      <c r="D29" s="35" t="s">
        <v>85</v>
      </c>
      <c r="E29" s="35" t="s">
        <v>86</v>
      </c>
      <c r="F29" s="42"/>
      <c r="G29" s="39"/>
      <c r="H29" s="48"/>
    </row>
    <row r="30" spans="2:8" ht="63">
      <c r="B30" s="39">
        <v>16</v>
      </c>
      <c r="C30" s="40" t="s">
        <v>101</v>
      </c>
      <c r="D30" s="40" t="s">
        <v>102</v>
      </c>
      <c r="E30" s="37" t="s">
        <v>103</v>
      </c>
      <c r="F30" s="37" t="s">
        <v>104</v>
      </c>
      <c r="G30" s="39"/>
      <c r="H30" s="48"/>
    </row>
    <row r="31" spans="2:8" ht="168">
      <c r="B31" s="39">
        <v>17</v>
      </c>
      <c r="C31" s="40" t="s">
        <v>105</v>
      </c>
      <c r="D31" s="40" t="s">
        <v>106</v>
      </c>
      <c r="E31" s="40" t="s">
        <v>106</v>
      </c>
      <c r="F31" s="37" t="s">
        <v>107</v>
      </c>
      <c r="G31" s="39"/>
      <c r="H31" s="48"/>
    </row>
  </sheetData>
  <mergeCells count="12">
    <mergeCell ref="H13:H23"/>
    <mergeCell ref="H26:H28"/>
    <mergeCell ref="B26:B28"/>
    <mergeCell ref="C26:C28"/>
    <mergeCell ref="D26:D28"/>
    <mergeCell ref="E26:E28"/>
    <mergeCell ref="G26:G28"/>
    <mergeCell ref="G13:G23"/>
    <mergeCell ref="E13:E23"/>
    <mergeCell ref="D13:D23"/>
    <mergeCell ref="C13:C23"/>
    <mergeCell ref="B13:B23"/>
  </mergeCells>
  <phoneticPr fontId="6" type="noConversion"/>
  <hyperlinks>
    <hyperlink ref="H10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Flight Type</vt:lpstr>
      <vt:lpstr>Type of Operation</vt:lpstr>
      <vt:lpstr>Flight Rule</vt:lpstr>
      <vt:lpstr>MetaData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AEROTHAI</dc:creator>
  <cp:lastModifiedBy>AEROTHAI</cp:lastModifiedBy>
  <dcterms:created xsi:type="dcterms:W3CDTF">2016-07-11T04:29:11Z</dcterms:created>
  <dcterms:modified xsi:type="dcterms:W3CDTF">2018-10-17T07:03:10Z</dcterms:modified>
</cp:coreProperties>
</file>